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Загрузки\"/>
    </mc:Choice>
  </mc:AlternateContent>
  <bookViews>
    <workbookView xWindow="0" yWindow="420" windowWidth="19200" windowHeight="5775"/>
  </bookViews>
  <sheets>
    <sheet name="инф" sheetId="1" r:id="rId1"/>
    <sheet name="осн" sheetId="3" state="hidden" r:id="rId2"/>
    <sheet name="asset" sheetId="17" state="hidden" r:id="rId3"/>
    <sheet name="kg" sheetId="14" state="hidden" r:id="rId4"/>
    <sheet name="cont" sheetId="4" state="hidden" r:id="rId5"/>
    <sheet name="list" sheetId="7" state="hidden" r:id="rId6"/>
    <sheet name="form" sheetId="9" state="hidden" r:id="rId7"/>
    <sheet name="gp" sheetId="10" state="hidden" r:id="rId8"/>
    <sheet name="fgp" sheetId="11" state="hidden" r:id="rId9"/>
    <sheet name="el" sheetId="12" state="hidden" r:id="rId10"/>
    <sheet name="menufm" sheetId="6" state="hidden" r:id="rId11"/>
    <sheet name="menupf" sheetId="19" state="hidden" r:id="rId12"/>
    <sheet name="dop" sheetId="16" state="hidden" r:id="rId13"/>
    <sheet name="sql" sheetId="18" state="hidden" r:id="rId14"/>
  </sheets>
  <definedNames>
    <definedName name="_xlnm._FilterDatabase" localSheetId="12" hidden="1">dop!$W$2:$W$43</definedName>
    <definedName name="P_id" comment="Область выборки уникальных id">осн!$C:$C</definedName>
    <definedName name="P_name">осн!$D:$D</definedName>
    <definedName name="_xlnm.Print_Area" localSheetId="0">инф!$A$1:$E$108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" i="18" l="1"/>
  <c r="AN103" i="3" l="1"/>
  <c r="AN104" i="3"/>
  <c r="AN105" i="3"/>
  <c r="AN106" i="3"/>
  <c r="AN107" i="3"/>
  <c r="AN108" i="3"/>
  <c r="AN109" i="3"/>
  <c r="AN110" i="3"/>
  <c r="AN111" i="3"/>
  <c r="AN112" i="3"/>
  <c r="AN113" i="3"/>
  <c r="AN114" i="3"/>
  <c r="AN115" i="3"/>
  <c r="AN116" i="3"/>
  <c r="AN117" i="3"/>
  <c r="AN118" i="3"/>
  <c r="AN119" i="3"/>
  <c r="AN120" i="3"/>
  <c r="AN121" i="3"/>
  <c r="AN122" i="3"/>
  <c r="AN123" i="3"/>
  <c r="AN124" i="3"/>
  <c r="AN125" i="3"/>
  <c r="AN126" i="3"/>
  <c r="AN127" i="3"/>
  <c r="AN128" i="3"/>
  <c r="AN129" i="3"/>
  <c r="AN130" i="3"/>
  <c r="AN131" i="3"/>
  <c r="AN132" i="3"/>
  <c r="AN133" i="3"/>
  <c r="AN134" i="3"/>
  <c r="AN135" i="3"/>
  <c r="AN136" i="3"/>
  <c r="AN137" i="3"/>
  <c r="AN138" i="3"/>
  <c r="AN139" i="3"/>
  <c r="AN140" i="3"/>
  <c r="AN141" i="3"/>
  <c r="AN142" i="3"/>
  <c r="AN143" i="3"/>
  <c r="AN144" i="3"/>
  <c r="AN145" i="3"/>
  <c r="AN146" i="3"/>
  <c r="AN147" i="3"/>
  <c r="AN148" i="3"/>
  <c r="V103" i="3" l="1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GA64" i="12"/>
  <c r="GA65" i="12"/>
  <c r="GA66" i="12"/>
  <c r="GA67" i="12"/>
  <c r="GA68" i="12"/>
  <c r="GA69" i="12"/>
  <c r="GA70" i="12"/>
  <c r="GA71" i="12"/>
  <c r="GA72" i="12"/>
  <c r="GA73" i="12"/>
  <c r="GA74" i="12"/>
  <c r="GA75" i="12"/>
  <c r="GA76" i="12"/>
  <c r="GA77" i="12"/>
  <c r="GA78" i="12"/>
  <c r="GA79" i="12"/>
  <c r="GA80" i="12"/>
  <c r="GA81" i="12"/>
  <c r="GA82" i="12"/>
  <c r="GA83" i="12"/>
  <c r="GA84" i="12"/>
  <c r="GA85" i="12"/>
  <c r="GA86" i="12"/>
  <c r="GA87" i="12"/>
  <c r="GA88" i="12"/>
  <c r="GA89" i="12"/>
  <c r="GA90" i="12"/>
  <c r="GA91" i="12"/>
  <c r="GA92" i="12"/>
  <c r="GA93" i="12"/>
  <c r="GA94" i="12"/>
  <c r="GA95" i="12"/>
  <c r="GA96" i="12"/>
  <c r="GA97" i="12"/>
  <c r="GA98" i="12"/>
  <c r="GA99" i="12"/>
  <c r="GA100" i="12"/>
  <c r="GA101" i="12"/>
  <c r="GA102" i="12"/>
  <c r="GA103" i="12"/>
  <c r="GA104" i="12"/>
  <c r="GA105" i="12"/>
  <c r="GA106" i="12"/>
  <c r="GA107" i="12"/>
  <c r="GA108" i="12"/>
  <c r="GA109" i="12"/>
  <c r="GA110" i="12"/>
  <c r="GA111" i="12"/>
  <c r="GA112" i="12"/>
  <c r="GA113" i="12"/>
  <c r="GA114" i="12"/>
  <c r="GA115" i="12"/>
  <c r="GA116" i="12"/>
  <c r="GA117" i="12"/>
  <c r="GA118" i="12"/>
  <c r="GA119" i="12"/>
  <c r="GA120" i="12"/>
  <c r="GA121" i="12"/>
  <c r="GA122" i="12"/>
  <c r="GA123" i="12"/>
  <c r="GA124" i="12"/>
  <c r="GA125" i="12"/>
  <c r="GA126" i="12"/>
  <c r="GA127" i="12"/>
  <c r="GA128" i="12"/>
  <c r="GA129" i="12"/>
  <c r="GA130" i="12"/>
  <c r="GA131" i="12"/>
  <c r="GA132" i="12"/>
  <c r="GA133" i="12"/>
  <c r="GA134" i="12"/>
  <c r="GA135" i="12"/>
  <c r="GA136" i="12"/>
  <c r="GA137" i="12"/>
  <c r="GA138" i="12"/>
  <c r="GA139" i="12"/>
  <c r="GA140" i="12"/>
  <c r="GA141" i="12"/>
  <c r="GA142" i="12"/>
  <c r="GA143" i="12"/>
  <c r="GA144" i="12"/>
  <c r="GA145" i="12"/>
  <c r="GA146" i="12"/>
  <c r="GA147" i="12"/>
  <c r="GA148" i="12"/>
  <c r="GA149" i="12"/>
  <c r="GA150" i="12"/>
  <c r="GA151" i="12"/>
  <c r="GA152" i="12"/>
  <c r="GA153" i="12"/>
  <c r="GA154" i="12"/>
  <c r="GA155" i="12"/>
  <c r="GA156" i="12"/>
  <c r="GA157" i="12"/>
  <c r="GA158" i="12"/>
  <c r="GA159" i="12"/>
  <c r="GA160" i="12"/>
  <c r="GA161" i="12"/>
  <c r="GA162" i="12"/>
  <c r="GA163" i="12"/>
  <c r="GA164" i="12"/>
  <c r="GA165" i="12"/>
  <c r="T3" i="3" l="1"/>
  <c r="U3" i="3" s="1"/>
  <c r="V3" i="3" s="1"/>
  <c r="T4" i="3"/>
  <c r="U4" i="3" s="1"/>
  <c r="V4" i="3" s="1"/>
  <c r="T5" i="3"/>
  <c r="U5" i="3" s="1"/>
  <c r="V5" i="3" s="1"/>
  <c r="T6" i="3"/>
  <c r="U6" i="3" s="1"/>
  <c r="V6" i="3" s="1"/>
  <c r="T7" i="3"/>
  <c r="U7" i="3" s="1"/>
  <c r="V7" i="3" s="1"/>
  <c r="T8" i="3"/>
  <c r="U8" i="3" s="1"/>
  <c r="V8" i="3" s="1"/>
  <c r="T9" i="3"/>
  <c r="U9" i="3" s="1"/>
  <c r="V9" i="3" s="1"/>
  <c r="T10" i="3"/>
  <c r="U10" i="3" s="1"/>
  <c r="V10" i="3" s="1"/>
  <c r="T11" i="3"/>
  <c r="U11" i="3" s="1"/>
  <c r="V11" i="3" s="1"/>
  <c r="T12" i="3"/>
  <c r="U12" i="3" s="1"/>
  <c r="V12" i="3" s="1"/>
  <c r="T13" i="3"/>
  <c r="U13" i="3" s="1"/>
  <c r="V13" i="3" s="1"/>
  <c r="T14" i="3"/>
  <c r="U14" i="3" s="1"/>
  <c r="V14" i="3" s="1"/>
  <c r="T15" i="3"/>
  <c r="U15" i="3" s="1"/>
  <c r="V15" i="3" s="1"/>
  <c r="T16" i="3"/>
  <c r="U16" i="3" s="1"/>
  <c r="V16" i="3" s="1"/>
  <c r="T17" i="3"/>
  <c r="U17" i="3" s="1"/>
  <c r="V17" i="3" s="1"/>
  <c r="T18" i="3"/>
  <c r="U18" i="3" s="1"/>
  <c r="V18" i="3" s="1"/>
  <c r="T19" i="3"/>
  <c r="U19" i="3" s="1"/>
  <c r="V19" i="3" s="1"/>
  <c r="T20" i="3"/>
  <c r="U20" i="3" s="1"/>
  <c r="V20" i="3" s="1"/>
  <c r="T21" i="3"/>
  <c r="U21" i="3" s="1"/>
  <c r="V21" i="3" s="1"/>
  <c r="T22" i="3"/>
  <c r="U22" i="3" s="1"/>
  <c r="V22" i="3" s="1"/>
  <c r="T23" i="3"/>
  <c r="U23" i="3" s="1"/>
  <c r="V23" i="3" s="1"/>
  <c r="T24" i="3"/>
  <c r="U24" i="3" s="1"/>
  <c r="V24" i="3" s="1"/>
  <c r="T25" i="3"/>
  <c r="U25" i="3" s="1"/>
  <c r="V25" i="3" s="1"/>
  <c r="T26" i="3"/>
  <c r="U26" i="3" s="1"/>
  <c r="V26" i="3" s="1"/>
  <c r="T27" i="3"/>
  <c r="U27" i="3" s="1"/>
  <c r="V27" i="3" s="1"/>
  <c r="T28" i="3"/>
  <c r="U28" i="3" s="1"/>
  <c r="V28" i="3" s="1"/>
  <c r="T29" i="3"/>
  <c r="U29" i="3" s="1"/>
  <c r="V29" i="3" s="1"/>
  <c r="T30" i="3"/>
  <c r="U30" i="3" s="1"/>
  <c r="V30" i="3" s="1"/>
  <c r="T31" i="3"/>
  <c r="U31" i="3" s="1"/>
  <c r="V31" i="3" s="1"/>
  <c r="T32" i="3"/>
  <c r="U32" i="3" s="1"/>
  <c r="V32" i="3" s="1"/>
  <c r="T33" i="3"/>
  <c r="U33" i="3" s="1"/>
  <c r="V33" i="3" s="1"/>
  <c r="T34" i="3"/>
  <c r="U34" i="3" s="1"/>
  <c r="V34" i="3" s="1"/>
  <c r="T35" i="3"/>
  <c r="U35" i="3" s="1"/>
  <c r="V35" i="3" s="1"/>
  <c r="T36" i="3"/>
  <c r="U36" i="3" s="1"/>
  <c r="V36" i="3" s="1"/>
  <c r="T37" i="3"/>
  <c r="U37" i="3" s="1"/>
  <c r="V37" i="3" s="1"/>
  <c r="T38" i="3"/>
  <c r="U38" i="3" s="1"/>
  <c r="V38" i="3" s="1"/>
  <c r="T39" i="3"/>
  <c r="U39" i="3" s="1"/>
  <c r="V39" i="3" s="1"/>
  <c r="T40" i="3"/>
  <c r="U40" i="3" s="1"/>
  <c r="V40" i="3" s="1"/>
  <c r="T41" i="3"/>
  <c r="U41" i="3" s="1"/>
  <c r="V41" i="3" s="1"/>
  <c r="T42" i="3"/>
  <c r="U42" i="3" s="1"/>
  <c r="V42" i="3" s="1"/>
  <c r="T43" i="3"/>
  <c r="U43" i="3" s="1"/>
  <c r="V43" i="3" s="1"/>
  <c r="T44" i="3"/>
  <c r="U44" i="3" s="1"/>
  <c r="V44" i="3" s="1"/>
  <c r="T45" i="3"/>
  <c r="U45" i="3" s="1"/>
  <c r="V45" i="3" s="1"/>
  <c r="T46" i="3"/>
  <c r="U46" i="3" s="1"/>
  <c r="V46" i="3" s="1"/>
  <c r="T47" i="3"/>
  <c r="U47" i="3" s="1"/>
  <c r="V47" i="3" s="1"/>
  <c r="T48" i="3"/>
  <c r="U48" i="3" s="1"/>
  <c r="V48" i="3" s="1"/>
  <c r="T49" i="3"/>
  <c r="U49" i="3" s="1"/>
  <c r="V49" i="3" s="1"/>
  <c r="T50" i="3"/>
  <c r="U50" i="3" s="1"/>
  <c r="V50" i="3" s="1"/>
  <c r="T51" i="3"/>
  <c r="U51" i="3" s="1"/>
  <c r="V51" i="3" s="1"/>
  <c r="T52" i="3"/>
  <c r="U52" i="3" s="1"/>
  <c r="V52" i="3" s="1"/>
  <c r="T53" i="3"/>
  <c r="U53" i="3" s="1"/>
  <c r="V53" i="3" s="1"/>
  <c r="T54" i="3"/>
  <c r="U54" i="3" s="1"/>
  <c r="V54" i="3" s="1"/>
  <c r="T55" i="3"/>
  <c r="U55" i="3" s="1"/>
  <c r="V55" i="3" s="1"/>
  <c r="T56" i="3"/>
  <c r="U56" i="3" s="1"/>
  <c r="V56" i="3" s="1"/>
  <c r="T57" i="3"/>
  <c r="U57" i="3" s="1"/>
  <c r="V57" i="3" s="1"/>
  <c r="T58" i="3"/>
  <c r="U58" i="3" s="1"/>
  <c r="V58" i="3" s="1"/>
  <c r="T59" i="3"/>
  <c r="U59" i="3" s="1"/>
  <c r="V59" i="3" s="1"/>
  <c r="T60" i="3"/>
  <c r="U60" i="3" s="1"/>
  <c r="V60" i="3" s="1"/>
  <c r="T61" i="3"/>
  <c r="U61" i="3" s="1"/>
  <c r="V61" i="3" s="1"/>
  <c r="T62" i="3"/>
  <c r="U62" i="3" s="1"/>
  <c r="V62" i="3" s="1"/>
  <c r="T63" i="3"/>
  <c r="U63" i="3" s="1"/>
  <c r="V63" i="3" s="1"/>
  <c r="T64" i="3"/>
  <c r="U64" i="3" s="1"/>
  <c r="V64" i="3" s="1"/>
  <c r="T65" i="3"/>
  <c r="U65" i="3" s="1"/>
  <c r="V65" i="3" s="1"/>
  <c r="T66" i="3"/>
  <c r="U66" i="3" s="1"/>
  <c r="V66" i="3" s="1"/>
  <c r="T67" i="3"/>
  <c r="U67" i="3" s="1"/>
  <c r="V67" i="3" s="1"/>
  <c r="T68" i="3"/>
  <c r="U68" i="3" s="1"/>
  <c r="V68" i="3" s="1"/>
  <c r="T69" i="3"/>
  <c r="U69" i="3" s="1"/>
  <c r="V69" i="3" s="1"/>
  <c r="T70" i="3"/>
  <c r="U70" i="3" s="1"/>
  <c r="V70" i="3" s="1"/>
  <c r="T71" i="3"/>
  <c r="U71" i="3" s="1"/>
  <c r="V71" i="3" s="1"/>
  <c r="T72" i="3"/>
  <c r="U72" i="3" s="1"/>
  <c r="V72" i="3" s="1"/>
  <c r="T73" i="3"/>
  <c r="U73" i="3" s="1"/>
  <c r="V73" i="3" s="1"/>
  <c r="T74" i="3"/>
  <c r="U74" i="3" s="1"/>
  <c r="V74" i="3" s="1"/>
  <c r="T75" i="3"/>
  <c r="U75" i="3" s="1"/>
  <c r="V75" i="3" s="1"/>
  <c r="T76" i="3"/>
  <c r="U76" i="3" s="1"/>
  <c r="V76" i="3" s="1"/>
  <c r="T77" i="3"/>
  <c r="U77" i="3" s="1"/>
  <c r="V77" i="3" s="1"/>
  <c r="T78" i="3"/>
  <c r="U78" i="3" s="1"/>
  <c r="V78" i="3" s="1"/>
  <c r="T79" i="3"/>
  <c r="U79" i="3" s="1"/>
  <c r="V79" i="3" s="1"/>
  <c r="T80" i="3"/>
  <c r="U80" i="3" s="1"/>
  <c r="V80" i="3" s="1"/>
  <c r="T81" i="3"/>
  <c r="U81" i="3" s="1"/>
  <c r="V81" i="3" s="1"/>
  <c r="T82" i="3"/>
  <c r="U82" i="3" s="1"/>
  <c r="V82" i="3" s="1"/>
  <c r="T83" i="3"/>
  <c r="U83" i="3" s="1"/>
  <c r="V83" i="3" s="1"/>
  <c r="T84" i="3"/>
  <c r="U84" i="3" s="1"/>
  <c r="V84" i="3" s="1"/>
  <c r="T85" i="3"/>
  <c r="U85" i="3" s="1"/>
  <c r="V85" i="3" s="1"/>
  <c r="T86" i="3"/>
  <c r="U86" i="3" s="1"/>
  <c r="V86" i="3" s="1"/>
  <c r="T87" i="3"/>
  <c r="U87" i="3" s="1"/>
  <c r="V87" i="3" s="1"/>
  <c r="T88" i="3"/>
  <c r="U88" i="3" s="1"/>
  <c r="V88" i="3" s="1"/>
  <c r="T89" i="3"/>
  <c r="U89" i="3" s="1"/>
  <c r="V89" i="3" s="1"/>
  <c r="T90" i="3"/>
  <c r="U90" i="3" s="1"/>
  <c r="V90" i="3" s="1"/>
  <c r="T91" i="3"/>
  <c r="U91" i="3" s="1"/>
  <c r="V91" i="3" s="1"/>
  <c r="T92" i="3"/>
  <c r="U92" i="3" s="1"/>
  <c r="V92" i="3" s="1"/>
  <c r="T93" i="3"/>
  <c r="U93" i="3" s="1"/>
  <c r="V93" i="3" s="1"/>
  <c r="T94" i="3"/>
  <c r="U94" i="3" s="1"/>
  <c r="V94" i="3" s="1"/>
  <c r="T95" i="3"/>
  <c r="U95" i="3" s="1"/>
  <c r="V95" i="3" s="1"/>
  <c r="T96" i="3"/>
  <c r="U96" i="3" s="1"/>
  <c r="V96" i="3" s="1"/>
  <c r="T97" i="3"/>
  <c r="U97" i="3" s="1"/>
  <c r="V97" i="3" s="1"/>
  <c r="T98" i="3"/>
  <c r="U98" i="3" s="1"/>
  <c r="V98" i="3" s="1"/>
  <c r="T99" i="3"/>
  <c r="U99" i="3" s="1"/>
  <c r="V99" i="3" s="1"/>
  <c r="T100" i="3"/>
  <c r="U100" i="3" s="1"/>
  <c r="V100" i="3" s="1"/>
  <c r="T101" i="3"/>
  <c r="U101" i="3" s="1"/>
  <c r="V101" i="3" s="1"/>
  <c r="T102" i="3"/>
  <c r="U102" i="3" s="1"/>
  <c r="V102" i="3" s="1"/>
  <c r="T2" i="3"/>
  <c r="U2" i="3" s="1"/>
  <c r="V2" i="3" s="1"/>
  <c r="Q2" i="3"/>
  <c r="K737" i="16"/>
  <c r="K738" i="16"/>
  <c r="K739" i="16"/>
  <c r="K3" i="16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103" i="16"/>
  <c r="K104" i="16"/>
  <c r="K105" i="16"/>
  <c r="K106" i="16"/>
  <c r="K107" i="16"/>
  <c r="K108" i="16"/>
  <c r="K109" i="16"/>
  <c r="K110" i="16"/>
  <c r="K111" i="16"/>
  <c r="K112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29" i="16"/>
  <c r="K130" i="16"/>
  <c r="K131" i="16"/>
  <c r="K132" i="16"/>
  <c r="K133" i="16"/>
  <c r="K134" i="16"/>
  <c r="K135" i="16"/>
  <c r="K136" i="16"/>
  <c r="K137" i="16"/>
  <c r="K138" i="16"/>
  <c r="K139" i="16"/>
  <c r="K140" i="16"/>
  <c r="K141" i="16"/>
  <c r="K142" i="16"/>
  <c r="K143" i="16"/>
  <c r="K144" i="16"/>
  <c r="K145" i="16"/>
  <c r="K146" i="16"/>
  <c r="K147" i="16"/>
  <c r="K148" i="16"/>
  <c r="K149" i="16"/>
  <c r="K150" i="16"/>
  <c r="K151" i="16"/>
  <c r="K152" i="16"/>
  <c r="K153" i="16"/>
  <c r="K154" i="16"/>
  <c r="K155" i="16"/>
  <c r="K156" i="16"/>
  <c r="K157" i="16"/>
  <c r="K158" i="16"/>
  <c r="K159" i="16"/>
  <c r="K160" i="16"/>
  <c r="K161" i="16"/>
  <c r="K162" i="16"/>
  <c r="K163" i="16"/>
  <c r="K164" i="16"/>
  <c r="K165" i="16"/>
  <c r="K166" i="16"/>
  <c r="K167" i="16"/>
  <c r="K168" i="16"/>
  <c r="K169" i="16"/>
  <c r="K170" i="16"/>
  <c r="K171" i="16"/>
  <c r="K172" i="16"/>
  <c r="K173" i="16"/>
  <c r="K174" i="16"/>
  <c r="K175" i="16"/>
  <c r="K176" i="16"/>
  <c r="K177" i="16"/>
  <c r="K178" i="16"/>
  <c r="K179" i="16"/>
  <c r="K180" i="16"/>
  <c r="K181" i="16"/>
  <c r="K182" i="16"/>
  <c r="K183" i="16"/>
  <c r="K184" i="16"/>
  <c r="K185" i="16"/>
  <c r="K186" i="16"/>
  <c r="K187" i="16"/>
  <c r="K188" i="16"/>
  <c r="K189" i="16"/>
  <c r="K190" i="16"/>
  <c r="K191" i="16"/>
  <c r="K192" i="16"/>
  <c r="K193" i="16"/>
  <c r="K194" i="16"/>
  <c r="K195" i="16"/>
  <c r="K196" i="16"/>
  <c r="K197" i="16"/>
  <c r="K198" i="16"/>
  <c r="K199" i="16"/>
  <c r="K200" i="16"/>
  <c r="K201" i="16"/>
  <c r="K202" i="16"/>
  <c r="K203" i="16"/>
  <c r="K204" i="16"/>
  <c r="K205" i="16"/>
  <c r="K206" i="16"/>
  <c r="K207" i="16"/>
  <c r="K208" i="16"/>
  <c r="K209" i="16"/>
  <c r="K210" i="16"/>
  <c r="K211" i="16"/>
  <c r="K212" i="16"/>
  <c r="K213" i="16"/>
  <c r="K214" i="16"/>
  <c r="K215" i="16"/>
  <c r="K216" i="16"/>
  <c r="K217" i="16"/>
  <c r="K218" i="16"/>
  <c r="K219" i="16"/>
  <c r="K220" i="16"/>
  <c r="K221" i="16"/>
  <c r="K222" i="16"/>
  <c r="K223" i="16"/>
  <c r="K224" i="16"/>
  <c r="K225" i="16"/>
  <c r="K226" i="16"/>
  <c r="K227" i="16"/>
  <c r="K228" i="16"/>
  <c r="K229" i="16"/>
  <c r="K230" i="16"/>
  <c r="K231" i="16"/>
  <c r="K232" i="16"/>
  <c r="K233" i="16"/>
  <c r="K234" i="16"/>
  <c r="K235" i="16"/>
  <c r="K236" i="16"/>
  <c r="K237" i="16"/>
  <c r="K238" i="16"/>
  <c r="K239" i="16"/>
  <c r="K240" i="16"/>
  <c r="K241" i="16"/>
  <c r="K242" i="16"/>
  <c r="K243" i="16"/>
  <c r="K244" i="16"/>
  <c r="K245" i="16"/>
  <c r="K246" i="16"/>
  <c r="K247" i="16"/>
  <c r="K248" i="16"/>
  <c r="K249" i="16"/>
  <c r="K250" i="16"/>
  <c r="K251" i="16"/>
  <c r="K252" i="16"/>
  <c r="K253" i="16"/>
  <c r="K254" i="16"/>
  <c r="K255" i="16"/>
  <c r="K256" i="16"/>
  <c r="K257" i="16"/>
  <c r="K258" i="16"/>
  <c r="K259" i="16"/>
  <c r="K260" i="16"/>
  <c r="K261" i="16"/>
  <c r="K262" i="16"/>
  <c r="K263" i="16"/>
  <c r="K264" i="16"/>
  <c r="K265" i="16"/>
  <c r="K266" i="16"/>
  <c r="K267" i="16"/>
  <c r="K268" i="16"/>
  <c r="K269" i="16"/>
  <c r="K270" i="16"/>
  <c r="K271" i="16"/>
  <c r="K272" i="16"/>
  <c r="K273" i="16"/>
  <c r="K274" i="16"/>
  <c r="K275" i="16"/>
  <c r="K276" i="16"/>
  <c r="K277" i="16"/>
  <c r="K278" i="16"/>
  <c r="K279" i="16"/>
  <c r="K280" i="16"/>
  <c r="K281" i="16"/>
  <c r="K282" i="16"/>
  <c r="K283" i="16"/>
  <c r="K284" i="16"/>
  <c r="K285" i="16"/>
  <c r="K286" i="16"/>
  <c r="K287" i="16"/>
  <c r="K288" i="16"/>
  <c r="K289" i="16"/>
  <c r="K290" i="16"/>
  <c r="K291" i="16"/>
  <c r="K292" i="16"/>
  <c r="K293" i="16"/>
  <c r="K294" i="16"/>
  <c r="K295" i="16"/>
  <c r="K296" i="16"/>
  <c r="K297" i="16"/>
  <c r="K298" i="16"/>
  <c r="K299" i="16"/>
  <c r="K300" i="16"/>
  <c r="K301" i="16"/>
  <c r="K302" i="16"/>
  <c r="K303" i="16"/>
  <c r="K304" i="16"/>
  <c r="K305" i="16"/>
  <c r="K306" i="16"/>
  <c r="K307" i="16"/>
  <c r="K308" i="16"/>
  <c r="K309" i="16"/>
  <c r="K310" i="16"/>
  <c r="K311" i="16"/>
  <c r="K312" i="16"/>
  <c r="K313" i="16"/>
  <c r="K314" i="16"/>
  <c r="K315" i="16"/>
  <c r="K316" i="16"/>
  <c r="K317" i="16"/>
  <c r="K318" i="16"/>
  <c r="K319" i="16"/>
  <c r="K320" i="16"/>
  <c r="K321" i="16"/>
  <c r="K322" i="16"/>
  <c r="K323" i="16"/>
  <c r="K324" i="16"/>
  <c r="K325" i="16"/>
  <c r="K326" i="16"/>
  <c r="K327" i="16"/>
  <c r="K328" i="16"/>
  <c r="K329" i="16"/>
  <c r="K330" i="16"/>
  <c r="K331" i="16"/>
  <c r="K332" i="16"/>
  <c r="K333" i="16"/>
  <c r="K334" i="16"/>
  <c r="K335" i="16"/>
  <c r="K336" i="16"/>
  <c r="K337" i="16"/>
  <c r="K338" i="16"/>
  <c r="K339" i="16"/>
  <c r="K340" i="16"/>
  <c r="K341" i="16"/>
  <c r="K342" i="16"/>
  <c r="K343" i="16"/>
  <c r="K344" i="16"/>
  <c r="K345" i="16"/>
  <c r="K346" i="16"/>
  <c r="K347" i="16"/>
  <c r="K348" i="16"/>
  <c r="K349" i="16"/>
  <c r="K350" i="16"/>
  <c r="K351" i="16"/>
  <c r="K352" i="16"/>
  <c r="K353" i="16"/>
  <c r="K354" i="16"/>
  <c r="K355" i="16"/>
  <c r="K356" i="16"/>
  <c r="K357" i="16"/>
  <c r="K358" i="16"/>
  <c r="K359" i="16"/>
  <c r="K360" i="16"/>
  <c r="K361" i="16"/>
  <c r="K362" i="16"/>
  <c r="K363" i="16"/>
  <c r="K364" i="16"/>
  <c r="K365" i="16"/>
  <c r="K366" i="16"/>
  <c r="K367" i="16"/>
  <c r="K368" i="16"/>
  <c r="K369" i="16"/>
  <c r="K370" i="16"/>
  <c r="K371" i="16"/>
  <c r="K372" i="16"/>
  <c r="K373" i="16"/>
  <c r="K374" i="16"/>
  <c r="K375" i="16"/>
  <c r="K376" i="16"/>
  <c r="K377" i="16"/>
  <c r="K378" i="16"/>
  <c r="K379" i="16"/>
  <c r="K380" i="16"/>
  <c r="K381" i="16"/>
  <c r="K382" i="16"/>
  <c r="K383" i="16"/>
  <c r="K384" i="16"/>
  <c r="K385" i="16"/>
  <c r="K386" i="16"/>
  <c r="K387" i="16"/>
  <c r="K388" i="16"/>
  <c r="K389" i="16"/>
  <c r="K390" i="16"/>
  <c r="K391" i="16"/>
  <c r="K392" i="16"/>
  <c r="K393" i="16"/>
  <c r="K394" i="16"/>
  <c r="K395" i="16"/>
  <c r="K396" i="16"/>
  <c r="K397" i="16"/>
  <c r="K398" i="16"/>
  <c r="K399" i="16"/>
  <c r="K400" i="16"/>
  <c r="K401" i="16"/>
  <c r="K402" i="16"/>
  <c r="K403" i="16"/>
  <c r="K404" i="16"/>
  <c r="K405" i="16"/>
  <c r="K406" i="16"/>
  <c r="K407" i="16"/>
  <c r="K408" i="16"/>
  <c r="K409" i="16"/>
  <c r="K410" i="16"/>
  <c r="K411" i="16"/>
  <c r="K412" i="16"/>
  <c r="K413" i="16"/>
  <c r="K414" i="16"/>
  <c r="K415" i="16"/>
  <c r="K416" i="16"/>
  <c r="K417" i="16"/>
  <c r="K418" i="16"/>
  <c r="K419" i="16"/>
  <c r="K420" i="16"/>
  <c r="K421" i="16"/>
  <c r="K422" i="16"/>
  <c r="K423" i="16"/>
  <c r="K424" i="16"/>
  <c r="K425" i="16"/>
  <c r="K426" i="16"/>
  <c r="K427" i="16"/>
  <c r="K428" i="16"/>
  <c r="K429" i="16"/>
  <c r="K430" i="16"/>
  <c r="K431" i="16"/>
  <c r="K432" i="16"/>
  <c r="K433" i="16"/>
  <c r="K434" i="16"/>
  <c r="K435" i="16"/>
  <c r="K436" i="16"/>
  <c r="K437" i="16"/>
  <c r="K438" i="16"/>
  <c r="K439" i="16"/>
  <c r="K440" i="16"/>
  <c r="K441" i="16"/>
  <c r="K442" i="16"/>
  <c r="K443" i="16"/>
  <c r="K444" i="16"/>
  <c r="K445" i="16"/>
  <c r="K446" i="16"/>
  <c r="K447" i="16"/>
  <c r="K448" i="16"/>
  <c r="K449" i="16"/>
  <c r="K450" i="16"/>
  <c r="K451" i="16"/>
  <c r="K452" i="16"/>
  <c r="K453" i="16"/>
  <c r="K454" i="16"/>
  <c r="K455" i="16"/>
  <c r="K456" i="16"/>
  <c r="K457" i="16"/>
  <c r="K458" i="16"/>
  <c r="K459" i="16"/>
  <c r="K460" i="16"/>
  <c r="K461" i="16"/>
  <c r="K462" i="16"/>
  <c r="K463" i="16"/>
  <c r="K464" i="16"/>
  <c r="K465" i="16"/>
  <c r="K466" i="16"/>
  <c r="K467" i="16"/>
  <c r="K468" i="16"/>
  <c r="K469" i="16"/>
  <c r="K470" i="16"/>
  <c r="K471" i="16"/>
  <c r="K472" i="16"/>
  <c r="K473" i="16"/>
  <c r="K474" i="16"/>
  <c r="K475" i="16"/>
  <c r="K476" i="16"/>
  <c r="K477" i="16"/>
  <c r="K478" i="16"/>
  <c r="K479" i="16"/>
  <c r="K480" i="16"/>
  <c r="K481" i="16"/>
  <c r="K482" i="16"/>
  <c r="K483" i="16"/>
  <c r="K484" i="16"/>
  <c r="K485" i="16"/>
  <c r="K486" i="16"/>
  <c r="K487" i="16"/>
  <c r="K488" i="16"/>
  <c r="K489" i="16"/>
  <c r="K490" i="16"/>
  <c r="K491" i="16"/>
  <c r="K492" i="16"/>
  <c r="K493" i="16"/>
  <c r="K494" i="16"/>
  <c r="K495" i="16"/>
  <c r="K496" i="16"/>
  <c r="K497" i="16"/>
  <c r="K498" i="16"/>
  <c r="K499" i="16"/>
  <c r="K500" i="16"/>
  <c r="K501" i="16"/>
  <c r="K502" i="16"/>
  <c r="K503" i="16"/>
  <c r="K504" i="16"/>
  <c r="K505" i="16"/>
  <c r="K506" i="16"/>
  <c r="K507" i="16"/>
  <c r="K508" i="16"/>
  <c r="K509" i="16"/>
  <c r="K510" i="16"/>
  <c r="K511" i="16"/>
  <c r="K512" i="16"/>
  <c r="K513" i="16"/>
  <c r="K514" i="16"/>
  <c r="K515" i="16"/>
  <c r="K516" i="16"/>
  <c r="K517" i="16"/>
  <c r="K518" i="16"/>
  <c r="K519" i="16"/>
  <c r="K520" i="16"/>
  <c r="K521" i="16"/>
  <c r="K522" i="16"/>
  <c r="K523" i="16"/>
  <c r="K524" i="16"/>
  <c r="K525" i="16"/>
  <c r="K526" i="16"/>
  <c r="K527" i="16"/>
  <c r="K528" i="16"/>
  <c r="K529" i="16"/>
  <c r="K530" i="16"/>
  <c r="K531" i="16"/>
  <c r="K532" i="16"/>
  <c r="K533" i="16"/>
  <c r="K534" i="16"/>
  <c r="K535" i="16"/>
  <c r="K536" i="16"/>
  <c r="K537" i="16"/>
  <c r="K538" i="16"/>
  <c r="K539" i="16"/>
  <c r="K540" i="16"/>
  <c r="K541" i="16"/>
  <c r="K542" i="16"/>
  <c r="K543" i="16"/>
  <c r="K544" i="16"/>
  <c r="K545" i="16"/>
  <c r="K546" i="16"/>
  <c r="K547" i="16"/>
  <c r="K548" i="16"/>
  <c r="K549" i="16"/>
  <c r="K550" i="16"/>
  <c r="K551" i="16"/>
  <c r="K552" i="16"/>
  <c r="K553" i="16"/>
  <c r="K554" i="16"/>
  <c r="K555" i="16"/>
  <c r="K556" i="16"/>
  <c r="K557" i="16"/>
  <c r="K558" i="16"/>
  <c r="K559" i="16"/>
  <c r="K560" i="16"/>
  <c r="K561" i="16"/>
  <c r="K562" i="16"/>
  <c r="K563" i="16"/>
  <c r="K564" i="16"/>
  <c r="K565" i="16"/>
  <c r="K566" i="16"/>
  <c r="K567" i="16"/>
  <c r="K568" i="16"/>
  <c r="K569" i="16"/>
  <c r="K570" i="16"/>
  <c r="K571" i="16"/>
  <c r="K572" i="16"/>
  <c r="K573" i="16"/>
  <c r="K574" i="16"/>
  <c r="K575" i="16"/>
  <c r="K576" i="16"/>
  <c r="K577" i="16"/>
  <c r="K578" i="16"/>
  <c r="K579" i="16"/>
  <c r="K580" i="16"/>
  <c r="K581" i="16"/>
  <c r="K582" i="16"/>
  <c r="K583" i="16"/>
  <c r="K584" i="16"/>
  <c r="K585" i="16"/>
  <c r="K586" i="16"/>
  <c r="K587" i="16"/>
  <c r="K588" i="16"/>
  <c r="K589" i="16"/>
  <c r="K590" i="16"/>
  <c r="K591" i="16"/>
  <c r="K592" i="16"/>
  <c r="K593" i="16"/>
  <c r="K594" i="16"/>
  <c r="K595" i="16"/>
  <c r="K596" i="16"/>
  <c r="K597" i="16"/>
  <c r="K598" i="16"/>
  <c r="K599" i="16"/>
  <c r="K600" i="16"/>
  <c r="K601" i="16"/>
  <c r="K602" i="16"/>
  <c r="K603" i="16"/>
  <c r="K604" i="16"/>
  <c r="K605" i="16"/>
  <c r="K606" i="16"/>
  <c r="K607" i="16"/>
  <c r="K608" i="16"/>
  <c r="K609" i="16"/>
  <c r="K610" i="16"/>
  <c r="K611" i="16"/>
  <c r="K612" i="16"/>
  <c r="K613" i="16"/>
  <c r="K614" i="16"/>
  <c r="K615" i="16"/>
  <c r="K616" i="16"/>
  <c r="K617" i="16"/>
  <c r="K618" i="16"/>
  <c r="K619" i="16"/>
  <c r="K620" i="16"/>
  <c r="K621" i="16"/>
  <c r="K622" i="16"/>
  <c r="K623" i="16"/>
  <c r="K624" i="16"/>
  <c r="K625" i="16"/>
  <c r="K626" i="16"/>
  <c r="K627" i="16"/>
  <c r="K628" i="16"/>
  <c r="K629" i="16"/>
  <c r="K630" i="16"/>
  <c r="K631" i="16"/>
  <c r="K632" i="16"/>
  <c r="K633" i="16"/>
  <c r="K634" i="16"/>
  <c r="K635" i="16"/>
  <c r="K636" i="16"/>
  <c r="K637" i="16"/>
  <c r="K638" i="16"/>
  <c r="K639" i="16"/>
  <c r="K640" i="16"/>
  <c r="K641" i="16"/>
  <c r="K642" i="16"/>
  <c r="K643" i="16"/>
  <c r="K644" i="16"/>
  <c r="K645" i="16"/>
  <c r="K646" i="16"/>
  <c r="K647" i="16"/>
  <c r="K648" i="16"/>
  <c r="K649" i="16"/>
  <c r="K650" i="16"/>
  <c r="K651" i="16"/>
  <c r="K652" i="16"/>
  <c r="K653" i="16"/>
  <c r="K654" i="16"/>
  <c r="K655" i="16"/>
  <c r="K656" i="16"/>
  <c r="K657" i="16"/>
  <c r="K658" i="16"/>
  <c r="K659" i="16"/>
  <c r="K660" i="16"/>
  <c r="K661" i="16"/>
  <c r="K662" i="16"/>
  <c r="K663" i="16"/>
  <c r="K664" i="16"/>
  <c r="K665" i="16"/>
  <c r="K666" i="16"/>
  <c r="K667" i="16"/>
  <c r="K668" i="16"/>
  <c r="K669" i="16"/>
  <c r="K670" i="16"/>
  <c r="K671" i="16"/>
  <c r="K672" i="16"/>
  <c r="K673" i="16"/>
  <c r="K674" i="16"/>
  <c r="K675" i="16"/>
  <c r="K676" i="16"/>
  <c r="K677" i="16"/>
  <c r="K678" i="16"/>
  <c r="K679" i="16"/>
  <c r="K680" i="16"/>
  <c r="K681" i="16"/>
  <c r="K682" i="16"/>
  <c r="K683" i="16"/>
  <c r="K684" i="16"/>
  <c r="K685" i="16"/>
  <c r="K686" i="16"/>
  <c r="K687" i="16"/>
  <c r="K688" i="16"/>
  <c r="K689" i="16"/>
  <c r="K690" i="16"/>
  <c r="K691" i="16"/>
  <c r="K692" i="16"/>
  <c r="K693" i="16"/>
  <c r="K694" i="16"/>
  <c r="K695" i="16"/>
  <c r="K696" i="16"/>
  <c r="K697" i="16"/>
  <c r="K698" i="16"/>
  <c r="K699" i="16"/>
  <c r="K700" i="16"/>
  <c r="K701" i="16"/>
  <c r="K702" i="16"/>
  <c r="K703" i="16"/>
  <c r="K704" i="16"/>
  <c r="K705" i="16"/>
  <c r="K706" i="16"/>
  <c r="K707" i="16"/>
  <c r="K708" i="16"/>
  <c r="K709" i="16"/>
  <c r="K710" i="16"/>
  <c r="K711" i="16"/>
  <c r="K712" i="16"/>
  <c r="K713" i="16"/>
  <c r="K714" i="16"/>
  <c r="K715" i="16"/>
  <c r="K716" i="16"/>
  <c r="K717" i="16"/>
  <c r="K718" i="16"/>
  <c r="K719" i="16"/>
  <c r="K720" i="16"/>
  <c r="K721" i="16"/>
  <c r="K722" i="16"/>
  <c r="K723" i="16"/>
  <c r="K724" i="16"/>
  <c r="K725" i="16"/>
  <c r="K726" i="16"/>
  <c r="K727" i="16"/>
  <c r="K728" i="16"/>
  <c r="K729" i="16"/>
  <c r="K730" i="16"/>
  <c r="K731" i="16"/>
  <c r="K732" i="16"/>
  <c r="K733" i="16"/>
  <c r="K734" i="16"/>
  <c r="K735" i="16"/>
  <c r="K736" i="16"/>
  <c r="D64" i="12"/>
  <c r="N64" i="12"/>
  <c r="W64" i="12"/>
  <c r="AF64" i="12"/>
  <c r="AO64" i="12"/>
  <c r="AX64" i="12"/>
  <c r="BG64" i="12"/>
  <c r="BP64" i="12"/>
  <c r="BY64" i="12"/>
  <c r="CH64" i="12"/>
  <c r="CQ64" i="12"/>
  <c r="CZ64" i="12"/>
  <c r="DI64" i="12"/>
  <c r="DR64" i="12"/>
  <c r="EA64" i="12"/>
  <c r="EJ64" i="12"/>
  <c r="ES64" i="12"/>
  <c r="FK64" i="12"/>
  <c r="FT64" i="12"/>
  <c r="D65" i="12"/>
  <c r="N65" i="12"/>
  <c r="W65" i="12"/>
  <c r="AF65" i="12"/>
  <c r="AO65" i="12"/>
  <c r="AX65" i="12"/>
  <c r="BG65" i="12"/>
  <c r="BP65" i="12"/>
  <c r="BY65" i="12"/>
  <c r="CH65" i="12"/>
  <c r="CQ65" i="12"/>
  <c r="CZ65" i="12"/>
  <c r="DI65" i="12"/>
  <c r="DR65" i="12"/>
  <c r="EA65" i="12"/>
  <c r="EJ65" i="12"/>
  <c r="ES65" i="12"/>
  <c r="FK65" i="12"/>
  <c r="FT65" i="12"/>
  <c r="D66" i="12"/>
  <c r="N66" i="12"/>
  <c r="W66" i="12"/>
  <c r="AF66" i="12"/>
  <c r="AO66" i="12"/>
  <c r="AX66" i="12"/>
  <c r="BG66" i="12"/>
  <c r="BP66" i="12"/>
  <c r="BY66" i="12"/>
  <c r="CH66" i="12"/>
  <c r="CQ66" i="12"/>
  <c r="CZ66" i="12"/>
  <c r="DI66" i="12"/>
  <c r="DR66" i="12"/>
  <c r="EA66" i="12"/>
  <c r="EJ66" i="12"/>
  <c r="ES66" i="12"/>
  <c r="FK66" i="12"/>
  <c r="FT66" i="12"/>
  <c r="D67" i="12"/>
  <c r="N67" i="12"/>
  <c r="W67" i="12"/>
  <c r="AF67" i="12"/>
  <c r="AO67" i="12"/>
  <c r="AX67" i="12"/>
  <c r="BG67" i="12"/>
  <c r="BP67" i="12"/>
  <c r="BY67" i="12"/>
  <c r="CH67" i="12"/>
  <c r="CQ67" i="12"/>
  <c r="CZ67" i="12"/>
  <c r="DI67" i="12"/>
  <c r="DR67" i="12"/>
  <c r="EA67" i="12"/>
  <c r="EJ67" i="12"/>
  <c r="ES67" i="12"/>
  <c r="FK67" i="12"/>
  <c r="FT67" i="12"/>
  <c r="D68" i="12"/>
  <c r="N68" i="12"/>
  <c r="W68" i="12"/>
  <c r="AF68" i="12"/>
  <c r="AO68" i="12"/>
  <c r="AX68" i="12"/>
  <c r="BG68" i="12"/>
  <c r="BP68" i="12"/>
  <c r="BY68" i="12"/>
  <c r="CH68" i="12"/>
  <c r="CQ68" i="12"/>
  <c r="CZ68" i="12"/>
  <c r="DI68" i="12"/>
  <c r="DR68" i="12"/>
  <c r="EA68" i="12"/>
  <c r="EJ68" i="12"/>
  <c r="ES68" i="12"/>
  <c r="FK68" i="12"/>
  <c r="FT68" i="12"/>
  <c r="D69" i="12"/>
  <c r="N69" i="12"/>
  <c r="W69" i="12"/>
  <c r="AF69" i="12"/>
  <c r="AO69" i="12"/>
  <c r="AX69" i="12"/>
  <c r="BG69" i="12"/>
  <c r="BP69" i="12"/>
  <c r="BY69" i="12"/>
  <c r="CH69" i="12"/>
  <c r="CQ69" i="12"/>
  <c r="CZ69" i="12"/>
  <c r="DI69" i="12"/>
  <c r="DR69" i="12"/>
  <c r="EA69" i="12"/>
  <c r="EJ69" i="12"/>
  <c r="ES69" i="12"/>
  <c r="FK69" i="12"/>
  <c r="FT69" i="12"/>
  <c r="D70" i="12"/>
  <c r="N70" i="12"/>
  <c r="W70" i="12"/>
  <c r="AF70" i="12"/>
  <c r="AO70" i="12"/>
  <c r="AX70" i="12"/>
  <c r="BG70" i="12"/>
  <c r="BP70" i="12"/>
  <c r="BY70" i="12"/>
  <c r="CH70" i="12"/>
  <c r="CQ70" i="12"/>
  <c r="CZ70" i="12"/>
  <c r="DI70" i="12"/>
  <c r="DR70" i="12"/>
  <c r="EA70" i="12"/>
  <c r="EJ70" i="12"/>
  <c r="ES70" i="12"/>
  <c r="FK70" i="12"/>
  <c r="FT70" i="12"/>
  <c r="D71" i="12"/>
  <c r="N71" i="12"/>
  <c r="W71" i="12"/>
  <c r="AF71" i="12"/>
  <c r="AO71" i="12"/>
  <c r="AX71" i="12"/>
  <c r="BG71" i="12"/>
  <c r="BP71" i="12"/>
  <c r="BY71" i="12"/>
  <c r="CH71" i="12"/>
  <c r="CQ71" i="12"/>
  <c r="CZ71" i="12"/>
  <c r="DI71" i="12"/>
  <c r="DR71" i="12"/>
  <c r="EA71" i="12"/>
  <c r="EJ71" i="12"/>
  <c r="ES71" i="12"/>
  <c r="FK71" i="12"/>
  <c r="FT71" i="12"/>
  <c r="D72" i="12"/>
  <c r="N72" i="12"/>
  <c r="W72" i="12"/>
  <c r="AF72" i="12"/>
  <c r="AO72" i="12"/>
  <c r="AX72" i="12"/>
  <c r="BG72" i="12"/>
  <c r="BP72" i="12"/>
  <c r="BY72" i="12"/>
  <c r="CH72" i="12"/>
  <c r="CQ72" i="12"/>
  <c r="CZ72" i="12"/>
  <c r="DI72" i="12"/>
  <c r="DR72" i="12"/>
  <c r="EA72" i="12"/>
  <c r="EJ72" i="12"/>
  <c r="ES72" i="12"/>
  <c r="FK72" i="12"/>
  <c r="FT72" i="12"/>
  <c r="D73" i="12"/>
  <c r="N73" i="12"/>
  <c r="W73" i="12"/>
  <c r="AF73" i="12"/>
  <c r="AO73" i="12"/>
  <c r="AX73" i="12"/>
  <c r="BG73" i="12"/>
  <c r="BP73" i="12"/>
  <c r="BY73" i="12"/>
  <c r="CH73" i="12"/>
  <c r="CQ73" i="12"/>
  <c r="CZ73" i="12"/>
  <c r="DI73" i="12"/>
  <c r="DR73" i="12"/>
  <c r="EA73" i="12"/>
  <c r="EJ73" i="12"/>
  <c r="ES73" i="12"/>
  <c r="FK73" i="12"/>
  <c r="FT73" i="12"/>
  <c r="D74" i="12"/>
  <c r="N74" i="12"/>
  <c r="W74" i="12"/>
  <c r="AF74" i="12"/>
  <c r="AO74" i="12"/>
  <c r="AX74" i="12"/>
  <c r="BG74" i="12"/>
  <c r="BP74" i="12"/>
  <c r="BY74" i="12"/>
  <c r="CH74" i="12"/>
  <c r="CQ74" i="12"/>
  <c r="CZ74" i="12"/>
  <c r="DI74" i="12"/>
  <c r="DR74" i="12"/>
  <c r="EA74" i="12"/>
  <c r="EJ74" i="12"/>
  <c r="ES74" i="12"/>
  <c r="FK74" i="12"/>
  <c r="FT74" i="12"/>
  <c r="D75" i="12"/>
  <c r="N75" i="12"/>
  <c r="W75" i="12"/>
  <c r="AF75" i="12"/>
  <c r="AO75" i="12"/>
  <c r="AX75" i="12"/>
  <c r="BG75" i="12"/>
  <c r="BP75" i="12"/>
  <c r="BY75" i="12"/>
  <c r="CH75" i="12"/>
  <c r="CQ75" i="12"/>
  <c r="CZ75" i="12"/>
  <c r="DI75" i="12"/>
  <c r="DR75" i="12"/>
  <c r="EA75" i="12"/>
  <c r="EJ75" i="12"/>
  <c r="ES75" i="12"/>
  <c r="FK75" i="12"/>
  <c r="FT75" i="12"/>
  <c r="D76" i="12"/>
  <c r="N76" i="12"/>
  <c r="W76" i="12"/>
  <c r="AF76" i="12"/>
  <c r="AO76" i="12"/>
  <c r="AX76" i="12"/>
  <c r="BG76" i="12"/>
  <c r="BP76" i="12"/>
  <c r="BY76" i="12"/>
  <c r="CH76" i="12"/>
  <c r="CQ76" i="12"/>
  <c r="CZ76" i="12"/>
  <c r="DI76" i="12"/>
  <c r="DR76" i="12"/>
  <c r="EA76" i="12"/>
  <c r="EJ76" i="12"/>
  <c r="ES76" i="12"/>
  <c r="FK76" i="12"/>
  <c r="FT76" i="12"/>
  <c r="D77" i="12"/>
  <c r="N77" i="12"/>
  <c r="W77" i="12"/>
  <c r="AF77" i="12"/>
  <c r="AO77" i="12"/>
  <c r="AX77" i="12"/>
  <c r="BG77" i="12"/>
  <c r="BP77" i="12"/>
  <c r="BY77" i="12"/>
  <c r="CH77" i="12"/>
  <c r="CQ77" i="12"/>
  <c r="CZ77" i="12"/>
  <c r="DI77" i="12"/>
  <c r="DR77" i="12"/>
  <c r="EA77" i="12"/>
  <c r="EJ77" i="12"/>
  <c r="ES77" i="12"/>
  <c r="FK77" i="12"/>
  <c r="FT77" i="12"/>
  <c r="D78" i="12"/>
  <c r="N78" i="12"/>
  <c r="W78" i="12"/>
  <c r="AF78" i="12"/>
  <c r="AO78" i="12"/>
  <c r="AX78" i="12"/>
  <c r="BG78" i="12"/>
  <c r="BP78" i="12"/>
  <c r="BY78" i="12"/>
  <c r="CH78" i="12"/>
  <c r="CQ78" i="12"/>
  <c r="CZ78" i="12"/>
  <c r="DI78" i="12"/>
  <c r="DR78" i="12"/>
  <c r="EA78" i="12"/>
  <c r="EJ78" i="12"/>
  <c r="ES78" i="12"/>
  <c r="FK78" i="12"/>
  <c r="FT78" i="12"/>
  <c r="D79" i="12"/>
  <c r="N79" i="12"/>
  <c r="W79" i="12"/>
  <c r="AF79" i="12"/>
  <c r="AO79" i="12"/>
  <c r="AX79" i="12"/>
  <c r="BG79" i="12"/>
  <c r="BP79" i="12"/>
  <c r="BY79" i="12"/>
  <c r="CH79" i="12"/>
  <c r="CQ79" i="12"/>
  <c r="CZ79" i="12"/>
  <c r="DI79" i="12"/>
  <c r="DR79" i="12"/>
  <c r="EA79" i="12"/>
  <c r="EJ79" i="12"/>
  <c r="ES79" i="12"/>
  <c r="FK79" i="12"/>
  <c r="FT79" i="12"/>
  <c r="D80" i="12"/>
  <c r="N80" i="12"/>
  <c r="W80" i="12"/>
  <c r="AF80" i="12"/>
  <c r="AO80" i="12"/>
  <c r="AX80" i="12"/>
  <c r="BG80" i="12"/>
  <c r="BP80" i="12"/>
  <c r="BY80" i="12"/>
  <c r="CH80" i="12"/>
  <c r="CQ80" i="12"/>
  <c r="CZ80" i="12"/>
  <c r="DI80" i="12"/>
  <c r="DR80" i="12"/>
  <c r="EA80" i="12"/>
  <c r="EJ80" i="12"/>
  <c r="ES80" i="12"/>
  <c r="FK80" i="12"/>
  <c r="FT80" i="12"/>
  <c r="D81" i="12"/>
  <c r="N81" i="12"/>
  <c r="W81" i="12"/>
  <c r="AF81" i="12"/>
  <c r="AO81" i="12"/>
  <c r="AX81" i="12"/>
  <c r="BG81" i="12"/>
  <c r="BP81" i="12"/>
  <c r="BY81" i="12"/>
  <c r="CH81" i="12"/>
  <c r="CQ81" i="12"/>
  <c r="CZ81" i="12"/>
  <c r="DI81" i="12"/>
  <c r="DR81" i="12"/>
  <c r="EA81" i="12"/>
  <c r="EJ81" i="12"/>
  <c r="ES81" i="12"/>
  <c r="FK81" i="12"/>
  <c r="FT81" i="12"/>
  <c r="D82" i="12"/>
  <c r="N82" i="12"/>
  <c r="W82" i="12"/>
  <c r="AF82" i="12"/>
  <c r="AO82" i="12"/>
  <c r="AX82" i="12"/>
  <c r="BG82" i="12"/>
  <c r="BP82" i="12"/>
  <c r="BY82" i="12"/>
  <c r="CH82" i="12"/>
  <c r="CQ82" i="12"/>
  <c r="CZ82" i="12"/>
  <c r="DI82" i="12"/>
  <c r="DR82" i="12"/>
  <c r="EA82" i="12"/>
  <c r="EJ82" i="12"/>
  <c r="ES82" i="12"/>
  <c r="FK82" i="12"/>
  <c r="FT82" i="12"/>
  <c r="D83" i="12"/>
  <c r="N83" i="12"/>
  <c r="W83" i="12"/>
  <c r="AF83" i="12"/>
  <c r="AO83" i="12"/>
  <c r="AX83" i="12"/>
  <c r="BG83" i="12"/>
  <c r="BP83" i="12"/>
  <c r="BY83" i="12"/>
  <c r="CH83" i="12"/>
  <c r="CQ83" i="12"/>
  <c r="CZ83" i="12"/>
  <c r="DI83" i="12"/>
  <c r="DR83" i="12"/>
  <c r="EA83" i="12"/>
  <c r="EJ83" i="12"/>
  <c r="ES83" i="12"/>
  <c r="FK83" i="12"/>
  <c r="FT83" i="12"/>
  <c r="D84" i="12"/>
  <c r="N84" i="12"/>
  <c r="W84" i="12"/>
  <c r="AF84" i="12"/>
  <c r="AO84" i="12"/>
  <c r="AX84" i="12"/>
  <c r="BG84" i="12"/>
  <c r="BP84" i="12"/>
  <c r="BY84" i="12"/>
  <c r="CH84" i="12"/>
  <c r="CQ84" i="12"/>
  <c r="CZ84" i="12"/>
  <c r="DI84" i="12"/>
  <c r="DR84" i="12"/>
  <c r="EA84" i="12"/>
  <c r="EJ84" i="12"/>
  <c r="ES84" i="12"/>
  <c r="FK84" i="12"/>
  <c r="FT84" i="12"/>
  <c r="D85" i="12"/>
  <c r="N85" i="12"/>
  <c r="W85" i="12"/>
  <c r="AF85" i="12"/>
  <c r="AO85" i="12"/>
  <c r="AX85" i="12"/>
  <c r="BG85" i="12"/>
  <c r="BP85" i="12"/>
  <c r="BY85" i="12"/>
  <c r="CH85" i="12"/>
  <c r="CQ85" i="12"/>
  <c r="CZ85" i="12"/>
  <c r="DI85" i="12"/>
  <c r="DR85" i="12"/>
  <c r="EA85" i="12"/>
  <c r="EJ85" i="12"/>
  <c r="ES85" i="12"/>
  <c r="FK85" i="12"/>
  <c r="FT85" i="12"/>
  <c r="D86" i="12"/>
  <c r="N86" i="12"/>
  <c r="W86" i="12"/>
  <c r="AF86" i="12"/>
  <c r="AO86" i="12"/>
  <c r="AX86" i="12"/>
  <c r="BG86" i="12"/>
  <c r="BP86" i="12"/>
  <c r="BY86" i="12"/>
  <c r="CH86" i="12"/>
  <c r="CQ86" i="12"/>
  <c r="CZ86" i="12"/>
  <c r="DI86" i="12"/>
  <c r="DR86" i="12"/>
  <c r="EA86" i="12"/>
  <c r="EJ86" i="12"/>
  <c r="ES86" i="12"/>
  <c r="FK86" i="12"/>
  <c r="FT86" i="12"/>
  <c r="D87" i="12"/>
  <c r="N87" i="12"/>
  <c r="W87" i="12"/>
  <c r="AF87" i="12"/>
  <c r="AO87" i="12"/>
  <c r="AX87" i="12"/>
  <c r="BG87" i="12"/>
  <c r="BP87" i="12"/>
  <c r="BY87" i="12"/>
  <c r="CH87" i="12"/>
  <c r="CQ87" i="12"/>
  <c r="CZ87" i="12"/>
  <c r="DI87" i="12"/>
  <c r="DR87" i="12"/>
  <c r="EA87" i="12"/>
  <c r="EJ87" i="12"/>
  <c r="ES87" i="12"/>
  <c r="FK87" i="12"/>
  <c r="FT87" i="12"/>
  <c r="D88" i="12"/>
  <c r="N88" i="12"/>
  <c r="W88" i="12"/>
  <c r="AF88" i="12"/>
  <c r="AO88" i="12"/>
  <c r="AX88" i="12"/>
  <c r="BG88" i="12"/>
  <c r="BP88" i="12"/>
  <c r="BY88" i="12"/>
  <c r="CH88" i="12"/>
  <c r="CQ88" i="12"/>
  <c r="CZ88" i="12"/>
  <c r="DI88" i="12"/>
  <c r="DR88" i="12"/>
  <c r="EA88" i="12"/>
  <c r="EJ88" i="12"/>
  <c r="ES88" i="12"/>
  <c r="FK88" i="12"/>
  <c r="FT88" i="12"/>
  <c r="D89" i="12"/>
  <c r="N89" i="12"/>
  <c r="W89" i="12"/>
  <c r="AF89" i="12"/>
  <c r="AO89" i="12"/>
  <c r="AX89" i="12"/>
  <c r="BG89" i="12"/>
  <c r="BP89" i="12"/>
  <c r="BY89" i="12"/>
  <c r="CH89" i="12"/>
  <c r="CQ89" i="12"/>
  <c r="CZ89" i="12"/>
  <c r="DI89" i="12"/>
  <c r="DR89" i="12"/>
  <c r="EA89" i="12"/>
  <c r="EJ89" i="12"/>
  <c r="ES89" i="12"/>
  <c r="FK89" i="12"/>
  <c r="FT89" i="12"/>
  <c r="D90" i="12"/>
  <c r="N90" i="12"/>
  <c r="W90" i="12"/>
  <c r="AF90" i="12"/>
  <c r="AO90" i="12"/>
  <c r="AX90" i="12"/>
  <c r="BG90" i="12"/>
  <c r="BP90" i="12"/>
  <c r="BY90" i="12"/>
  <c r="CH90" i="12"/>
  <c r="CQ90" i="12"/>
  <c r="CZ90" i="12"/>
  <c r="DI90" i="12"/>
  <c r="DR90" i="12"/>
  <c r="EA90" i="12"/>
  <c r="EJ90" i="12"/>
  <c r="ES90" i="12"/>
  <c r="FK90" i="12"/>
  <c r="FT90" i="12"/>
  <c r="D91" i="12"/>
  <c r="N91" i="12"/>
  <c r="W91" i="12"/>
  <c r="AF91" i="12"/>
  <c r="AO91" i="12"/>
  <c r="AX91" i="12"/>
  <c r="BG91" i="12"/>
  <c r="BP91" i="12"/>
  <c r="BY91" i="12"/>
  <c r="CH91" i="12"/>
  <c r="CQ91" i="12"/>
  <c r="CZ91" i="12"/>
  <c r="DI91" i="12"/>
  <c r="DR91" i="12"/>
  <c r="EA91" i="12"/>
  <c r="EJ91" i="12"/>
  <c r="ES91" i="12"/>
  <c r="FK91" i="12"/>
  <c r="FT91" i="12"/>
  <c r="D92" i="12"/>
  <c r="N92" i="12"/>
  <c r="W92" i="12"/>
  <c r="AF92" i="12"/>
  <c r="AO92" i="12"/>
  <c r="AX92" i="12"/>
  <c r="BG92" i="12"/>
  <c r="BP92" i="12"/>
  <c r="BY92" i="12"/>
  <c r="CH92" i="12"/>
  <c r="CQ92" i="12"/>
  <c r="CZ92" i="12"/>
  <c r="DI92" i="12"/>
  <c r="DR92" i="12"/>
  <c r="EA92" i="12"/>
  <c r="EJ92" i="12"/>
  <c r="ES92" i="12"/>
  <c r="FK92" i="12"/>
  <c r="FT92" i="12"/>
  <c r="D93" i="12"/>
  <c r="N93" i="12"/>
  <c r="W93" i="12"/>
  <c r="AF93" i="12"/>
  <c r="AO93" i="12"/>
  <c r="AX93" i="12"/>
  <c r="BG93" i="12"/>
  <c r="BP93" i="12"/>
  <c r="BY93" i="12"/>
  <c r="CH93" i="12"/>
  <c r="CQ93" i="12"/>
  <c r="CZ93" i="12"/>
  <c r="DI93" i="12"/>
  <c r="DR93" i="12"/>
  <c r="EA93" i="12"/>
  <c r="EJ93" i="12"/>
  <c r="ES93" i="12"/>
  <c r="FK93" i="12"/>
  <c r="FT93" i="12"/>
  <c r="D94" i="12"/>
  <c r="N94" i="12"/>
  <c r="W94" i="12"/>
  <c r="AF94" i="12"/>
  <c r="AO94" i="12"/>
  <c r="AX94" i="12"/>
  <c r="BG94" i="12"/>
  <c r="BP94" i="12"/>
  <c r="BY94" i="12"/>
  <c r="CH94" i="12"/>
  <c r="CQ94" i="12"/>
  <c r="CZ94" i="12"/>
  <c r="DI94" i="12"/>
  <c r="DR94" i="12"/>
  <c r="EA94" i="12"/>
  <c r="EJ94" i="12"/>
  <c r="ES94" i="12"/>
  <c r="FK94" i="12"/>
  <c r="FT94" i="12"/>
  <c r="D95" i="12"/>
  <c r="N95" i="12"/>
  <c r="W95" i="12"/>
  <c r="AF95" i="12"/>
  <c r="AO95" i="12"/>
  <c r="AX95" i="12"/>
  <c r="BG95" i="12"/>
  <c r="BP95" i="12"/>
  <c r="BY95" i="12"/>
  <c r="CH95" i="12"/>
  <c r="CQ95" i="12"/>
  <c r="CZ95" i="12"/>
  <c r="DI95" i="12"/>
  <c r="DR95" i="12"/>
  <c r="EA95" i="12"/>
  <c r="EJ95" i="12"/>
  <c r="ES95" i="12"/>
  <c r="FK95" i="12"/>
  <c r="FT95" i="12"/>
  <c r="D96" i="12"/>
  <c r="N96" i="12"/>
  <c r="W96" i="12"/>
  <c r="AF96" i="12"/>
  <c r="AO96" i="12"/>
  <c r="AX96" i="12"/>
  <c r="BG96" i="12"/>
  <c r="BP96" i="12"/>
  <c r="BY96" i="12"/>
  <c r="CH96" i="12"/>
  <c r="CQ96" i="12"/>
  <c r="CZ96" i="12"/>
  <c r="DI96" i="12"/>
  <c r="DR96" i="12"/>
  <c r="EA96" i="12"/>
  <c r="EJ96" i="12"/>
  <c r="ES96" i="12"/>
  <c r="FK96" i="12"/>
  <c r="FT96" i="12"/>
  <c r="D97" i="12"/>
  <c r="N97" i="12"/>
  <c r="W97" i="12"/>
  <c r="AF97" i="12"/>
  <c r="AO97" i="12"/>
  <c r="AX97" i="12"/>
  <c r="BG97" i="12"/>
  <c r="BP97" i="12"/>
  <c r="BY97" i="12"/>
  <c r="CH97" i="12"/>
  <c r="CQ97" i="12"/>
  <c r="CZ97" i="12"/>
  <c r="DI97" i="12"/>
  <c r="DR97" i="12"/>
  <c r="EA97" i="12"/>
  <c r="EJ97" i="12"/>
  <c r="ES97" i="12"/>
  <c r="FK97" i="12"/>
  <c r="FT97" i="12"/>
  <c r="D98" i="12"/>
  <c r="N98" i="12"/>
  <c r="W98" i="12"/>
  <c r="AF98" i="12"/>
  <c r="AO98" i="12"/>
  <c r="AX98" i="12"/>
  <c r="BG98" i="12"/>
  <c r="BP98" i="12"/>
  <c r="BY98" i="12"/>
  <c r="CH98" i="12"/>
  <c r="CQ98" i="12"/>
  <c r="CZ98" i="12"/>
  <c r="DI98" i="12"/>
  <c r="DR98" i="12"/>
  <c r="EA98" i="12"/>
  <c r="EJ98" i="12"/>
  <c r="ES98" i="12"/>
  <c r="FK98" i="12"/>
  <c r="FT98" i="12"/>
  <c r="D99" i="12"/>
  <c r="N99" i="12"/>
  <c r="W99" i="12"/>
  <c r="AF99" i="12"/>
  <c r="AO99" i="12"/>
  <c r="AX99" i="12"/>
  <c r="BG99" i="12"/>
  <c r="BP99" i="12"/>
  <c r="BY99" i="12"/>
  <c r="CH99" i="12"/>
  <c r="CQ99" i="12"/>
  <c r="CZ99" i="12"/>
  <c r="DI99" i="12"/>
  <c r="DR99" i="12"/>
  <c r="EA99" i="12"/>
  <c r="EJ99" i="12"/>
  <c r="ES99" i="12"/>
  <c r="FK99" i="12"/>
  <c r="FT99" i="12"/>
  <c r="D100" i="12"/>
  <c r="N100" i="12"/>
  <c r="W100" i="12"/>
  <c r="AF100" i="12"/>
  <c r="AO100" i="12"/>
  <c r="AX100" i="12"/>
  <c r="BG100" i="12"/>
  <c r="BP100" i="12"/>
  <c r="BY100" i="12"/>
  <c r="CH100" i="12"/>
  <c r="CQ100" i="12"/>
  <c r="CZ100" i="12"/>
  <c r="DI100" i="12"/>
  <c r="DR100" i="12"/>
  <c r="EA100" i="12"/>
  <c r="EJ100" i="12"/>
  <c r="ES100" i="12"/>
  <c r="FK100" i="12"/>
  <c r="FT100" i="12"/>
  <c r="D101" i="12"/>
  <c r="N101" i="12"/>
  <c r="W101" i="12"/>
  <c r="AF101" i="12"/>
  <c r="AO101" i="12"/>
  <c r="AX101" i="12"/>
  <c r="BG101" i="12"/>
  <c r="BP101" i="12"/>
  <c r="BY101" i="12"/>
  <c r="CH101" i="12"/>
  <c r="CQ101" i="12"/>
  <c r="CZ101" i="12"/>
  <c r="DI101" i="12"/>
  <c r="DR101" i="12"/>
  <c r="EA101" i="12"/>
  <c r="EJ101" i="12"/>
  <c r="ES101" i="12"/>
  <c r="FK101" i="12"/>
  <c r="FT101" i="12"/>
  <c r="D102" i="12"/>
  <c r="N102" i="12"/>
  <c r="W102" i="12"/>
  <c r="AF102" i="12"/>
  <c r="AO102" i="12"/>
  <c r="AX102" i="12"/>
  <c r="BG102" i="12"/>
  <c r="BP102" i="12"/>
  <c r="BY102" i="12"/>
  <c r="CH102" i="12"/>
  <c r="CQ102" i="12"/>
  <c r="CZ102" i="12"/>
  <c r="DI102" i="12"/>
  <c r="DR102" i="12"/>
  <c r="EA102" i="12"/>
  <c r="EJ102" i="12"/>
  <c r="ES102" i="12"/>
  <c r="FK102" i="12"/>
  <c r="FT102" i="12"/>
  <c r="D103" i="12"/>
  <c r="N103" i="12"/>
  <c r="W103" i="12"/>
  <c r="AF103" i="12"/>
  <c r="AO103" i="12"/>
  <c r="AX103" i="12"/>
  <c r="BG103" i="12"/>
  <c r="BP103" i="12"/>
  <c r="BY103" i="12"/>
  <c r="CH103" i="12"/>
  <c r="CQ103" i="12"/>
  <c r="CZ103" i="12"/>
  <c r="DI103" i="12"/>
  <c r="DR103" i="12"/>
  <c r="EA103" i="12"/>
  <c r="EJ103" i="12"/>
  <c r="ES103" i="12"/>
  <c r="FK103" i="12"/>
  <c r="FT103" i="12"/>
  <c r="I125" i="4" l="1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Q3" i="3"/>
  <c r="R3" i="3" s="1"/>
  <c r="S3" i="3" s="1"/>
  <c r="Q4" i="3"/>
  <c r="R4" i="3" s="1"/>
  <c r="S4" i="3" s="1"/>
  <c r="Q5" i="3"/>
  <c r="R5" i="3" s="1"/>
  <c r="S5" i="3" s="1"/>
  <c r="Q6" i="3"/>
  <c r="R6" i="3" s="1"/>
  <c r="S6" i="3" s="1"/>
  <c r="Q7" i="3"/>
  <c r="R7" i="3" s="1"/>
  <c r="S7" i="3" s="1"/>
  <c r="Q8" i="3"/>
  <c r="R8" i="3" s="1"/>
  <c r="S8" i="3" s="1"/>
  <c r="Q9" i="3"/>
  <c r="R9" i="3" s="1"/>
  <c r="S9" i="3" s="1"/>
  <c r="Q10" i="3"/>
  <c r="R10" i="3" s="1"/>
  <c r="S10" i="3" s="1"/>
  <c r="Q11" i="3"/>
  <c r="R11" i="3" s="1"/>
  <c r="S11" i="3" s="1"/>
  <c r="Q12" i="3"/>
  <c r="R12" i="3" s="1"/>
  <c r="S12" i="3" s="1"/>
  <c r="Q13" i="3"/>
  <c r="R13" i="3" s="1"/>
  <c r="S13" i="3" s="1"/>
  <c r="Q14" i="3"/>
  <c r="R14" i="3" s="1"/>
  <c r="S14" i="3" s="1"/>
  <c r="Q15" i="3"/>
  <c r="R15" i="3" s="1"/>
  <c r="S15" i="3" s="1"/>
  <c r="Q16" i="3"/>
  <c r="R16" i="3" s="1"/>
  <c r="S16" i="3" s="1"/>
  <c r="Q17" i="3"/>
  <c r="R17" i="3" s="1"/>
  <c r="S17" i="3" s="1"/>
  <c r="Q18" i="3"/>
  <c r="R18" i="3" s="1"/>
  <c r="S18" i="3" s="1"/>
  <c r="Q19" i="3"/>
  <c r="R19" i="3" s="1"/>
  <c r="S19" i="3" s="1"/>
  <c r="Q20" i="3"/>
  <c r="R20" i="3" s="1"/>
  <c r="S20" i="3" s="1"/>
  <c r="Q21" i="3"/>
  <c r="R21" i="3" s="1"/>
  <c r="S21" i="3" s="1"/>
  <c r="Q22" i="3"/>
  <c r="R22" i="3" s="1"/>
  <c r="S22" i="3" s="1"/>
  <c r="Q23" i="3"/>
  <c r="R23" i="3" s="1"/>
  <c r="S23" i="3" s="1"/>
  <c r="Q24" i="3"/>
  <c r="R24" i="3" s="1"/>
  <c r="S24" i="3" s="1"/>
  <c r="Q25" i="3"/>
  <c r="R25" i="3" s="1"/>
  <c r="S25" i="3" s="1"/>
  <c r="Q26" i="3"/>
  <c r="R26" i="3" s="1"/>
  <c r="S26" i="3" s="1"/>
  <c r="Q27" i="3"/>
  <c r="R27" i="3" s="1"/>
  <c r="S27" i="3" s="1"/>
  <c r="Q28" i="3"/>
  <c r="R28" i="3" s="1"/>
  <c r="S28" i="3" s="1"/>
  <c r="Q29" i="3"/>
  <c r="R29" i="3" s="1"/>
  <c r="S29" i="3" s="1"/>
  <c r="Q30" i="3"/>
  <c r="R30" i="3" s="1"/>
  <c r="S30" i="3" s="1"/>
  <c r="Q31" i="3"/>
  <c r="R31" i="3" s="1"/>
  <c r="S31" i="3" s="1"/>
  <c r="Q32" i="3"/>
  <c r="R32" i="3" s="1"/>
  <c r="S32" i="3" s="1"/>
  <c r="Q33" i="3"/>
  <c r="R33" i="3" s="1"/>
  <c r="S33" i="3" s="1"/>
  <c r="Q34" i="3"/>
  <c r="R34" i="3" s="1"/>
  <c r="S34" i="3" s="1"/>
  <c r="Q35" i="3"/>
  <c r="R35" i="3" s="1"/>
  <c r="S35" i="3" s="1"/>
  <c r="Q36" i="3"/>
  <c r="R36" i="3" s="1"/>
  <c r="S36" i="3" s="1"/>
  <c r="Q37" i="3"/>
  <c r="R37" i="3" s="1"/>
  <c r="S37" i="3" s="1"/>
  <c r="Q38" i="3"/>
  <c r="R38" i="3" s="1"/>
  <c r="S38" i="3" s="1"/>
  <c r="Q39" i="3"/>
  <c r="R39" i="3" s="1"/>
  <c r="S39" i="3" s="1"/>
  <c r="Q40" i="3"/>
  <c r="R40" i="3" s="1"/>
  <c r="S40" i="3" s="1"/>
  <c r="Q41" i="3"/>
  <c r="R41" i="3" s="1"/>
  <c r="S41" i="3" s="1"/>
  <c r="Q42" i="3"/>
  <c r="R42" i="3" s="1"/>
  <c r="S42" i="3" s="1"/>
  <c r="Q43" i="3"/>
  <c r="R43" i="3" s="1"/>
  <c r="S43" i="3" s="1"/>
  <c r="Q44" i="3"/>
  <c r="R44" i="3" s="1"/>
  <c r="S44" i="3" s="1"/>
  <c r="Q45" i="3"/>
  <c r="R45" i="3" s="1"/>
  <c r="S45" i="3" s="1"/>
  <c r="Q46" i="3"/>
  <c r="R46" i="3" s="1"/>
  <c r="S46" i="3" s="1"/>
  <c r="Q47" i="3"/>
  <c r="R47" i="3" s="1"/>
  <c r="S47" i="3" s="1"/>
  <c r="Q48" i="3"/>
  <c r="R48" i="3" s="1"/>
  <c r="S48" i="3" s="1"/>
  <c r="Q49" i="3"/>
  <c r="R49" i="3" s="1"/>
  <c r="S49" i="3" s="1"/>
  <c r="Q50" i="3"/>
  <c r="R50" i="3" s="1"/>
  <c r="S50" i="3" s="1"/>
  <c r="Q51" i="3"/>
  <c r="R51" i="3" s="1"/>
  <c r="S51" i="3" s="1"/>
  <c r="Q52" i="3"/>
  <c r="R52" i="3" s="1"/>
  <c r="S52" i="3" s="1"/>
  <c r="Q53" i="3"/>
  <c r="R53" i="3" s="1"/>
  <c r="S53" i="3" s="1"/>
  <c r="Q54" i="3"/>
  <c r="R54" i="3" s="1"/>
  <c r="S54" i="3" s="1"/>
  <c r="Q55" i="3"/>
  <c r="R55" i="3" s="1"/>
  <c r="S55" i="3" s="1"/>
  <c r="Q56" i="3"/>
  <c r="R56" i="3" s="1"/>
  <c r="S56" i="3" s="1"/>
  <c r="Q57" i="3"/>
  <c r="R57" i="3" s="1"/>
  <c r="S57" i="3" s="1"/>
  <c r="Q58" i="3"/>
  <c r="R58" i="3" s="1"/>
  <c r="S58" i="3" s="1"/>
  <c r="Q59" i="3"/>
  <c r="R59" i="3" s="1"/>
  <c r="S59" i="3" s="1"/>
  <c r="Q60" i="3"/>
  <c r="R60" i="3" s="1"/>
  <c r="S60" i="3" s="1"/>
  <c r="Q61" i="3"/>
  <c r="R61" i="3" s="1"/>
  <c r="S61" i="3" s="1"/>
  <c r="Q62" i="3"/>
  <c r="R62" i="3" s="1"/>
  <c r="S62" i="3" s="1"/>
  <c r="Q63" i="3"/>
  <c r="R63" i="3" s="1"/>
  <c r="S63" i="3" s="1"/>
  <c r="Q64" i="3"/>
  <c r="R64" i="3" s="1"/>
  <c r="S64" i="3" s="1"/>
  <c r="Q65" i="3"/>
  <c r="R65" i="3" s="1"/>
  <c r="S65" i="3" s="1"/>
  <c r="Q66" i="3"/>
  <c r="R66" i="3" s="1"/>
  <c r="S66" i="3" s="1"/>
  <c r="Q67" i="3"/>
  <c r="R67" i="3" s="1"/>
  <c r="S67" i="3" s="1"/>
  <c r="Q68" i="3"/>
  <c r="R68" i="3" s="1"/>
  <c r="S68" i="3" s="1"/>
  <c r="Q69" i="3"/>
  <c r="R69" i="3" s="1"/>
  <c r="S69" i="3" s="1"/>
  <c r="Q70" i="3"/>
  <c r="R70" i="3" s="1"/>
  <c r="S70" i="3" s="1"/>
  <c r="Q71" i="3"/>
  <c r="R71" i="3" s="1"/>
  <c r="S71" i="3" s="1"/>
  <c r="Q72" i="3"/>
  <c r="R72" i="3" s="1"/>
  <c r="S72" i="3" s="1"/>
  <c r="Q73" i="3"/>
  <c r="R73" i="3" s="1"/>
  <c r="S73" i="3" s="1"/>
  <c r="Q74" i="3"/>
  <c r="R74" i="3" s="1"/>
  <c r="S74" i="3" s="1"/>
  <c r="Q75" i="3"/>
  <c r="R75" i="3" s="1"/>
  <c r="S75" i="3" s="1"/>
  <c r="Q76" i="3"/>
  <c r="R76" i="3" s="1"/>
  <c r="S76" i="3" s="1"/>
  <c r="Q77" i="3"/>
  <c r="R77" i="3" s="1"/>
  <c r="S77" i="3" s="1"/>
  <c r="D43" i="10" l="1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HC189" i="12" l="1"/>
  <c r="K2" i="16"/>
  <c r="D104" i="12"/>
  <c r="N104" i="12"/>
  <c r="W104" i="12"/>
  <c r="AF104" i="12"/>
  <c r="AO104" i="12"/>
  <c r="AX104" i="12"/>
  <c r="BG104" i="12"/>
  <c r="BP104" i="12"/>
  <c r="BY104" i="12"/>
  <c r="CH104" i="12"/>
  <c r="CQ104" i="12"/>
  <c r="CZ104" i="12"/>
  <c r="DI104" i="12"/>
  <c r="DR104" i="12"/>
  <c r="EA104" i="12"/>
  <c r="EJ104" i="12"/>
  <c r="ES104" i="12"/>
  <c r="FK104" i="12"/>
  <c r="FT104" i="12"/>
  <c r="D105" i="12"/>
  <c r="N105" i="12"/>
  <c r="W105" i="12"/>
  <c r="AF105" i="12"/>
  <c r="AO105" i="12"/>
  <c r="AX105" i="12"/>
  <c r="BG105" i="12"/>
  <c r="BP105" i="12"/>
  <c r="BY105" i="12"/>
  <c r="CH105" i="12"/>
  <c r="CQ105" i="12"/>
  <c r="CZ105" i="12"/>
  <c r="DI105" i="12"/>
  <c r="DR105" i="12"/>
  <c r="EA105" i="12"/>
  <c r="EJ105" i="12"/>
  <c r="ES105" i="12"/>
  <c r="FK105" i="12"/>
  <c r="FT105" i="12"/>
  <c r="D106" i="12"/>
  <c r="N106" i="12"/>
  <c r="W106" i="12"/>
  <c r="AF106" i="12"/>
  <c r="AO106" i="12"/>
  <c r="AX106" i="12"/>
  <c r="BG106" i="12"/>
  <c r="BP106" i="12"/>
  <c r="BY106" i="12"/>
  <c r="CH106" i="12"/>
  <c r="CQ106" i="12"/>
  <c r="CZ106" i="12"/>
  <c r="DI106" i="12"/>
  <c r="DR106" i="12"/>
  <c r="EA106" i="12"/>
  <c r="EJ106" i="12"/>
  <c r="ES106" i="12"/>
  <c r="FK106" i="12"/>
  <c r="FT106" i="12"/>
  <c r="D107" i="12"/>
  <c r="N107" i="12"/>
  <c r="W107" i="12"/>
  <c r="AF107" i="12"/>
  <c r="AO107" i="12"/>
  <c r="AX107" i="12"/>
  <c r="BG107" i="12"/>
  <c r="BP107" i="12"/>
  <c r="BY107" i="12"/>
  <c r="CH107" i="12"/>
  <c r="CQ107" i="12"/>
  <c r="CZ107" i="12"/>
  <c r="DI107" i="12"/>
  <c r="DR107" i="12"/>
  <c r="EA107" i="12"/>
  <c r="EJ107" i="12"/>
  <c r="ES107" i="12"/>
  <c r="FK107" i="12"/>
  <c r="FT107" i="12"/>
  <c r="D108" i="12"/>
  <c r="N108" i="12"/>
  <c r="W108" i="12"/>
  <c r="AF108" i="12"/>
  <c r="AO108" i="12"/>
  <c r="AX108" i="12"/>
  <c r="BG108" i="12"/>
  <c r="BP108" i="12"/>
  <c r="BY108" i="12"/>
  <c r="CH108" i="12"/>
  <c r="CQ108" i="12"/>
  <c r="CZ108" i="12"/>
  <c r="DI108" i="12"/>
  <c r="DR108" i="12"/>
  <c r="EA108" i="12"/>
  <c r="EJ108" i="12"/>
  <c r="ES108" i="12"/>
  <c r="FK108" i="12"/>
  <c r="FT108" i="12"/>
  <c r="D109" i="12"/>
  <c r="N109" i="12"/>
  <c r="W109" i="12"/>
  <c r="AF109" i="12"/>
  <c r="AO109" i="12"/>
  <c r="AX109" i="12"/>
  <c r="BG109" i="12"/>
  <c r="BP109" i="12"/>
  <c r="BY109" i="12"/>
  <c r="CH109" i="12"/>
  <c r="CQ109" i="12"/>
  <c r="CZ109" i="12"/>
  <c r="DI109" i="12"/>
  <c r="DR109" i="12"/>
  <c r="EA109" i="12"/>
  <c r="EJ109" i="12"/>
  <c r="ES109" i="12"/>
  <c r="FK109" i="12"/>
  <c r="FT109" i="12"/>
  <c r="D110" i="12"/>
  <c r="N110" i="12"/>
  <c r="W110" i="12"/>
  <c r="AF110" i="12"/>
  <c r="AO110" i="12"/>
  <c r="AX110" i="12"/>
  <c r="BG110" i="12"/>
  <c r="BP110" i="12"/>
  <c r="BY110" i="12"/>
  <c r="CH110" i="12"/>
  <c r="CQ110" i="12"/>
  <c r="CZ110" i="12"/>
  <c r="DI110" i="12"/>
  <c r="DR110" i="12"/>
  <c r="EA110" i="12"/>
  <c r="EJ110" i="12"/>
  <c r="ES110" i="12"/>
  <c r="FK110" i="12"/>
  <c r="FT110" i="12"/>
  <c r="D111" i="12"/>
  <c r="N111" i="12"/>
  <c r="W111" i="12"/>
  <c r="AF111" i="12"/>
  <c r="AO111" i="12"/>
  <c r="AX111" i="12"/>
  <c r="BG111" i="12"/>
  <c r="BP111" i="12"/>
  <c r="BY111" i="12"/>
  <c r="CH111" i="12"/>
  <c r="CQ111" i="12"/>
  <c r="CZ111" i="12"/>
  <c r="DI111" i="12"/>
  <c r="DR111" i="12"/>
  <c r="EA111" i="12"/>
  <c r="EJ111" i="12"/>
  <c r="ES111" i="12"/>
  <c r="FK111" i="12"/>
  <c r="FT111" i="12"/>
  <c r="D112" i="12"/>
  <c r="N112" i="12"/>
  <c r="W112" i="12"/>
  <c r="AF112" i="12"/>
  <c r="AO112" i="12"/>
  <c r="AX112" i="12"/>
  <c r="BG112" i="12"/>
  <c r="BP112" i="12"/>
  <c r="BY112" i="12"/>
  <c r="CH112" i="12"/>
  <c r="CQ112" i="12"/>
  <c r="CZ112" i="12"/>
  <c r="DI112" i="12"/>
  <c r="DR112" i="12"/>
  <c r="EA112" i="12"/>
  <c r="EJ112" i="12"/>
  <c r="ES112" i="12"/>
  <c r="FK112" i="12"/>
  <c r="FT112" i="12"/>
  <c r="D113" i="12"/>
  <c r="N113" i="12"/>
  <c r="W113" i="12"/>
  <c r="AF113" i="12"/>
  <c r="AO113" i="12"/>
  <c r="AX113" i="12"/>
  <c r="BG113" i="12"/>
  <c r="BP113" i="12"/>
  <c r="BY113" i="12"/>
  <c r="CH113" i="12"/>
  <c r="CQ113" i="12"/>
  <c r="CZ113" i="12"/>
  <c r="DI113" i="12"/>
  <c r="DR113" i="12"/>
  <c r="EA113" i="12"/>
  <c r="EJ113" i="12"/>
  <c r="ES113" i="12"/>
  <c r="FK113" i="12"/>
  <c r="FT113" i="12"/>
  <c r="D114" i="12"/>
  <c r="N114" i="12"/>
  <c r="W114" i="12"/>
  <c r="AF114" i="12"/>
  <c r="AO114" i="12"/>
  <c r="AX114" i="12"/>
  <c r="BG114" i="12"/>
  <c r="BP114" i="12"/>
  <c r="BY114" i="12"/>
  <c r="CH114" i="12"/>
  <c r="CQ114" i="12"/>
  <c r="CZ114" i="12"/>
  <c r="DI114" i="12"/>
  <c r="DR114" i="12"/>
  <c r="EA114" i="12"/>
  <c r="EJ114" i="12"/>
  <c r="ES114" i="12"/>
  <c r="FK114" i="12"/>
  <c r="FT114" i="12"/>
  <c r="D115" i="12"/>
  <c r="N115" i="12"/>
  <c r="W115" i="12"/>
  <c r="AF115" i="12"/>
  <c r="AO115" i="12"/>
  <c r="AX115" i="12"/>
  <c r="BG115" i="12"/>
  <c r="BP115" i="12"/>
  <c r="BY115" i="12"/>
  <c r="CH115" i="12"/>
  <c r="CQ115" i="12"/>
  <c r="CZ115" i="12"/>
  <c r="DI115" i="12"/>
  <c r="DR115" i="12"/>
  <c r="EA115" i="12"/>
  <c r="EJ115" i="12"/>
  <c r="ES115" i="12"/>
  <c r="FK115" i="12"/>
  <c r="FT115" i="12"/>
  <c r="D116" i="12"/>
  <c r="N116" i="12"/>
  <c r="W116" i="12"/>
  <c r="AF116" i="12"/>
  <c r="AO116" i="12"/>
  <c r="AX116" i="12"/>
  <c r="BG116" i="12"/>
  <c r="BP116" i="12"/>
  <c r="BY116" i="12"/>
  <c r="CH116" i="12"/>
  <c r="CQ116" i="12"/>
  <c r="CZ116" i="12"/>
  <c r="DI116" i="12"/>
  <c r="DR116" i="12"/>
  <c r="EA116" i="12"/>
  <c r="EJ116" i="12"/>
  <c r="ES116" i="12"/>
  <c r="FK116" i="12"/>
  <c r="FT116" i="12"/>
  <c r="D117" i="12"/>
  <c r="N117" i="12"/>
  <c r="W117" i="12"/>
  <c r="AF117" i="12"/>
  <c r="AO117" i="12"/>
  <c r="AX117" i="12"/>
  <c r="BG117" i="12"/>
  <c r="BP117" i="12"/>
  <c r="BY117" i="12"/>
  <c r="CH117" i="12"/>
  <c r="CQ117" i="12"/>
  <c r="CZ117" i="12"/>
  <c r="DI117" i="12"/>
  <c r="DR117" i="12"/>
  <c r="EA117" i="12"/>
  <c r="EJ117" i="12"/>
  <c r="ES117" i="12"/>
  <c r="FK117" i="12"/>
  <c r="FT117" i="12"/>
  <c r="D118" i="12"/>
  <c r="N118" i="12"/>
  <c r="W118" i="12"/>
  <c r="AF118" i="12"/>
  <c r="AO118" i="12"/>
  <c r="AX118" i="12"/>
  <c r="BG118" i="12"/>
  <c r="BP118" i="12"/>
  <c r="BY118" i="12"/>
  <c r="CH118" i="12"/>
  <c r="CQ118" i="12"/>
  <c r="CZ118" i="12"/>
  <c r="DI118" i="12"/>
  <c r="DR118" i="12"/>
  <c r="EA118" i="12"/>
  <c r="EJ118" i="12"/>
  <c r="ES118" i="12"/>
  <c r="FK118" i="12"/>
  <c r="FT118" i="12"/>
  <c r="D119" i="12"/>
  <c r="N119" i="12"/>
  <c r="W119" i="12"/>
  <c r="AF119" i="12"/>
  <c r="AO119" i="12"/>
  <c r="AX119" i="12"/>
  <c r="BG119" i="12"/>
  <c r="BP119" i="12"/>
  <c r="BY119" i="12"/>
  <c r="CH119" i="12"/>
  <c r="CQ119" i="12"/>
  <c r="CZ119" i="12"/>
  <c r="DI119" i="12"/>
  <c r="DR119" i="12"/>
  <c r="EA119" i="12"/>
  <c r="EJ119" i="12"/>
  <c r="ES119" i="12"/>
  <c r="FK119" i="12"/>
  <c r="FT119" i="12"/>
  <c r="D120" i="12"/>
  <c r="N120" i="12"/>
  <c r="W120" i="12"/>
  <c r="AF120" i="12"/>
  <c r="AO120" i="12"/>
  <c r="AX120" i="12"/>
  <c r="BG120" i="12"/>
  <c r="BP120" i="12"/>
  <c r="BY120" i="12"/>
  <c r="CH120" i="12"/>
  <c r="CQ120" i="12"/>
  <c r="CZ120" i="12"/>
  <c r="DI120" i="12"/>
  <c r="DR120" i="12"/>
  <c r="EA120" i="12"/>
  <c r="EJ120" i="12"/>
  <c r="ES120" i="12"/>
  <c r="FK120" i="12"/>
  <c r="FT120" i="12"/>
  <c r="D121" i="12"/>
  <c r="N121" i="12"/>
  <c r="W121" i="12"/>
  <c r="AF121" i="12"/>
  <c r="AO121" i="12"/>
  <c r="AX121" i="12"/>
  <c r="BG121" i="12"/>
  <c r="BP121" i="12"/>
  <c r="BY121" i="12"/>
  <c r="CH121" i="12"/>
  <c r="CQ121" i="12"/>
  <c r="CZ121" i="12"/>
  <c r="DI121" i="12"/>
  <c r="DR121" i="12"/>
  <c r="EA121" i="12"/>
  <c r="EJ121" i="12"/>
  <c r="ES121" i="12"/>
  <c r="FK121" i="12"/>
  <c r="FT121" i="12"/>
  <c r="D122" i="12"/>
  <c r="N122" i="12"/>
  <c r="W122" i="12"/>
  <c r="AF122" i="12"/>
  <c r="AO122" i="12"/>
  <c r="AX122" i="12"/>
  <c r="BG122" i="12"/>
  <c r="BP122" i="12"/>
  <c r="BY122" i="12"/>
  <c r="CH122" i="12"/>
  <c r="CQ122" i="12"/>
  <c r="CZ122" i="12"/>
  <c r="DI122" i="12"/>
  <c r="DR122" i="12"/>
  <c r="EA122" i="12"/>
  <c r="EJ122" i="12"/>
  <c r="ES122" i="12"/>
  <c r="FK122" i="12"/>
  <c r="FT122" i="12"/>
  <c r="D123" i="12"/>
  <c r="N123" i="12"/>
  <c r="W123" i="12"/>
  <c r="AF123" i="12"/>
  <c r="AO123" i="12"/>
  <c r="AX123" i="12"/>
  <c r="BG123" i="12"/>
  <c r="BP123" i="12"/>
  <c r="BY123" i="12"/>
  <c r="CH123" i="12"/>
  <c r="CQ123" i="12"/>
  <c r="CZ123" i="12"/>
  <c r="DI123" i="12"/>
  <c r="DR123" i="12"/>
  <c r="EA123" i="12"/>
  <c r="EJ123" i="12"/>
  <c r="ES123" i="12"/>
  <c r="FK123" i="12"/>
  <c r="FT123" i="12"/>
  <c r="D124" i="12"/>
  <c r="N124" i="12"/>
  <c r="W124" i="12"/>
  <c r="AF124" i="12"/>
  <c r="AO124" i="12"/>
  <c r="AX124" i="12"/>
  <c r="BG124" i="12"/>
  <c r="BP124" i="12"/>
  <c r="BY124" i="12"/>
  <c r="CH124" i="12"/>
  <c r="CQ124" i="12"/>
  <c r="CZ124" i="12"/>
  <c r="DI124" i="12"/>
  <c r="DR124" i="12"/>
  <c r="EA124" i="12"/>
  <c r="EJ124" i="12"/>
  <c r="ES124" i="12"/>
  <c r="FK124" i="12"/>
  <c r="FT124" i="12"/>
  <c r="D125" i="12"/>
  <c r="N125" i="12"/>
  <c r="W125" i="12"/>
  <c r="AF125" i="12"/>
  <c r="AO125" i="12"/>
  <c r="AX125" i="12"/>
  <c r="BG125" i="12"/>
  <c r="BP125" i="12"/>
  <c r="BY125" i="12"/>
  <c r="CH125" i="12"/>
  <c r="CQ125" i="12"/>
  <c r="CZ125" i="12"/>
  <c r="DI125" i="12"/>
  <c r="DR125" i="12"/>
  <c r="EA125" i="12"/>
  <c r="EJ125" i="12"/>
  <c r="ES125" i="12"/>
  <c r="FK125" i="12"/>
  <c r="FT125" i="12"/>
  <c r="D126" i="12"/>
  <c r="N126" i="12"/>
  <c r="W126" i="12"/>
  <c r="AF126" i="12"/>
  <c r="AO126" i="12"/>
  <c r="AX126" i="12"/>
  <c r="BG126" i="12"/>
  <c r="BP126" i="12"/>
  <c r="BY126" i="12"/>
  <c r="CH126" i="12"/>
  <c r="CQ126" i="12"/>
  <c r="CZ126" i="12"/>
  <c r="DI126" i="12"/>
  <c r="DR126" i="12"/>
  <c r="EA126" i="12"/>
  <c r="EJ126" i="12"/>
  <c r="ES126" i="12"/>
  <c r="FK126" i="12"/>
  <c r="FT126" i="12"/>
  <c r="D127" i="12"/>
  <c r="N127" i="12"/>
  <c r="W127" i="12"/>
  <c r="AF127" i="12"/>
  <c r="AO127" i="12"/>
  <c r="AX127" i="12"/>
  <c r="BG127" i="12"/>
  <c r="BP127" i="12"/>
  <c r="BY127" i="12"/>
  <c r="CH127" i="12"/>
  <c r="CQ127" i="12"/>
  <c r="CZ127" i="12"/>
  <c r="DI127" i="12"/>
  <c r="DR127" i="12"/>
  <c r="EA127" i="12"/>
  <c r="EJ127" i="12"/>
  <c r="ES127" i="12"/>
  <c r="FK127" i="12"/>
  <c r="FT127" i="12"/>
  <c r="D128" i="12"/>
  <c r="N128" i="12"/>
  <c r="W128" i="12"/>
  <c r="AF128" i="12"/>
  <c r="AO128" i="12"/>
  <c r="AX128" i="12"/>
  <c r="BG128" i="12"/>
  <c r="BP128" i="12"/>
  <c r="BY128" i="12"/>
  <c r="CH128" i="12"/>
  <c r="CQ128" i="12"/>
  <c r="CZ128" i="12"/>
  <c r="DI128" i="12"/>
  <c r="DR128" i="12"/>
  <c r="EA128" i="12"/>
  <c r="EJ128" i="12"/>
  <c r="ES128" i="12"/>
  <c r="FK128" i="12"/>
  <c r="FT128" i="12"/>
  <c r="D129" i="12"/>
  <c r="N129" i="12"/>
  <c r="W129" i="12"/>
  <c r="AF129" i="12"/>
  <c r="AO129" i="12"/>
  <c r="AX129" i="12"/>
  <c r="BG129" i="12"/>
  <c r="BP129" i="12"/>
  <c r="BY129" i="12"/>
  <c r="CH129" i="12"/>
  <c r="CQ129" i="12"/>
  <c r="CZ129" i="12"/>
  <c r="DI129" i="12"/>
  <c r="DR129" i="12"/>
  <c r="EA129" i="12"/>
  <c r="EJ129" i="12"/>
  <c r="ES129" i="12"/>
  <c r="FK129" i="12"/>
  <c r="FT129" i="12"/>
  <c r="D130" i="12"/>
  <c r="N130" i="12"/>
  <c r="W130" i="12"/>
  <c r="AF130" i="12"/>
  <c r="AO130" i="12"/>
  <c r="AX130" i="12"/>
  <c r="BG130" i="12"/>
  <c r="BP130" i="12"/>
  <c r="BY130" i="12"/>
  <c r="CH130" i="12"/>
  <c r="CQ130" i="12"/>
  <c r="CZ130" i="12"/>
  <c r="DI130" i="12"/>
  <c r="DR130" i="12"/>
  <c r="EA130" i="12"/>
  <c r="EJ130" i="12"/>
  <c r="ES130" i="12"/>
  <c r="FK130" i="12"/>
  <c r="FT130" i="12"/>
  <c r="D131" i="12"/>
  <c r="N131" i="12"/>
  <c r="W131" i="12"/>
  <c r="AF131" i="12"/>
  <c r="AO131" i="12"/>
  <c r="AX131" i="12"/>
  <c r="BG131" i="12"/>
  <c r="BP131" i="12"/>
  <c r="BY131" i="12"/>
  <c r="CH131" i="12"/>
  <c r="CQ131" i="12"/>
  <c r="CZ131" i="12"/>
  <c r="DI131" i="12"/>
  <c r="DR131" i="12"/>
  <c r="EA131" i="12"/>
  <c r="EJ131" i="12"/>
  <c r="ES131" i="12"/>
  <c r="FK131" i="12"/>
  <c r="FT131" i="12"/>
  <c r="D132" i="12"/>
  <c r="N132" i="12"/>
  <c r="W132" i="12"/>
  <c r="AF132" i="12"/>
  <c r="AO132" i="12"/>
  <c r="AX132" i="12"/>
  <c r="BG132" i="12"/>
  <c r="BP132" i="12"/>
  <c r="BY132" i="12"/>
  <c r="CH132" i="12"/>
  <c r="CQ132" i="12"/>
  <c r="CZ132" i="12"/>
  <c r="DI132" i="12"/>
  <c r="DR132" i="12"/>
  <c r="EA132" i="12"/>
  <c r="EJ132" i="12"/>
  <c r="ES132" i="12"/>
  <c r="FK132" i="12"/>
  <c r="FT132" i="12"/>
  <c r="D133" i="12"/>
  <c r="N133" i="12"/>
  <c r="W133" i="12"/>
  <c r="AF133" i="12"/>
  <c r="AO133" i="12"/>
  <c r="AX133" i="12"/>
  <c r="BG133" i="12"/>
  <c r="BP133" i="12"/>
  <c r="BY133" i="12"/>
  <c r="CH133" i="12"/>
  <c r="CQ133" i="12"/>
  <c r="CZ133" i="12"/>
  <c r="DI133" i="12"/>
  <c r="DR133" i="12"/>
  <c r="EA133" i="12"/>
  <c r="EJ133" i="12"/>
  <c r="ES133" i="12"/>
  <c r="FK133" i="12"/>
  <c r="FT133" i="12"/>
  <c r="D134" i="12"/>
  <c r="N134" i="12"/>
  <c r="W134" i="12"/>
  <c r="AF134" i="12"/>
  <c r="AO134" i="12"/>
  <c r="AX134" i="12"/>
  <c r="BG134" i="12"/>
  <c r="BP134" i="12"/>
  <c r="BY134" i="12"/>
  <c r="CH134" i="12"/>
  <c r="CQ134" i="12"/>
  <c r="CZ134" i="12"/>
  <c r="DI134" i="12"/>
  <c r="DR134" i="12"/>
  <c r="EA134" i="12"/>
  <c r="EJ134" i="12"/>
  <c r="ES134" i="12"/>
  <c r="FK134" i="12"/>
  <c r="FT134" i="12"/>
  <c r="D135" i="12"/>
  <c r="N135" i="12"/>
  <c r="W135" i="12"/>
  <c r="AF135" i="12"/>
  <c r="AO135" i="12"/>
  <c r="AX135" i="12"/>
  <c r="BG135" i="12"/>
  <c r="BP135" i="12"/>
  <c r="BY135" i="12"/>
  <c r="CH135" i="12"/>
  <c r="CQ135" i="12"/>
  <c r="CZ135" i="12"/>
  <c r="DI135" i="12"/>
  <c r="DR135" i="12"/>
  <c r="EA135" i="12"/>
  <c r="EJ135" i="12"/>
  <c r="ES135" i="12"/>
  <c r="FK135" i="12"/>
  <c r="FT135" i="12"/>
  <c r="D136" i="12"/>
  <c r="N136" i="12"/>
  <c r="W136" i="12"/>
  <c r="AF136" i="12"/>
  <c r="AO136" i="12"/>
  <c r="AX136" i="12"/>
  <c r="BG136" i="12"/>
  <c r="BP136" i="12"/>
  <c r="BY136" i="12"/>
  <c r="CH136" i="12"/>
  <c r="CQ136" i="12"/>
  <c r="CZ136" i="12"/>
  <c r="DI136" i="12"/>
  <c r="DR136" i="12"/>
  <c r="EA136" i="12"/>
  <c r="EJ136" i="12"/>
  <c r="ES136" i="12"/>
  <c r="FK136" i="12"/>
  <c r="FT136" i="12"/>
  <c r="D137" i="12"/>
  <c r="N137" i="12"/>
  <c r="W137" i="12"/>
  <c r="AF137" i="12"/>
  <c r="AO137" i="12"/>
  <c r="AX137" i="12"/>
  <c r="BG137" i="12"/>
  <c r="BP137" i="12"/>
  <c r="BY137" i="12"/>
  <c r="CH137" i="12"/>
  <c r="CQ137" i="12"/>
  <c r="CZ137" i="12"/>
  <c r="DI137" i="12"/>
  <c r="DR137" i="12"/>
  <c r="EA137" i="12"/>
  <c r="EJ137" i="12"/>
  <c r="ES137" i="12"/>
  <c r="FK137" i="12"/>
  <c r="FT137" i="12"/>
  <c r="D138" i="12"/>
  <c r="N138" i="12"/>
  <c r="W138" i="12"/>
  <c r="AF138" i="12"/>
  <c r="AO138" i="12"/>
  <c r="AX138" i="12"/>
  <c r="BG138" i="12"/>
  <c r="BP138" i="12"/>
  <c r="BY138" i="12"/>
  <c r="CH138" i="12"/>
  <c r="CQ138" i="12"/>
  <c r="CZ138" i="12"/>
  <c r="DI138" i="12"/>
  <c r="DR138" i="12"/>
  <c r="EA138" i="12"/>
  <c r="EJ138" i="12"/>
  <c r="ES138" i="12"/>
  <c r="FK138" i="12"/>
  <c r="FT138" i="12"/>
  <c r="D139" i="12"/>
  <c r="N139" i="12"/>
  <c r="W139" i="12"/>
  <c r="AF139" i="12"/>
  <c r="AO139" i="12"/>
  <c r="AX139" i="12"/>
  <c r="BG139" i="12"/>
  <c r="BP139" i="12"/>
  <c r="BY139" i="12"/>
  <c r="CH139" i="12"/>
  <c r="CQ139" i="12"/>
  <c r="CZ139" i="12"/>
  <c r="DI139" i="12"/>
  <c r="DR139" i="12"/>
  <c r="EA139" i="12"/>
  <c r="EJ139" i="12"/>
  <c r="ES139" i="12"/>
  <c r="FK139" i="12"/>
  <c r="FT139" i="12"/>
  <c r="D140" i="12"/>
  <c r="N140" i="12"/>
  <c r="W140" i="12"/>
  <c r="AF140" i="12"/>
  <c r="AO140" i="12"/>
  <c r="AX140" i="12"/>
  <c r="BG140" i="12"/>
  <c r="BP140" i="12"/>
  <c r="BY140" i="12"/>
  <c r="CH140" i="12"/>
  <c r="CQ140" i="12"/>
  <c r="CZ140" i="12"/>
  <c r="DI140" i="12"/>
  <c r="DR140" i="12"/>
  <c r="EA140" i="12"/>
  <c r="EJ140" i="12"/>
  <c r="ES140" i="12"/>
  <c r="FK140" i="12"/>
  <c r="FT140" i="12"/>
  <c r="D141" i="12"/>
  <c r="N141" i="12"/>
  <c r="W141" i="12"/>
  <c r="AF141" i="12"/>
  <c r="AO141" i="12"/>
  <c r="AX141" i="12"/>
  <c r="BG141" i="12"/>
  <c r="BP141" i="12"/>
  <c r="BY141" i="12"/>
  <c r="CH141" i="12"/>
  <c r="CQ141" i="12"/>
  <c r="CZ141" i="12"/>
  <c r="DI141" i="12"/>
  <c r="DR141" i="12"/>
  <c r="EA141" i="12"/>
  <c r="EJ141" i="12"/>
  <c r="ES141" i="12"/>
  <c r="FK141" i="12"/>
  <c r="FT141" i="12"/>
  <c r="D142" i="12"/>
  <c r="N142" i="12"/>
  <c r="W142" i="12"/>
  <c r="AF142" i="12"/>
  <c r="AO142" i="12"/>
  <c r="AX142" i="12"/>
  <c r="BG142" i="12"/>
  <c r="BP142" i="12"/>
  <c r="BY142" i="12"/>
  <c r="CH142" i="12"/>
  <c r="CQ142" i="12"/>
  <c r="CZ142" i="12"/>
  <c r="DI142" i="12"/>
  <c r="DR142" i="12"/>
  <c r="EA142" i="12"/>
  <c r="EJ142" i="12"/>
  <c r="ES142" i="12"/>
  <c r="FK142" i="12"/>
  <c r="FT142" i="12"/>
  <c r="D143" i="12"/>
  <c r="N143" i="12"/>
  <c r="W143" i="12"/>
  <c r="AF143" i="12"/>
  <c r="AO143" i="12"/>
  <c r="AX143" i="12"/>
  <c r="BG143" i="12"/>
  <c r="BP143" i="12"/>
  <c r="BY143" i="12"/>
  <c r="CH143" i="12"/>
  <c r="CQ143" i="12"/>
  <c r="CZ143" i="12"/>
  <c r="DI143" i="12"/>
  <c r="DR143" i="12"/>
  <c r="EA143" i="12"/>
  <c r="EJ143" i="12"/>
  <c r="ES143" i="12"/>
  <c r="FK143" i="12"/>
  <c r="FT143" i="12"/>
  <c r="D144" i="12"/>
  <c r="N144" i="12"/>
  <c r="W144" i="12"/>
  <c r="AF144" i="12"/>
  <c r="AO144" i="12"/>
  <c r="AX144" i="12"/>
  <c r="BG144" i="12"/>
  <c r="BP144" i="12"/>
  <c r="BY144" i="12"/>
  <c r="CH144" i="12"/>
  <c r="CQ144" i="12"/>
  <c r="CZ144" i="12"/>
  <c r="DI144" i="12"/>
  <c r="DR144" i="12"/>
  <c r="EA144" i="12"/>
  <c r="EJ144" i="12"/>
  <c r="ES144" i="12"/>
  <c r="FK144" i="12"/>
  <c r="FT144" i="12"/>
  <c r="D145" i="12"/>
  <c r="N145" i="12"/>
  <c r="W145" i="12"/>
  <c r="AF145" i="12"/>
  <c r="AO145" i="12"/>
  <c r="AX145" i="12"/>
  <c r="BG145" i="12"/>
  <c r="BP145" i="12"/>
  <c r="BY145" i="12"/>
  <c r="CH145" i="12"/>
  <c r="CQ145" i="12"/>
  <c r="CZ145" i="12"/>
  <c r="DI145" i="12"/>
  <c r="DR145" i="12"/>
  <c r="EA145" i="12"/>
  <c r="EJ145" i="12"/>
  <c r="ES145" i="12"/>
  <c r="FK145" i="12"/>
  <c r="FT145" i="12"/>
  <c r="D146" i="12"/>
  <c r="N146" i="12"/>
  <c r="W146" i="12"/>
  <c r="AF146" i="12"/>
  <c r="AO146" i="12"/>
  <c r="AX146" i="12"/>
  <c r="BG146" i="12"/>
  <c r="BP146" i="12"/>
  <c r="BY146" i="12"/>
  <c r="CH146" i="12"/>
  <c r="CQ146" i="12"/>
  <c r="CZ146" i="12"/>
  <c r="DI146" i="12"/>
  <c r="DR146" i="12"/>
  <c r="EA146" i="12"/>
  <c r="EJ146" i="12"/>
  <c r="ES146" i="12"/>
  <c r="FK146" i="12"/>
  <c r="FT146" i="12"/>
  <c r="D147" i="12"/>
  <c r="N147" i="12"/>
  <c r="W147" i="12"/>
  <c r="AF147" i="12"/>
  <c r="AO147" i="12"/>
  <c r="AX147" i="12"/>
  <c r="BG147" i="12"/>
  <c r="BP147" i="12"/>
  <c r="BY147" i="12"/>
  <c r="CH147" i="12"/>
  <c r="CQ147" i="12"/>
  <c r="CZ147" i="12"/>
  <c r="DI147" i="12"/>
  <c r="DR147" i="12"/>
  <c r="EA147" i="12"/>
  <c r="EJ147" i="12"/>
  <c r="ES147" i="12"/>
  <c r="FK147" i="12"/>
  <c r="FT147" i="12"/>
  <c r="D148" i="12"/>
  <c r="N148" i="12"/>
  <c r="W148" i="12"/>
  <c r="AF148" i="12"/>
  <c r="AO148" i="12"/>
  <c r="AX148" i="12"/>
  <c r="BG148" i="12"/>
  <c r="BP148" i="12"/>
  <c r="BY148" i="12"/>
  <c r="CH148" i="12"/>
  <c r="CQ148" i="12"/>
  <c r="CZ148" i="12"/>
  <c r="DI148" i="12"/>
  <c r="DR148" i="12"/>
  <c r="EA148" i="12"/>
  <c r="EJ148" i="12"/>
  <c r="ES148" i="12"/>
  <c r="FK148" i="12"/>
  <c r="FT148" i="12"/>
  <c r="D149" i="12"/>
  <c r="N149" i="12"/>
  <c r="W149" i="12"/>
  <c r="AF149" i="12"/>
  <c r="AO149" i="12"/>
  <c r="AX149" i="12"/>
  <c r="BG149" i="12"/>
  <c r="BP149" i="12"/>
  <c r="BY149" i="12"/>
  <c r="CH149" i="12"/>
  <c r="CQ149" i="12"/>
  <c r="CZ149" i="12"/>
  <c r="DI149" i="12"/>
  <c r="DR149" i="12"/>
  <c r="EA149" i="12"/>
  <c r="EJ149" i="12"/>
  <c r="ES149" i="12"/>
  <c r="FK149" i="12"/>
  <c r="FT149" i="12"/>
  <c r="D150" i="12"/>
  <c r="N150" i="12"/>
  <c r="W150" i="12"/>
  <c r="AF150" i="12"/>
  <c r="AO150" i="12"/>
  <c r="AX150" i="12"/>
  <c r="BG150" i="12"/>
  <c r="BP150" i="12"/>
  <c r="BY150" i="12"/>
  <c r="CH150" i="12"/>
  <c r="CQ150" i="12"/>
  <c r="CZ150" i="12"/>
  <c r="DI150" i="12"/>
  <c r="DR150" i="12"/>
  <c r="EA150" i="12"/>
  <c r="EJ150" i="12"/>
  <c r="ES150" i="12"/>
  <c r="FK150" i="12"/>
  <c r="FT150" i="12"/>
  <c r="D151" i="12"/>
  <c r="N151" i="12"/>
  <c r="W151" i="12"/>
  <c r="AF151" i="12"/>
  <c r="AO151" i="12"/>
  <c r="AX151" i="12"/>
  <c r="BG151" i="12"/>
  <c r="BP151" i="12"/>
  <c r="BY151" i="12"/>
  <c r="CH151" i="12"/>
  <c r="CQ151" i="12"/>
  <c r="CZ151" i="12"/>
  <c r="DI151" i="12"/>
  <c r="DR151" i="12"/>
  <c r="EA151" i="12"/>
  <c r="EJ151" i="12"/>
  <c r="ES151" i="12"/>
  <c r="FK151" i="12"/>
  <c r="FT151" i="12"/>
  <c r="D152" i="12"/>
  <c r="N152" i="12"/>
  <c r="W152" i="12"/>
  <c r="AF152" i="12"/>
  <c r="AO152" i="12"/>
  <c r="AX152" i="12"/>
  <c r="BG152" i="12"/>
  <c r="BP152" i="12"/>
  <c r="BY152" i="12"/>
  <c r="CH152" i="12"/>
  <c r="CQ152" i="12"/>
  <c r="CZ152" i="12"/>
  <c r="DI152" i="12"/>
  <c r="DR152" i="12"/>
  <c r="EA152" i="12"/>
  <c r="EJ152" i="12"/>
  <c r="ES152" i="12"/>
  <c r="FK152" i="12"/>
  <c r="FT152" i="12"/>
  <c r="D153" i="12"/>
  <c r="N153" i="12"/>
  <c r="W153" i="12"/>
  <c r="AF153" i="12"/>
  <c r="AO153" i="12"/>
  <c r="AX153" i="12"/>
  <c r="BG153" i="12"/>
  <c r="BP153" i="12"/>
  <c r="BY153" i="12"/>
  <c r="CH153" i="12"/>
  <c r="CQ153" i="12"/>
  <c r="CZ153" i="12"/>
  <c r="DI153" i="12"/>
  <c r="DR153" i="12"/>
  <c r="EA153" i="12"/>
  <c r="EJ153" i="12"/>
  <c r="ES153" i="12"/>
  <c r="FK153" i="12"/>
  <c r="FT153" i="12"/>
  <c r="D154" i="12"/>
  <c r="N154" i="12"/>
  <c r="W154" i="12"/>
  <c r="AF154" i="12"/>
  <c r="AO154" i="12"/>
  <c r="AX154" i="12"/>
  <c r="BG154" i="12"/>
  <c r="BP154" i="12"/>
  <c r="BY154" i="12"/>
  <c r="CH154" i="12"/>
  <c r="CQ154" i="12"/>
  <c r="CZ154" i="12"/>
  <c r="DI154" i="12"/>
  <c r="DR154" i="12"/>
  <c r="EA154" i="12"/>
  <c r="EJ154" i="12"/>
  <c r="ES154" i="12"/>
  <c r="FK154" i="12"/>
  <c r="FT154" i="12"/>
  <c r="D155" i="12"/>
  <c r="N155" i="12"/>
  <c r="W155" i="12"/>
  <c r="AF155" i="12"/>
  <c r="AO155" i="12"/>
  <c r="AX155" i="12"/>
  <c r="BG155" i="12"/>
  <c r="BP155" i="12"/>
  <c r="BY155" i="12"/>
  <c r="CH155" i="12"/>
  <c r="CQ155" i="12"/>
  <c r="CZ155" i="12"/>
  <c r="DI155" i="12"/>
  <c r="DR155" i="12"/>
  <c r="EA155" i="12"/>
  <c r="EJ155" i="12"/>
  <c r="ES155" i="12"/>
  <c r="FK155" i="12"/>
  <c r="FT155" i="12"/>
  <c r="D156" i="12"/>
  <c r="N156" i="12"/>
  <c r="W156" i="12"/>
  <c r="AF156" i="12"/>
  <c r="AO156" i="12"/>
  <c r="AX156" i="12"/>
  <c r="BG156" i="12"/>
  <c r="BP156" i="12"/>
  <c r="BY156" i="12"/>
  <c r="CH156" i="12"/>
  <c r="CQ156" i="12"/>
  <c r="CZ156" i="12"/>
  <c r="DI156" i="12"/>
  <c r="DR156" i="12"/>
  <c r="EA156" i="12"/>
  <c r="EJ156" i="12"/>
  <c r="ES156" i="12"/>
  <c r="FK156" i="12"/>
  <c r="FT156" i="12"/>
  <c r="D157" i="12"/>
  <c r="N157" i="12"/>
  <c r="W157" i="12"/>
  <c r="AF157" i="12"/>
  <c r="AO157" i="12"/>
  <c r="AX157" i="12"/>
  <c r="BG157" i="12"/>
  <c r="BP157" i="12"/>
  <c r="BY157" i="12"/>
  <c r="CH157" i="12"/>
  <c r="CQ157" i="12"/>
  <c r="CZ157" i="12"/>
  <c r="DI157" i="12"/>
  <c r="DR157" i="12"/>
  <c r="EA157" i="12"/>
  <c r="EJ157" i="12"/>
  <c r="ES157" i="12"/>
  <c r="FK157" i="12"/>
  <c r="FT157" i="12"/>
  <c r="D158" i="12"/>
  <c r="N158" i="12"/>
  <c r="W158" i="12"/>
  <c r="AF158" i="12"/>
  <c r="AO158" i="12"/>
  <c r="AX158" i="12"/>
  <c r="BG158" i="12"/>
  <c r="BP158" i="12"/>
  <c r="BY158" i="12"/>
  <c r="CH158" i="12"/>
  <c r="CQ158" i="12"/>
  <c r="CZ158" i="12"/>
  <c r="DI158" i="12"/>
  <c r="DR158" i="12"/>
  <c r="EA158" i="12"/>
  <c r="EJ158" i="12"/>
  <c r="ES158" i="12"/>
  <c r="FK158" i="12"/>
  <c r="FT158" i="12"/>
  <c r="D159" i="12"/>
  <c r="N159" i="12"/>
  <c r="W159" i="12"/>
  <c r="AF159" i="12"/>
  <c r="AO159" i="12"/>
  <c r="AX159" i="12"/>
  <c r="BG159" i="12"/>
  <c r="BP159" i="12"/>
  <c r="BY159" i="12"/>
  <c r="CH159" i="12"/>
  <c r="CQ159" i="12"/>
  <c r="CZ159" i="12"/>
  <c r="DI159" i="12"/>
  <c r="DR159" i="12"/>
  <c r="EA159" i="12"/>
  <c r="EJ159" i="12"/>
  <c r="ES159" i="12"/>
  <c r="FK159" i="12"/>
  <c r="FT159" i="12"/>
  <c r="D160" i="12"/>
  <c r="N160" i="12"/>
  <c r="W160" i="12"/>
  <c r="AF160" i="12"/>
  <c r="AO160" i="12"/>
  <c r="AX160" i="12"/>
  <c r="BG160" i="12"/>
  <c r="BP160" i="12"/>
  <c r="BY160" i="12"/>
  <c r="CH160" i="12"/>
  <c r="CQ160" i="12"/>
  <c r="CZ160" i="12"/>
  <c r="DI160" i="12"/>
  <c r="DR160" i="12"/>
  <c r="EA160" i="12"/>
  <c r="EJ160" i="12"/>
  <c r="ES160" i="12"/>
  <c r="FK160" i="12"/>
  <c r="FT160" i="12"/>
  <c r="D161" i="12"/>
  <c r="N161" i="12"/>
  <c r="W161" i="12"/>
  <c r="AF161" i="12"/>
  <c r="AO161" i="12"/>
  <c r="AX161" i="12"/>
  <c r="BG161" i="12"/>
  <c r="BP161" i="12"/>
  <c r="BY161" i="12"/>
  <c r="CH161" i="12"/>
  <c r="CQ161" i="12"/>
  <c r="CZ161" i="12"/>
  <c r="DI161" i="12"/>
  <c r="DR161" i="12"/>
  <c r="EA161" i="12"/>
  <c r="EJ161" i="12"/>
  <c r="ES161" i="12"/>
  <c r="FK161" i="12"/>
  <c r="FT161" i="12"/>
  <c r="D162" i="12"/>
  <c r="N162" i="12"/>
  <c r="W162" i="12"/>
  <c r="AF162" i="12"/>
  <c r="AO162" i="12"/>
  <c r="AX162" i="12"/>
  <c r="BG162" i="12"/>
  <c r="BP162" i="12"/>
  <c r="BY162" i="12"/>
  <c r="CH162" i="12"/>
  <c r="CQ162" i="12"/>
  <c r="CZ162" i="12"/>
  <c r="DI162" i="12"/>
  <c r="DR162" i="12"/>
  <c r="EA162" i="12"/>
  <c r="EJ162" i="12"/>
  <c r="ES162" i="12"/>
  <c r="FK162" i="12"/>
  <c r="FT162" i="12"/>
  <c r="D163" i="12"/>
  <c r="N163" i="12"/>
  <c r="W163" i="12"/>
  <c r="AF163" i="12"/>
  <c r="AO163" i="12"/>
  <c r="AX163" i="12"/>
  <c r="BG163" i="12"/>
  <c r="BP163" i="12"/>
  <c r="BY163" i="12"/>
  <c r="CH163" i="12"/>
  <c r="CQ163" i="12"/>
  <c r="CZ163" i="12"/>
  <c r="DI163" i="12"/>
  <c r="DR163" i="12"/>
  <c r="EA163" i="12"/>
  <c r="EJ163" i="12"/>
  <c r="ES163" i="12"/>
  <c r="FK163" i="12"/>
  <c r="FT163" i="12"/>
  <c r="D164" i="12"/>
  <c r="N164" i="12"/>
  <c r="W164" i="12"/>
  <c r="AF164" i="12"/>
  <c r="AO164" i="12"/>
  <c r="AX164" i="12"/>
  <c r="BG164" i="12"/>
  <c r="BP164" i="12"/>
  <c r="BY164" i="12"/>
  <c r="CH164" i="12"/>
  <c r="CQ164" i="12"/>
  <c r="CZ164" i="12"/>
  <c r="DI164" i="12"/>
  <c r="DR164" i="12"/>
  <c r="EA164" i="12"/>
  <c r="EJ164" i="12"/>
  <c r="ES164" i="12"/>
  <c r="FK164" i="12"/>
  <c r="FT164" i="12"/>
  <c r="D165" i="12"/>
  <c r="N165" i="12"/>
  <c r="W165" i="12"/>
  <c r="AF165" i="12"/>
  <c r="AO165" i="12"/>
  <c r="AX165" i="12"/>
  <c r="BG165" i="12"/>
  <c r="BP165" i="12"/>
  <c r="BY165" i="12"/>
  <c r="CH165" i="12"/>
  <c r="CQ165" i="12"/>
  <c r="CZ165" i="12"/>
  <c r="DI165" i="12"/>
  <c r="DR165" i="12"/>
  <c r="EA165" i="12"/>
  <c r="EJ165" i="12"/>
  <c r="ES165" i="12"/>
  <c r="FK165" i="12"/>
  <c r="FT165" i="12"/>
  <c r="D166" i="12"/>
  <c r="N166" i="12"/>
  <c r="W166" i="12"/>
  <c r="AF166" i="12"/>
  <c r="AO166" i="12"/>
  <c r="AX166" i="12"/>
  <c r="BG166" i="12"/>
  <c r="BP166" i="12"/>
  <c r="BY166" i="12"/>
  <c r="CH166" i="12"/>
  <c r="CQ166" i="12"/>
  <c r="CZ166" i="12"/>
  <c r="DI166" i="12"/>
  <c r="DR166" i="12"/>
  <c r="EA166" i="12"/>
  <c r="EJ166" i="12"/>
  <c r="ES166" i="12"/>
  <c r="FK166" i="12"/>
  <c r="FT166" i="12"/>
  <c r="D167" i="12"/>
  <c r="N167" i="12"/>
  <c r="W167" i="12"/>
  <c r="AF167" i="12"/>
  <c r="AO167" i="12"/>
  <c r="AX167" i="12"/>
  <c r="BG167" i="12"/>
  <c r="BP167" i="12"/>
  <c r="BY167" i="12"/>
  <c r="CH167" i="12"/>
  <c r="CQ167" i="12"/>
  <c r="CZ167" i="12"/>
  <c r="DI167" i="12"/>
  <c r="DR167" i="12"/>
  <c r="EA167" i="12"/>
  <c r="EJ167" i="12"/>
  <c r="ES167" i="12"/>
  <c r="FK167" i="12"/>
  <c r="FT167" i="12"/>
  <c r="D168" i="12"/>
  <c r="N168" i="12"/>
  <c r="W168" i="12"/>
  <c r="AF168" i="12"/>
  <c r="AO168" i="12"/>
  <c r="AX168" i="12"/>
  <c r="BG168" i="12"/>
  <c r="BP168" i="12"/>
  <c r="BY168" i="12"/>
  <c r="CH168" i="12"/>
  <c r="CQ168" i="12"/>
  <c r="CZ168" i="12"/>
  <c r="DI168" i="12"/>
  <c r="DR168" i="12"/>
  <c r="EA168" i="12"/>
  <c r="EJ168" i="12"/>
  <c r="ES168" i="12"/>
  <c r="FK168" i="12"/>
  <c r="FT168" i="12"/>
  <c r="D169" i="12"/>
  <c r="N169" i="12"/>
  <c r="W169" i="12"/>
  <c r="AF169" i="12"/>
  <c r="AO169" i="12"/>
  <c r="AX169" i="12"/>
  <c r="BG169" i="12"/>
  <c r="BP169" i="12"/>
  <c r="BY169" i="12"/>
  <c r="CH169" i="12"/>
  <c r="CQ169" i="12"/>
  <c r="CZ169" i="12"/>
  <c r="DI169" i="12"/>
  <c r="DR169" i="12"/>
  <c r="EA169" i="12"/>
  <c r="EJ169" i="12"/>
  <c r="ES169" i="12"/>
  <c r="FK169" i="12"/>
  <c r="FT169" i="12"/>
  <c r="D170" i="12"/>
  <c r="N170" i="12"/>
  <c r="W170" i="12"/>
  <c r="AF170" i="12"/>
  <c r="AO170" i="12"/>
  <c r="AX170" i="12"/>
  <c r="BG170" i="12"/>
  <c r="BP170" i="12"/>
  <c r="BY170" i="12"/>
  <c r="CH170" i="12"/>
  <c r="CQ170" i="12"/>
  <c r="CZ170" i="12"/>
  <c r="DI170" i="12"/>
  <c r="DR170" i="12"/>
  <c r="EA170" i="12"/>
  <c r="EJ170" i="12"/>
  <c r="ES170" i="12"/>
  <c r="FK170" i="12"/>
  <c r="FT170" i="12"/>
  <c r="D171" i="12"/>
  <c r="N171" i="12"/>
  <c r="W171" i="12"/>
  <c r="AF171" i="12"/>
  <c r="AO171" i="12"/>
  <c r="AX171" i="12"/>
  <c r="BG171" i="12"/>
  <c r="BP171" i="12"/>
  <c r="BY171" i="12"/>
  <c r="CH171" i="12"/>
  <c r="CQ171" i="12"/>
  <c r="CZ171" i="12"/>
  <c r="DI171" i="12"/>
  <c r="DR171" i="12"/>
  <c r="EA171" i="12"/>
  <c r="EJ171" i="12"/>
  <c r="ES171" i="12"/>
  <c r="FK171" i="12"/>
  <c r="FT171" i="12"/>
  <c r="D172" i="12"/>
  <c r="N172" i="12"/>
  <c r="W172" i="12"/>
  <c r="AF172" i="12"/>
  <c r="AO172" i="12"/>
  <c r="AX172" i="12"/>
  <c r="BG172" i="12"/>
  <c r="BP172" i="12"/>
  <c r="BY172" i="12"/>
  <c r="CH172" i="12"/>
  <c r="CQ172" i="12"/>
  <c r="CZ172" i="12"/>
  <c r="DI172" i="12"/>
  <c r="DR172" i="12"/>
  <c r="EA172" i="12"/>
  <c r="EJ172" i="12"/>
  <c r="ES172" i="12"/>
  <c r="FK172" i="12"/>
  <c r="FT172" i="12"/>
  <c r="D173" i="12"/>
  <c r="N173" i="12"/>
  <c r="W173" i="12"/>
  <c r="AF173" i="12"/>
  <c r="AO173" i="12"/>
  <c r="AX173" i="12"/>
  <c r="BG173" i="12"/>
  <c r="BP173" i="12"/>
  <c r="BY173" i="12"/>
  <c r="CH173" i="12"/>
  <c r="CQ173" i="12"/>
  <c r="CZ173" i="12"/>
  <c r="DI173" i="12"/>
  <c r="DR173" i="12"/>
  <c r="EA173" i="12"/>
  <c r="EJ173" i="12"/>
  <c r="ES173" i="12"/>
  <c r="FK173" i="12"/>
  <c r="FT173" i="12"/>
  <c r="D174" i="12"/>
  <c r="N174" i="12"/>
  <c r="W174" i="12"/>
  <c r="AF174" i="12"/>
  <c r="AO174" i="12"/>
  <c r="AX174" i="12"/>
  <c r="BG174" i="12"/>
  <c r="BP174" i="12"/>
  <c r="BY174" i="12"/>
  <c r="CH174" i="12"/>
  <c r="CQ174" i="12"/>
  <c r="CZ174" i="12"/>
  <c r="DI174" i="12"/>
  <c r="DR174" i="12"/>
  <c r="EA174" i="12"/>
  <c r="EJ174" i="12"/>
  <c r="ES174" i="12"/>
  <c r="FK174" i="12"/>
  <c r="FT174" i="12"/>
  <c r="D175" i="12"/>
  <c r="N175" i="12"/>
  <c r="W175" i="12"/>
  <c r="AF175" i="12"/>
  <c r="AO175" i="12"/>
  <c r="AX175" i="12"/>
  <c r="BG175" i="12"/>
  <c r="BP175" i="12"/>
  <c r="BY175" i="12"/>
  <c r="CH175" i="12"/>
  <c r="CQ175" i="12"/>
  <c r="CZ175" i="12"/>
  <c r="DI175" i="12"/>
  <c r="DR175" i="12"/>
  <c r="EA175" i="12"/>
  <c r="EJ175" i="12"/>
  <c r="ES175" i="12"/>
  <c r="FK175" i="12"/>
  <c r="FT175" i="12"/>
  <c r="D176" i="12"/>
  <c r="N176" i="12"/>
  <c r="W176" i="12"/>
  <c r="AF176" i="12"/>
  <c r="AO176" i="12"/>
  <c r="AX176" i="12"/>
  <c r="BG176" i="12"/>
  <c r="BP176" i="12"/>
  <c r="BY176" i="12"/>
  <c r="CH176" i="12"/>
  <c r="CQ176" i="12"/>
  <c r="CZ176" i="12"/>
  <c r="DI176" i="12"/>
  <c r="DR176" i="12"/>
  <c r="EA176" i="12"/>
  <c r="EJ176" i="12"/>
  <c r="ES176" i="12"/>
  <c r="FK176" i="12"/>
  <c r="FT176" i="12"/>
  <c r="D177" i="12"/>
  <c r="N177" i="12"/>
  <c r="W177" i="12"/>
  <c r="AF177" i="12"/>
  <c r="AO177" i="12"/>
  <c r="AX177" i="12"/>
  <c r="BG177" i="12"/>
  <c r="BP177" i="12"/>
  <c r="BY177" i="12"/>
  <c r="CH177" i="12"/>
  <c r="CQ177" i="12"/>
  <c r="CZ177" i="12"/>
  <c r="DI177" i="12"/>
  <c r="DR177" i="12"/>
  <c r="EA177" i="12"/>
  <c r="EJ177" i="12"/>
  <c r="ES177" i="12"/>
  <c r="FK177" i="12"/>
  <c r="FT177" i="12"/>
  <c r="D178" i="12"/>
  <c r="N178" i="12"/>
  <c r="W178" i="12"/>
  <c r="AF178" i="12"/>
  <c r="AO178" i="12"/>
  <c r="AX178" i="12"/>
  <c r="BG178" i="12"/>
  <c r="BP178" i="12"/>
  <c r="BY178" i="12"/>
  <c r="CH178" i="12"/>
  <c r="CQ178" i="12"/>
  <c r="CZ178" i="12"/>
  <c r="DI178" i="12"/>
  <c r="DR178" i="12"/>
  <c r="EA178" i="12"/>
  <c r="EJ178" i="12"/>
  <c r="ES178" i="12"/>
  <c r="FK178" i="12"/>
  <c r="FT178" i="12"/>
  <c r="D179" i="12"/>
  <c r="N179" i="12"/>
  <c r="W179" i="12"/>
  <c r="AF179" i="12"/>
  <c r="AO179" i="12"/>
  <c r="AX179" i="12"/>
  <c r="BG179" i="12"/>
  <c r="BP179" i="12"/>
  <c r="BY179" i="12"/>
  <c r="CH179" i="12"/>
  <c r="CQ179" i="12"/>
  <c r="CZ179" i="12"/>
  <c r="DI179" i="12"/>
  <c r="DR179" i="12"/>
  <c r="EA179" i="12"/>
  <c r="EJ179" i="12"/>
  <c r="ES179" i="12"/>
  <c r="FK179" i="12"/>
  <c r="FT179" i="12"/>
  <c r="D180" i="12"/>
  <c r="N180" i="12"/>
  <c r="W180" i="12"/>
  <c r="AF180" i="12"/>
  <c r="AO180" i="12"/>
  <c r="AX180" i="12"/>
  <c r="BG180" i="12"/>
  <c r="BP180" i="12"/>
  <c r="BY180" i="12"/>
  <c r="CH180" i="12"/>
  <c r="CQ180" i="12"/>
  <c r="CZ180" i="12"/>
  <c r="DI180" i="12"/>
  <c r="DR180" i="12"/>
  <c r="EA180" i="12"/>
  <c r="EJ180" i="12"/>
  <c r="ES180" i="12"/>
  <c r="FK180" i="12"/>
  <c r="FT180" i="12"/>
  <c r="D181" i="12"/>
  <c r="N181" i="12"/>
  <c r="W181" i="12"/>
  <c r="AF181" i="12"/>
  <c r="AO181" i="12"/>
  <c r="AX181" i="12"/>
  <c r="BG181" i="12"/>
  <c r="BP181" i="12"/>
  <c r="BY181" i="12"/>
  <c r="CH181" i="12"/>
  <c r="CQ181" i="12"/>
  <c r="CZ181" i="12"/>
  <c r="DI181" i="12"/>
  <c r="DR181" i="12"/>
  <c r="EA181" i="12"/>
  <c r="EJ181" i="12"/>
  <c r="ES181" i="12"/>
  <c r="FK181" i="12"/>
  <c r="FT181" i="12"/>
  <c r="D182" i="12"/>
  <c r="N182" i="12"/>
  <c r="W182" i="12"/>
  <c r="AF182" i="12"/>
  <c r="AO182" i="12"/>
  <c r="AX182" i="12"/>
  <c r="BG182" i="12"/>
  <c r="BP182" i="12"/>
  <c r="BY182" i="12"/>
  <c r="CH182" i="12"/>
  <c r="CQ182" i="12"/>
  <c r="CZ182" i="12"/>
  <c r="DI182" i="12"/>
  <c r="DR182" i="12"/>
  <c r="EA182" i="12"/>
  <c r="EJ182" i="12"/>
  <c r="ES182" i="12"/>
  <c r="FK182" i="12"/>
  <c r="FT182" i="12"/>
  <c r="D183" i="12"/>
  <c r="N183" i="12"/>
  <c r="W183" i="12"/>
  <c r="AF183" i="12"/>
  <c r="AO183" i="12"/>
  <c r="AX183" i="12"/>
  <c r="BG183" i="12"/>
  <c r="BP183" i="12"/>
  <c r="BY183" i="12"/>
  <c r="CH183" i="12"/>
  <c r="CQ183" i="12"/>
  <c r="CZ183" i="12"/>
  <c r="DI183" i="12"/>
  <c r="DR183" i="12"/>
  <c r="EA183" i="12"/>
  <c r="EJ183" i="12"/>
  <c r="ES183" i="12"/>
  <c r="FK183" i="12"/>
  <c r="FT183" i="12"/>
  <c r="D184" i="12"/>
  <c r="N184" i="12"/>
  <c r="W184" i="12"/>
  <c r="AF184" i="12"/>
  <c r="AO184" i="12"/>
  <c r="AX184" i="12"/>
  <c r="BG184" i="12"/>
  <c r="BP184" i="12"/>
  <c r="BY184" i="12"/>
  <c r="CH184" i="12"/>
  <c r="CQ184" i="12"/>
  <c r="CZ184" i="12"/>
  <c r="DI184" i="12"/>
  <c r="DR184" i="12"/>
  <c r="EA184" i="12"/>
  <c r="EJ184" i="12"/>
  <c r="ES184" i="12"/>
  <c r="FK184" i="12"/>
  <c r="FT184" i="12"/>
  <c r="D185" i="12"/>
  <c r="N185" i="12"/>
  <c r="W185" i="12"/>
  <c r="AF185" i="12"/>
  <c r="AO185" i="12"/>
  <c r="AX185" i="12"/>
  <c r="BG185" i="12"/>
  <c r="BP185" i="12"/>
  <c r="BY185" i="12"/>
  <c r="CH185" i="12"/>
  <c r="CQ185" i="12"/>
  <c r="CZ185" i="12"/>
  <c r="DI185" i="12"/>
  <c r="DR185" i="12"/>
  <c r="EA185" i="12"/>
  <c r="EJ185" i="12"/>
  <c r="ES185" i="12"/>
  <c r="FK185" i="12"/>
  <c r="FT185" i="12"/>
  <c r="D186" i="12"/>
  <c r="N186" i="12"/>
  <c r="W186" i="12"/>
  <c r="AF186" i="12"/>
  <c r="AO186" i="12"/>
  <c r="AX186" i="12"/>
  <c r="BG186" i="12"/>
  <c r="BP186" i="12"/>
  <c r="BY186" i="12"/>
  <c r="CH186" i="12"/>
  <c r="CQ186" i="12"/>
  <c r="CZ186" i="12"/>
  <c r="DI186" i="12"/>
  <c r="DR186" i="12"/>
  <c r="EA186" i="12"/>
  <c r="EJ186" i="12"/>
  <c r="ES186" i="12"/>
  <c r="FK186" i="12"/>
  <c r="FT186" i="12"/>
  <c r="D187" i="12"/>
  <c r="N187" i="12"/>
  <c r="W187" i="12"/>
  <c r="AF187" i="12"/>
  <c r="AO187" i="12"/>
  <c r="AX187" i="12"/>
  <c r="BG187" i="12"/>
  <c r="BP187" i="12"/>
  <c r="BY187" i="12"/>
  <c r="CH187" i="12"/>
  <c r="CQ187" i="12"/>
  <c r="CZ187" i="12"/>
  <c r="DI187" i="12"/>
  <c r="DR187" i="12"/>
  <c r="EA187" i="12"/>
  <c r="EJ187" i="12"/>
  <c r="ES187" i="12"/>
  <c r="FK187" i="12"/>
  <c r="FT187" i="12"/>
  <c r="D188" i="12"/>
  <c r="N188" i="12"/>
  <c r="W188" i="12"/>
  <c r="AF188" i="12"/>
  <c r="AO188" i="12"/>
  <c r="AX188" i="12"/>
  <c r="BG188" i="12"/>
  <c r="BP188" i="12"/>
  <c r="BY188" i="12"/>
  <c r="CH188" i="12"/>
  <c r="CQ188" i="12"/>
  <c r="CZ188" i="12"/>
  <c r="DI188" i="12"/>
  <c r="DR188" i="12"/>
  <c r="EA188" i="12"/>
  <c r="EJ188" i="12"/>
  <c r="ES188" i="12"/>
  <c r="FK188" i="12"/>
  <c r="FT188" i="12"/>
  <c r="O3" i="17" l="1"/>
  <c r="O4" i="17"/>
  <c r="O5" i="17"/>
  <c r="O6" i="17"/>
  <c r="O7" i="17"/>
  <c r="O8" i="17"/>
  <c r="O9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58" i="17"/>
  <c r="O59" i="17"/>
  <c r="O60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2" i="17"/>
  <c r="F3" i="14"/>
  <c r="F4" i="14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B3" i="17"/>
  <c r="F3" i="17"/>
  <c r="B4" i="17"/>
  <c r="F4" i="17"/>
  <c r="B5" i="17"/>
  <c r="F5" i="17"/>
  <c r="B6" i="17"/>
  <c r="F6" i="17"/>
  <c r="B7" i="17"/>
  <c r="F7" i="17"/>
  <c r="B8" i="17"/>
  <c r="F8" i="17"/>
  <c r="B9" i="17"/>
  <c r="F9" i="17"/>
  <c r="B10" i="17"/>
  <c r="F10" i="17"/>
  <c r="B11" i="17"/>
  <c r="F11" i="17"/>
  <c r="B12" i="17"/>
  <c r="F12" i="17"/>
  <c r="B13" i="17"/>
  <c r="F13" i="17"/>
  <c r="B14" i="17"/>
  <c r="F14" i="17"/>
  <c r="B15" i="17"/>
  <c r="F15" i="17"/>
  <c r="B16" i="17"/>
  <c r="F16" i="17"/>
  <c r="B17" i="17"/>
  <c r="F17" i="17"/>
  <c r="B18" i="17"/>
  <c r="F18" i="17"/>
  <c r="B19" i="17"/>
  <c r="F19" i="17"/>
  <c r="B20" i="17"/>
  <c r="F20" i="17"/>
  <c r="B21" i="17"/>
  <c r="F21" i="17"/>
  <c r="B22" i="17"/>
  <c r="F22" i="17"/>
  <c r="B23" i="17"/>
  <c r="F23" i="17"/>
  <c r="B24" i="17"/>
  <c r="F24" i="17"/>
  <c r="B25" i="17"/>
  <c r="F25" i="17"/>
  <c r="B26" i="17"/>
  <c r="F26" i="17"/>
  <c r="B27" i="17"/>
  <c r="F27" i="17"/>
  <c r="B28" i="17"/>
  <c r="F28" i="17"/>
  <c r="B29" i="17"/>
  <c r="F29" i="17"/>
  <c r="B30" i="17"/>
  <c r="F30" i="17"/>
  <c r="B31" i="17"/>
  <c r="F31" i="17"/>
  <c r="B32" i="17"/>
  <c r="F32" i="17"/>
  <c r="B33" i="17"/>
  <c r="F33" i="17"/>
  <c r="B34" i="17"/>
  <c r="F34" i="17"/>
  <c r="B35" i="17"/>
  <c r="F35" i="17"/>
  <c r="B36" i="17"/>
  <c r="F36" i="17"/>
  <c r="B37" i="17"/>
  <c r="F37" i="17"/>
  <c r="B38" i="17"/>
  <c r="F38" i="17"/>
  <c r="B39" i="17"/>
  <c r="F39" i="17"/>
  <c r="B40" i="17"/>
  <c r="F40" i="17"/>
  <c r="B41" i="17"/>
  <c r="F41" i="17"/>
  <c r="B42" i="17"/>
  <c r="F42" i="17"/>
  <c r="B43" i="17"/>
  <c r="F43" i="17"/>
  <c r="B44" i="17"/>
  <c r="F44" i="17"/>
  <c r="B45" i="17"/>
  <c r="F45" i="17"/>
  <c r="B46" i="17"/>
  <c r="F46" i="17"/>
  <c r="B47" i="17"/>
  <c r="F47" i="17"/>
  <c r="B48" i="17"/>
  <c r="F48" i="17"/>
  <c r="B49" i="17"/>
  <c r="F49" i="17"/>
  <c r="B50" i="17"/>
  <c r="F50" i="17"/>
  <c r="B51" i="17"/>
  <c r="F51" i="17"/>
  <c r="B52" i="17"/>
  <c r="F52" i="17"/>
  <c r="B53" i="17"/>
  <c r="F53" i="17"/>
  <c r="B54" i="17"/>
  <c r="F54" i="17"/>
  <c r="B55" i="17"/>
  <c r="F55" i="17"/>
  <c r="B56" i="17"/>
  <c r="F56" i="17"/>
  <c r="B57" i="17"/>
  <c r="F57" i="17"/>
  <c r="B58" i="17"/>
  <c r="C58" i="17"/>
  <c r="F58" i="17"/>
  <c r="B59" i="17"/>
  <c r="C59" i="17"/>
  <c r="F59" i="17"/>
  <c r="B60" i="17"/>
  <c r="C60" i="17"/>
  <c r="F60" i="17"/>
  <c r="B61" i="17"/>
  <c r="C61" i="17"/>
  <c r="F61" i="17"/>
  <c r="B62" i="17"/>
  <c r="C62" i="17"/>
  <c r="F62" i="17"/>
  <c r="B63" i="17"/>
  <c r="C63" i="17"/>
  <c r="F63" i="17"/>
  <c r="B64" i="17"/>
  <c r="C64" i="17"/>
  <c r="F64" i="17"/>
  <c r="B65" i="17"/>
  <c r="C65" i="17"/>
  <c r="F65" i="17"/>
  <c r="B66" i="17"/>
  <c r="C66" i="17"/>
  <c r="F66" i="17"/>
  <c r="B67" i="17"/>
  <c r="C67" i="17"/>
  <c r="F67" i="17"/>
  <c r="B68" i="17"/>
  <c r="C68" i="17"/>
  <c r="F68" i="17"/>
  <c r="B69" i="17"/>
  <c r="C69" i="17"/>
  <c r="F69" i="17"/>
  <c r="B70" i="17"/>
  <c r="C70" i="17"/>
  <c r="F70" i="17"/>
  <c r="B71" i="17"/>
  <c r="C71" i="17"/>
  <c r="F71" i="17"/>
  <c r="B72" i="17"/>
  <c r="C72" i="17"/>
  <c r="F72" i="17"/>
  <c r="B73" i="17"/>
  <c r="C73" i="17"/>
  <c r="F73" i="17"/>
  <c r="B74" i="17"/>
  <c r="C74" i="17"/>
  <c r="F74" i="17"/>
  <c r="B75" i="17"/>
  <c r="C75" i="17"/>
  <c r="F75" i="17"/>
  <c r="B76" i="17"/>
  <c r="C76" i="17"/>
  <c r="F76" i="17"/>
  <c r="B77" i="17"/>
  <c r="C77" i="17"/>
  <c r="F77" i="17"/>
  <c r="B78" i="17"/>
  <c r="C78" i="17"/>
  <c r="F78" i="17"/>
  <c r="B79" i="17"/>
  <c r="C79" i="17"/>
  <c r="F79" i="17"/>
  <c r="B80" i="17"/>
  <c r="C80" i="17"/>
  <c r="F80" i="17"/>
  <c r="B81" i="17"/>
  <c r="C81" i="17"/>
  <c r="F81" i="17"/>
  <c r="B82" i="17"/>
  <c r="C82" i="17"/>
  <c r="F82" i="17"/>
  <c r="B83" i="17"/>
  <c r="C83" i="17"/>
  <c r="F83" i="17"/>
  <c r="B84" i="17"/>
  <c r="C84" i="17"/>
  <c r="F84" i="17"/>
  <c r="B85" i="17"/>
  <c r="C85" i="17"/>
  <c r="F85" i="17"/>
  <c r="B86" i="17"/>
  <c r="C86" i="17"/>
  <c r="F86" i="17"/>
  <c r="B87" i="17"/>
  <c r="C87" i="17"/>
  <c r="F87" i="17"/>
  <c r="B88" i="17"/>
  <c r="C88" i="17"/>
  <c r="F88" i="17"/>
  <c r="B89" i="17"/>
  <c r="C89" i="17"/>
  <c r="F89" i="17"/>
  <c r="B90" i="17"/>
  <c r="C90" i="17"/>
  <c r="F90" i="17"/>
  <c r="B91" i="17"/>
  <c r="C91" i="17"/>
  <c r="D91" i="17"/>
  <c r="F91" i="17"/>
  <c r="B92" i="17"/>
  <c r="C92" i="17"/>
  <c r="D92" i="17"/>
  <c r="F92" i="17"/>
  <c r="B93" i="17"/>
  <c r="C93" i="17"/>
  <c r="D93" i="17"/>
  <c r="F93" i="17"/>
  <c r="B94" i="17"/>
  <c r="C94" i="17"/>
  <c r="D94" i="17"/>
  <c r="F94" i="17"/>
  <c r="B95" i="17"/>
  <c r="C95" i="17"/>
  <c r="D95" i="17"/>
  <c r="F95" i="17"/>
  <c r="B96" i="17"/>
  <c r="C96" i="17"/>
  <c r="D96" i="17"/>
  <c r="F96" i="17"/>
  <c r="B97" i="17"/>
  <c r="C97" i="17"/>
  <c r="D97" i="17"/>
  <c r="F97" i="17"/>
  <c r="B98" i="17"/>
  <c r="C98" i="17"/>
  <c r="D98" i="17"/>
  <c r="F98" i="17"/>
  <c r="B99" i="17"/>
  <c r="C99" i="17"/>
  <c r="D99" i="17"/>
  <c r="F99" i="17"/>
  <c r="B100" i="17"/>
  <c r="C100" i="17"/>
  <c r="D100" i="17"/>
  <c r="F100" i="17"/>
  <c r="B101" i="17"/>
  <c r="C101" i="17"/>
  <c r="D101" i="17"/>
  <c r="F101" i="17"/>
  <c r="B102" i="17"/>
  <c r="C102" i="17"/>
  <c r="D102" i="17"/>
  <c r="F102" i="17"/>
  <c r="B103" i="17"/>
  <c r="C103" i="17"/>
  <c r="D103" i="17"/>
  <c r="F103" i="17"/>
  <c r="B104" i="17"/>
  <c r="C104" i="17"/>
  <c r="D104" i="17"/>
  <c r="F104" i="17"/>
  <c r="B105" i="17"/>
  <c r="C105" i="17"/>
  <c r="D105" i="17"/>
  <c r="F105" i="17"/>
  <c r="B106" i="17"/>
  <c r="C106" i="17"/>
  <c r="D106" i="17"/>
  <c r="F106" i="17"/>
  <c r="G106" i="17"/>
  <c r="B107" i="17"/>
  <c r="C107" i="17"/>
  <c r="D107" i="17"/>
  <c r="F107" i="17"/>
  <c r="G107" i="17"/>
  <c r="B108" i="17"/>
  <c r="C108" i="17"/>
  <c r="D108" i="17"/>
  <c r="F108" i="17"/>
  <c r="G108" i="17"/>
  <c r="B109" i="17"/>
  <c r="C109" i="17"/>
  <c r="D109" i="17"/>
  <c r="F109" i="17"/>
  <c r="G109" i="17"/>
  <c r="B110" i="17"/>
  <c r="C110" i="17"/>
  <c r="D110" i="17"/>
  <c r="F110" i="17"/>
  <c r="G110" i="17"/>
  <c r="B111" i="17"/>
  <c r="C111" i="17"/>
  <c r="D111" i="17"/>
  <c r="F111" i="17"/>
  <c r="G111" i="17"/>
  <c r="B112" i="17"/>
  <c r="C112" i="17"/>
  <c r="D112" i="17"/>
  <c r="F112" i="17"/>
  <c r="G112" i="17"/>
  <c r="B113" i="17"/>
  <c r="C113" i="17"/>
  <c r="D113" i="17"/>
  <c r="F113" i="17"/>
  <c r="G113" i="17"/>
  <c r="B114" i="17"/>
  <c r="C114" i="17"/>
  <c r="D114" i="17"/>
  <c r="F114" i="17"/>
  <c r="G114" i="17"/>
  <c r="B115" i="17"/>
  <c r="C115" i="17"/>
  <c r="D115" i="17"/>
  <c r="F115" i="17"/>
  <c r="G115" i="17"/>
  <c r="B116" i="17"/>
  <c r="C116" i="17"/>
  <c r="D116" i="17"/>
  <c r="F116" i="17"/>
  <c r="G116" i="17"/>
  <c r="B117" i="17"/>
  <c r="C117" i="17"/>
  <c r="D117" i="17"/>
  <c r="F117" i="17"/>
  <c r="G117" i="17"/>
  <c r="B118" i="17"/>
  <c r="C118" i="17"/>
  <c r="D118" i="17"/>
  <c r="F118" i="17"/>
  <c r="G118" i="17"/>
  <c r="B119" i="17"/>
  <c r="C119" i="17"/>
  <c r="D119" i="17"/>
  <c r="F119" i="17"/>
  <c r="G119" i="17"/>
  <c r="B120" i="17"/>
  <c r="C120" i="17"/>
  <c r="D120" i="17"/>
  <c r="F120" i="17"/>
  <c r="G120" i="17"/>
  <c r="B121" i="17"/>
  <c r="C121" i="17"/>
  <c r="D121" i="17"/>
  <c r="F121" i="17"/>
  <c r="G121" i="17"/>
  <c r="B122" i="17"/>
  <c r="C122" i="17"/>
  <c r="D122" i="17"/>
  <c r="F122" i="17"/>
  <c r="G122" i="17"/>
  <c r="B123" i="17"/>
  <c r="C123" i="17"/>
  <c r="D123" i="17"/>
  <c r="F123" i="17"/>
  <c r="G123" i="17"/>
  <c r="B124" i="17"/>
  <c r="C124" i="17"/>
  <c r="D124" i="17"/>
  <c r="F124" i="17"/>
  <c r="G124" i="17"/>
  <c r="B125" i="17"/>
  <c r="C125" i="17"/>
  <c r="D125" i="17"/>
  <c r="F125" i="17"/>
  <c r="G125" i="17"/>
  <c r="B126" i="17"/>
  <c r="C126" i="17"/>
  <c r="D126" i="17"/>
  <c r="F126" i="17"/>
  <c r="G126" i="17"/>
  <c r="B127" i="17"/>
  <c r="C127" i="17"/>
  <c r="D127" i="17"/>
  <c r="F127" i="17"/>
  <c r="G127" i="17"/>
  <c r="B128" i="17"/>
  <c r="C128" i="17"/>
  <c r="D128" i="17"/>
  <c r="F128" i="17"/>
  <c r="G128" i="17"/>
  <c r="H128" i="17"/>
  <c r="B129" i="17"/>
  <c r="C129" i="17"/>
  <c r="D129" i="17"/>
  <c r="F129" i="17"/>
  <c r="G129" i="17"/>
  <c r="B130" i="17"/>
  <c r="C130" i="17"/>
  <c r="D130" i="17"/>
  <c r="H130" i="17" s="1"/>
  <c r="F130" i="17"/>
  <c r="G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2" i="17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B131" i="17"/>
  <c r="C131" i="17"/>
  <c r="D131" i="17"/>
  <c r="G131" i="17"/>
  <c r="B132" i="17"/>
  <c r="C132" i="17"/>
  <c r="D132" i="17"/>
  <c r="G132" i="17"/>
  <c r="B133" i="17"/>
  <c r="C133" i="17"/>
  <c r="D133" i="17"/>
  <c r="G133" i="17"/>
  <c r="B134" i="17"/>
  <c r="C134" i="17"/>
  <c r="D134" i="17"/>
  <c r="G134" i="17"/>
  <c r="B135" i="17"/>
  <c r="C135" i="17"/>
  <c r="D135" i="17"/>
  <c r="G135" i="17"/>
  <c r="B136" i="17"/>
  <c r="C136" i="17"/>
  <c r="D136" i="17"/>
  <c r="G136" i="17"/>
  <c r="B137" i="17"/>
  <c r="C137" i="17"/>
  <c r="D137" i="17"/>
  <c r="G137" i="17"/>
  <c r="B138" i="17"/>
  <c r="C138" i="17"/>
  <c r="D138" i="17"/>
  <c r="G138" i="17"/>
  <c r="B139" i="17"/>
  <c r="C139" i="17"/>
  <c r="D139" i="17"/>
  <c r="G139" i="17"/>
  <c r="B140" i="17"/>
  <c r="C140" i="17"/>
  <c r="D140" i="17"/>
  <c r="G140" i="17"/>
  <c r="B141" i="17"/>
  <c r="C141" i="17"/>
  <c r="D141" i="17"/>
  <c r="G141" i="17"/>
  <c r="B142" i="17"/>
  <c r="C142" i="17"/>
  <c r="D142" i="17"/>
  <c r="G142" i="17"/>
  <c r="B143" i="17"/>
  <c r="C143" i="17"/>
  <c r="D143" i="17"/>
  <c r="G143" i="17"/>
  <c r="B144" i="17"/>
  <c r="C144" i="17"/>
  <c r="D144" i="17"/>
  <c r="G144" i="17"/>
  <c r="B145" i="17"/>
  <c r="C145" i="17"/>
  <c r="D145" i="17"/>
  <c r="G145" i="17"/>
  <c r="B146" i="17"/>
  <c r="C146" i="17"/>
  <c r="D146" i="17"/>
  <c r="G146" i="17"/>
  <c r="B147" i="17"/>
  <c r="C147" i="17"/>
  <c r="D147" i="17"/>
  <c r="G147" i="17"/>
  <c r="B148" i="17"/>
  <c r="C148" i="17"/>
  <c r="D148" i="17"/>
  <c r="G148" i="17"/>
  <c r="B149" i="17"/>
  <c r="C149" i="17"/>
  <c r="D149" i="17"/>
  <c r="G149" i="17"/>
  <c r="B150" i="17"/>
  <c r="C150" i="17"/>
  <c r="D150" i="17"/>
  <c r="G150" i="17"/>
  <c r="B151" i="17"/>
  <c r="C151" i="17"/>
  <c r="D151" i="17"/>
  <c r="G151" i="17"/>
  <c r="B152" i="17"/>
  <c r="C152" i="17"/>
  <c r="D152" i="17"/>
  <c r="G152" i="17"/>
  <c r="B153" i="17"/>
  <c r="C153" i="17"/>
  <c r="D153" i="17"/>
  <c r="G153" i="17"/>
  <c r="B154" i="17"/>
  <c r="C154" i="17"/>
  <c r="D154" i="17"/>
  <c r="G154" i="17"/>
  <c r="B155" i="17"/>
  <c r="C155" i="17"/>
  <c r="D155" i="17"/>
  <c r="G155" i="17"/>
  <c r="B156" i="17"/>
  <c r="C156" i="17"/>
  <c r="D156" i="17"/>
  <c r="G156" i="17"/>
  <c r="B157" i="17"/>
  <c r="C157" i="17"/>
  <c r="D157" i="17"/>
  <c r="G157" i="17"/>
  <c r="K157" i="17"/>
  <c r="B158" i="17"/>
  <c r="C158" i="17"/>
  <c r="D158" i="17"/>
  <c r="G158" i="17"/>
  <c r="K158" i="17"/>
  <c r="B159" i="17"/>
  <c r="C159" i="17"/>
  <c r="D159" i="17"/>
  <c r="G159" i="17"/>
  <c r="K159" i="17"/>
  <c r="B160" i="17"/>
  <c r="C160" i="17"/>
  <c r="D160" i="17"/>
  <c r="G160" i="17"/>
  <c r="K160" i="17"/>
  <c r="B161" i="17"/>
  <c r="C161" i="17"/>
  <c r="D161" i="17"/>
  <c r="G161" i="17"/>
  <c r="K161" i="17"/>
  <c r="B162" i="17"/>
  <c r="C162" i="17"/>
  <c r="D162" i="17"/>
  <c r="G162" i="17"/>
  <c r="K162" i="17"/>
  <c r="B163" i="17"/>
  <c r="C163" i="17"/>
  <c r="D163" i="17"/>
  <c r="G163" i="17"/>
  <c r="K163" i="17"/>
  <c r="B164" i="17"/>
  <c r="C164" i="17"/>
  <c r="D164" i="17"/>
  <c r="G164" i="17"/>
  <c r="K164" i="17"/>
  <c r="B165" i="17"/>
  <c r="C165" i="17"/>
  <c r="D165" i="17"/>
  <c r="G165" i="17"/>
  <c r="K165" i="17"/>
  <c r="L165" i="17"/>
  <c r="M165" i="17"/>
  <c r="B166" i="17"/>
  <c r="C166" i="17"/>
  <c r="D166" i="17"/>
  <c r="G166" i="17"/>
  <c r="K166" i="17"/>
  <c r="L166" i="17"/>
  <c r="M166" i="17"/>
  <c r="B167" i="17"/>
  <c r="C167" i="17"/>
  <c r="D167" i="17"/>
  <c r="G167" i="17"/>
  <c r="K167" i="17"/>
  <c r="L167" i="17"/>
  <c r="M167" i="17"/>
  <c r="B168" i="17"/>
  <c r="C168" i="17"/>
  <c r="D168" i="17"/>
  <c r="G168" i="17"/>
  <c r="K168" i="17"/>
  <c r="L168" i="17"/>
  <c r="M168" i="17"/>
  <c r="B169" i="17"/>
  <c r="C169" i="17"/>
  <c r="D169" i="17"/>
  <c r="G169" i="17"/>
  <c r="K169" i="17"/>
  <c r="L169" i="17"/>
  <c r="M169" i="17"/>
  <c r="B170" i="17"/>
  <c r="C170" i="17"/>
  <c r="D170" i="17"/>
  <c r="G170" i="17"/>
  <c r="K170" i="17"/>
  <c r="L170" i="17"/>
  <c r="M170" i="17"/>
  <c r="B171" i="17"/>
  <c r="C171" i="17"/>
  <c r="D171" i="17"/>
  <c r="G171" i="17"/>
  <c r="K171" i="17"/>
  <c r="L171" i="17"/>
  <c r="M171" i="17"/>
  <c r="B172" i="17"/>
  <c r="C172" i="17"/>
  <c r="D172" i="17"/>
  <c r="G172" i="17"/>
  <c r="K172" i="17"/>
  <c r="L172" i="17"/>
  <c r="M172" i="17"/>
  <c r="B173" i="17"/>
  <c r="C173" i="17"/>
  <c r="D173" i="17"/>
  <c r="G173" i="17"/>
  <c r="K173" i="17"/>
  <c r="L173" i="17"/>
  <c r="M173" i="17"/>
  <c r="B174" i="17"/>
  <c r="C174" i="17"/>
  <c r="D174" i="17"/>
  <c r="G174" i="17"/>
  <c r="K174" i="17"/>
  <c r="L174" i="17"/>
  <c r="M174" i="17"/>
  <c r="B175" i="17"/>
  <c r="C175" i="17"/>
  <c r="D175" i="17"/>
  <c r="G175" i="17"/>
  <c r="K175" i="17"/>
  <c r="L175" i="17"/>
  <c r="M175" i="17"/>
  <c r="B176" i="17"/>
  <c r="C176" i="17"/>
  <c r="D176" i="17"/>
  <c r="G176" i="17"/>
  <c r="K176" i="17"/>
  <c r="L176" i="17"/>
  <c r="M176" i="17"/>
  <c r="B177" i="17"/>
  <c r="C177" i="17"/>
  <c r="D177" i="17"/>
  <c r="G177" i="17"/>
  <c r="K177" i="17"/>
  <c r="L177" i="17"/>
  <c r="M177" i="17"/>
  <c r="B178" i="17"/>
  <c r="C178" i="17"/>
  <c r="D178" i="17"/>
  <c r="G178" i="17"/>
  <c r="K178" i="17"/>
  <c r="L178" i="17"/>
  <c r="M178" i="17"/>
  <c r="B179" i="17"/>
  <c r="C179" i="17"/>
  <c r="D179" i="17"/>
  <c r="G179" i="17"/>
  <c r="K179" i="17"/>
  <c r="L179" i="17"/>
  <c r="M179" i="17"/>
  <c r="B180" i="17"/>
  <c r="C180" i="17"/>
  <c r="D180" i="17"/>
  <c r="G180" i="17"/>
  <c r="K180" i="17"/>
  <c r="L180" i="17"/>
  <c r="M180" i="17"/>
  <c r="B181" i="17"/>
  <c r="C181" i="17"/>
  <c r="D181" i="17"/>
  <c r="G181" i="17"/>
  <c r="K181" i="17"/>
  <c r="L181" i="17"/>
  <c r="M181" i="17"/>
  <c r="B182" i="17"/>
  <c r="C182" i="17"/>
  <c r="D182" i="17"/>
  <c r="G182" i="17"/>
  <c r="K182" i="17"/>
  <c r="L182" i="17"/>
  <c r="M182" i="17"/>
  <c r="B183" i="17"/>
  <c r="C183" i="17"/>
  <c r="D183" i="17"/>
  <c r="G183" i="17"/>
  <c r="K183" i="17"/>
  <c r="L183" i="17"/>
  <c r="M183" i="17"/>
  <c r="B184" i="17"/>
  <c r="C184" i="17"/>
  <c r="D184" i="17"/>
  <c r="G184" i="17"/>
  <c r="K184" i="17"/>
  <c r="L184" i="17"/>
  <c r="M184" i="17"/>
  <c r="B185" i="17"/>
  <c r="C185" i="17"/>
  <c r="D185" i="17"/>
  <c r="G185" i="17"/>
  <c r="K185" i="17"/>
  <c r="L185" i="17"/>
  <c r="M185" i="17"/>
  <c r="B186" i="17"/>
  <c r="C186" i="17"/>
  <c r="D186" i="17"/>
  <c r="G186" i="17"/>
  <c r="K186" i="17"/>
  <c r="L186" i="17"/>
  <c r="M186" i="17"/>
  <c r="B187" i="17"/>
  <c r="C187" i="17"/>
  <c r="F187" i="17" s="1"/>
  <c r="D187" i="17"/>
  <c r="G187" i="17"/>
  <c r="K187" i="17"/>
  <c r="L187" i="17"/>
  <c r="M187" i="17"/>
  <c r="B188" i="17"/>
  <c r="C188" i="17"/>
  <c r="F188" i="17" s="1"/>
  <c r="D188" i="17"/>
  <c r="G188" i="17"/>
  <c r="K188" i="17"/>
  <c r="L188" i="17"/>
  <c r="M188" i="17"/>
  <c r="B189" i="17"/>
  <c r="C189" i="17"/>
  <c r="D189" i="17"/>
  <c r="F189" i="17"/>
  <c r="G189" i="17"/>
  <c r="K189" i="17"/>
  <c r="L189" i="17"/>
  <c r="M189" i="17"/>
  <c r="B190" i="17"/>
  <c r="C190" i="17"/>
  <c r="D190" i="17"/>
  <c r="F190" i="17"/>
  <c r="G190" i="17"/>
  <c r="K190" i="17"/>
  <c r="L190" i="17"/>
  <c r="M190" i="17"/>
  <c r="B191" i="17"/>
  <c r="C191" i="17"/>
  <c r="D191" i="17"/>
  <c r="F191" i="17"/>
  <c r="G191" i="17"/>
  <c r="K191" i="17"/>
  <c r="L191" i="17"/>
  <c r="M191" i="17"/>
  <c r="B192" i="17"/>
  <c r="C192" i="17"/>
  <c r="D192" i="17"/>
  <c r="F192" i="17"/>
  <c r="G192" i="17"/>
  <c r="K192" i="17"/>
  <c r="L192" i="17"/>
  <c r="M192" i="17"/>
  <c r="B193" i="17"/>
  <c r="C193" i="17"/>
  <c r="D193" i="17"/>
  <c r="F193" i="17"/>
  <c r="G193" i="17"/>
  <c r="K193" i="17"/>
  <c r="L193" i="17"/>
  <c r="M193" i="17"/>
  <c r="B194" i="17"/>
  <c r="C194" i="17"/>
  <c r="D194" i="17"/>
  <c r="F194" i="17"/>
  <c r="G194" i="17"/>
  <c r="K194" i="17"/>
  <c r="L194" i="17"/>
  <c r="M194" i="17"/>
  <c r="AK104" i="3"/>
  <c r="AK105" i="3"/>
  <c r="AK106" i="3"/>
  <c r="AK107" i="3"/>
  <c r="AK108" i="3"/>
  <c r="AK109" i="3"/>
  <c r="AK110" i="3"/>
  <c r="AK111" i="3"/>
  <c r="AK112" i="3"/>
  <c r="AK113" i="3"/>
  <c r="AK114" i="3"/>
  <c r="AK115" i="3"/>
  <c r="AK116" i="3"/>
  <c r="AK117" i="3"/>
  <c r="AK118" i="3"/>
  <c r="AK119" i="3"/>
  <c r="AK120" i="3"/>
  <c r="AK121" i="3"/>
  <c r="AK122" i="3"/>
  <c r="AK123" i="3"/>
  <c r="AK124" i="3"/>
  <c r="AK125" i="3"/>
  <c r="AK126" i="3"/>
  <c r="AK127" i="3"/>
  <c r="AK128" i="3"/>
  <c r="AK129" i="3"/>
  <c r="AK130" i="3"/>
  <c r="AK131" i="3"/>
  <c r="AK132" i="3"/>
  <c r="AK133" i="3"/>
  <c r="AK134" i="3"/>
  <c r="AK135" i="3"/>
  <c r="AK136" i="3"/>
  <c r="AK137" i="3"/>
  <c r="AK138" i="3"/>
  <c r="AK139" i="3"/>
  <c r="AK140" i="3"/>
  <c r="AK141" i="3"/>
  <c r="AK142" i="3"/>
  <c r="AK143" i="3"/>
  <c r="AK144" i="3"/>
  <c r="AK145" i="3"/>
  <c r="AK146" i="3"/>
  <c r="AK147" i="3"/>
  <c r="AK148" i="3"/>
  <c r="AK149" i="3"/>
  <c r="AK150" i="3"/>
  <c r="AK151" i="3"/>
  <c r="AK152" i="3"/>
  <c r="AK153" i="3"/>
  <c r="AK154" i="3"/>
  <c r="AK155" i="3"/>
  <c r="AK156" i="3"/>
  <c r="AK157" i="3"/>
  <c r="AK158" i="3"/>
  <c r="AK159" i="3"/>
  <c r="AK160" i="3"/>
  <c r="AK161" i="3"/>
  <c r="AK162" i="3"/>
  <c r="AK163" i="3"/>
  <c r="AK164" i="3"/>
  <c r="AI104" i="3"/>
  <c r="AI105" i="3"/>
  <c r="AI106" i="3"/>
  <c r="AI107" i="3"/>
  <c r="AI108" i="3"/>
  <c r="AI109" i="3"/>
  <c r="AI110" i="3"/>
  <c r="AI111" i="3"/>
  <c r="AI112" i="3"/>
  <c r="AI113" i="3"/>
  <c r="AI114" i="3"/>
  <c r="AI115" i="3"/>
  <c r="AI116" i="3"/>
  <c r="AI117" i="3"/>
  <c r="AI118" i="3"/>
  <c r="AI119" i="3"/>
  <c r="AI120" i="3"/>
  <c r="AI121" i="3"/>
  <c r="AI122" i="3"/>
  <c r="AI123" i="3"/>
  <c r="AI124" i="3"/>
  <c r="AI125" i="3"/>
  <c r="AI126" i="3"/>
  <c r="AI127" i="3"/>
  <c r="AI128" i="3"/>
  <c r="AI129" i="3"/>
  <c r="AI130" i="3"/>
  <c r="AI131" i="3"/>
  <c r="AI132" i="3"/>
  <c r="AI133" i="3"/>
  <c r="AI134" i="3"/>
  <c r="AI135" i="3"/>
  <c r="AI136" i="3"/>
  <c r="AI137" i="3"/>
  <c r="AI138" i="3"/>
  <c r="AI139" i="3"/>
  <c r="AI140" i="3"/>
  <c r="AI141" i="3"/>
  <c r="AI142" i="3"/>
  <c r="AI143" i="3"/>
  <c r="AI144" i="3"/>
  <c r="AI145" i="3"/>
  <c r="AI146" i="3"/>
  <c r="AI147" i="3"/>
  <c r="AI148" i="3"/>
  <c r="AI149" i="3"/>
  <c r="AI150" i="3"/>
  <c r="AI151" i="3"/>
  <c r="AI152" i="3"/>
  <c r="AI153" i="3"/>
  <c r="AI154" i="3"/>
  <c r="AI155" i="3"/>
  <c r="AI156" i="3"/>
  <c r="AI157" i="3"/>
  <c r="AI158" i="3"/>
  <c r="AI159" i="3"/>
  <c r="AI160" i="3"/>
  <c r="AI161" i="3"/>
  <c r="AI162" i="3"/>
  <c r="AI163" i="3"/>
  <c r="B2" i="17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J43" i="17" s="1"/>
  <c r="C44" i="4"/>
  <c r="J44" i="17" s="1"/>
  <c r="C45" i="4"/>
  <c r="J45" i="17" s="1"/>
  <c r="C46" i="4"/>
  <c r="J46" i="17" s="1"/>
  <c r="C47" i="4"/>
  <c r="J47" i="17" s="1"/>
  <c r="C48" i="4"/>
  <c r="J48" i="17" s="1"/>
  <c r="C49" i="4"/>
  <c r="J49" i="17" s="1"/>
  <c r="C50" i="4"/>
  <c r="J50" i="17" s="1"/>
  <c r="C51" i="4"/>
  <c r="J51" i="17" s="1"/>
  <c r="C52" i="4"/>
  <c r="J52" i="17" s="1"/>
  <c r="C53" i="4"/>
  <c r="J53" i="17" s="1"/>
  <c r="C54" i="4"/>
  <c r="J54" i="17" s="1"/>
  <c r="C55" i="4"/>
  <c r="J55" i="17" s="1"/>
  <c r="C56" i="4"/>
  <c r="J56" i="17" s="1"/>
  <c r="C57" i="4"/>
  <c r="J57" i="17" s="1"/>
  <c r="C58" i="4"/>
  <c r="J58" i="17" s="1"/>
  <c r="C59" i="4"/>
  <c r="J59" i="17" s="1"/>
  <c r="C60" i="4"/>
  <c r="J60" i="17" s="1"/>
  <c r="C61" i="4"/>
  <c r="J61" i="17" s="1"/>
  <c r="C62" i="4"/>
  <c r="J62" i="17" s="1"/>
  <c r="C63" i="4"/>
  <c r="J63" i="17" s="1"/>
  <c r="C64" i="4"/>
  <c r="J64" i="17" s="1"/>
  <c r="C65" i="4"/>
  <c r="J65" i="17" s="1"/>
  <c r="C66" i="4"/>
  <c r="J66" i="17" s="1"/>
  <c r="C67" i="4"/>
  <c r="J67" i="17" s="1"/>
  <c r="C68" i="4"/>
  <c r="J68" i="17" s="1"/>
  <c r="C69" i="4"/>
  <c r="J69" i="17" s="1"/>
  <c r="C70" i="4"/>
  <c r="J70" i="17" s="1"/>
  <c r="C71" i="4"/>
  <c r="J71" i="17" s="1"/>
  <c r="C72" i="4"/>
  <c r="J72" i="17" s="1"/>
  <c r="C73" i="4"/>
  <c r="J73" i="17" s="1"/>
  <c r="C74" i="4"/>
  <c r="J74" i="17" s="1"/>
  <c r="C75" i="4"/>
  <c r="J75" i="17" s="1"/>
  <c r="C76" i="4"/>
  <c r="J76" i="17" s="1"/>
  <c r="C77" i="4"/>
  <c r="J77" i="17" s="1"/>
  <c r="C78" i="4"/>
  <c r="J78" i="17" s="1"/>
  <c r="C79" i="4"/>
  <c r="J79" i="17" s="1"/>
  <c r="C80" i="4"/>
  <c r="J80" i="17" s="1"/>
  <c r="C81" i="4"/>
  <c r="J81" i="17" s="1"/>
  <c r="C82" i="4"/>
  <c r="J82" i="17" s="1"/>
  <c r="C83" i="4"/>
  <c r="J83" i="17" s="1"/>
  <c r="C84" i="4"/>
  <c r="J84" i="17" s="1"/>
  <c r="C85" i="4"/>
  <c r="J85" i="17" s="1"/>
  <c r="C86" i="4"/>
  <c r="J86" i="17" s="1"/>
  <c r="C87" i="4"/>
  <c r="J87" i="17" s="1"/>
  <c r="C88" i="4"/>
  <c r="J88" i="17" s="1"/>
  <c r="C89" i="4"/>
  <c r="J89" i="17" s="1"/>
  <c r="C90" i="4"/>
  <c r="J90" i="17" s="1"/>
  <c r="C91" i="4"/>
  <c r="J91" i="17" s="1"/>
  <c r="C92" i="4"/>
  <c r="J92" i="17" s="1"/>
  <c r="C93" i="4"/>
  <c r="J93" i="17" s="1"/>
  <c r="C94" i="4"/>
  <c r="J94" i="17" s="1"/>
  <c r="C95" i="4"/>
  <c r="J95" i="17" s="1"/>
  <c r="C96" i="4"/>
  <c r="J96" i="17" s="1"/>
  <c r="C97" i="4"/>
  <c r="J97" i="17" s="1"/>
  <c r="C98" i="4"/>
  <c r="J98" i="17" s="1"/>
  <c r="C99" i="4"/>
  <c r="J99" i="17" s="1"/>
  <c r="C100" i="4"/>
  <c r="J100" i="17" s="1"/>
  <c r="C101" i="4"/>
  <c r="J101" i="17" s="1"/>
  <c r="C102" i="4"/>
  <c r="J102" i="17" s="1"/>
  <c r="C103" i="4"/>
  <c r="J103" i="17" s="1"/>
  <c r="C104" i="4"/>
  <c r="J104" i="17" s="1"/>
  <c r="C105" i="4"/>
  <c r="J105" i="17" s="1"/>
  <c r="C106" i="4"/>
  <c r="J106" i="17" s="1"/>
  <c r="C107" i="4"/>
  <c r="J107" i="17" s="1"/>
  <c r="C108" i="4"/>
  <c r="J108" i="17" s="1"/>
  <c r="C109" i="4"/>
  <c r="J109" i="17" s="1"/>
  <c r="C110" i="4"/>
  <c r="J110" i="17" s="1"/>
  <c r="C111" i="4"/>
  <c r="J111" i="17" s="1"/>
  <c r="C112" i="4"/>
  <c r="J112" i="17" s="1"/>
  <c r="C113" i="4"/>
  <c r="J113" i="17" s="1"/>
  <c r="C114" i="4"/>
  <c r="J114" i="17" s="1"/>
  <c r="C115" i="4"/>
  <c r="J115" i="17" s="1"/>
  <c r="C116" i="4"/>
  <c r="J116" i="17" s="1"/>
  <c r="C117" i="4"/>
  <c r="J117" i="17" s="1"/>
  <c r="C118" i="4"/>
  <c r="J118" i="17" s="1"/>
  <c r="C119" i="4"/>
  <c r="J119" i="17" s="1"/>
  <c r="C120" i="4"/>
  <c r="J120" i="17" s="1"/>
  <c r="C121" i="4"/>
  <c r="J121" i="17" s="1"/>
  <c r="C122" i="4"/>
  <c r="J122" i="17" s="1"/>
  <c r="C123" i="4"/>
  <c r="J123" i="17" s="1"/>
  <c r="C124" i="4"/>
  <c r="J124" i="17" s="1"/>
  <c r="C125" i="4"/>
  <c r="J125" i="17" s="1"/>
  <c r="C126" i="4"/>
  <c r="J126" i="17" s="1"/>
  <c r="C127" i="4"/>
  <c r="J127" i="17" s="1"/>
  <c r="C128" i="4"/>
  <c r="J128" i="17" s="1"/>
  <c r="C129" i="4"/>
  <c r="J129" i="17" s="1"/>
  <c r="C130" i="4"/>
  <c r="J130" i="17" s="1"/>
  <c r="C131" i="4"/>
  <c r="J131" i="17" s="1"/>
  <c r="C132" i="4"/>
  <c r="J132" i="17" s="1"/>
  <c r="C133" i="4"/>
  <c r="J133" i="17" s="1"/>
  <c r="C134" i="4"/>
  <c r="J134" i="17" s="1"/>
  <c r="C135" i="4"/>
  <c r="J135" i="17" s="1"/>
  <c r="C136" i="4"/>
  <c r="J136" i="17" s="1"/>
  <c r="C137" i="4"/>
  <c r="J137" i="17" s="1"/>
  <c r="C138" i="4"/>
  <c r="J138" i="17" s="1"/>
  <c r="C139" i="4"/>
  <c r="J139" i="17" s="1"/>
  <c r="C140" i="4"/>
  <c r="J140" i="17" s="1"/>
  <c r="C141" i="4"/>
  <c r="J141" i="17" s="1"/>
  <c r="C142" i="4"/>
  <c r="J142" i="17" s="1"/>
  <c r="C143" i="4"/>
  <c r="J143" i="17" s="1"/>
  <c r="C144" i="4"/>
  <c r="J144" i="17" s="1"/>
  <c r="C145" i="4"/>
  <c r="J145" i="17" s="1"/>
  <c r="C146" i="4"/>
  <c r="J146" i="17" s="1"/>
  <c r="C147" i="4"/>
  <c r="J147" i="17" s="1"/>
  <c r="C148" i="4"/>
  <c r="J148" i="17" s="1"/>
  <c r="C149" i="4"/>
  <c r="J149" i="17" s="1"/>
  <c r="C150" i="4"/>
  <c r="J150" i="17" s="1"/>
  <c r="C151" i="4"/>
  <c r="J151" i="17" s="1"/>
  <c r="C152" i="4"/>
  <c r="J152" i="17" s="1"/>
  <c r="C153" i="4"/>
  <c r="J153" i="17" s="1"/>
  <c r="C154" i="4"/>
  <c r="J154" i="17" s="1"/>
  <c r="C155" i="4"/>
  <c r="J155" i="17" s="1"/>
  <c r="C156" i="4"/>
  <c r="J156" i="17" s="1"/>
  <c r="C157" i="4"/>
  <c r="J157" i="17" s="1"/>
  <c r="C158" i="4"/>
  <c r="J158" i="17" s="1"/>
  <c r="C159" i="4"/>
  <c r="J159" i="17" s="1"/>
  <c r="C160" i="4"/>
  <c r="J160" i="17" s="1"/>
  <c r="C161" i="4"/>
  <c r="J161" i="17" s="1"/>
  <c r="C162" i="4"/>
  <c r="J162" i="17" s="1"/>
  <c r="C163" i="4"/>
  <c r="J163" i="17" s="1"/>
  <c r="C164" i="4"/>
  <c r="J164" i="17" s="1"/>
  <c r="C165" i="4"/>
  <c r="J165" i="17" s="1"/>
  <c r="C166" i="4"/>
  <c r="J166" i="17" s="1"/>
  <c r="C167" i="4"/>
  <c r="J167" i="17" s="1"/>
  <c r="C168" i="4"/>
  <c r="J168" i="17" s="1"/>
  <c r="C169" i="4"/>
  <c r="J169" i="17" s="1"/>
  <c r="C170" i="4"/>
  <c r="J170" i="17" s="1"/>
  <c r="C171" i="4"/>
  <c r="J171" i="17" s="1"/>
  <c r="C172" i="4"/>
  <c r="J172" i="17" s="1"/>
  <c r="C173" i="4"/>
  <c r="J173" i="17" s="1"/>
  <c r="C174" i="4"/>
  <c r="J174" i="17" s="1"/>
  <c r="C175" i="4"/>
  <c r="J175" i="17" s="1"/>
  <c r="C176" i="4"/>
  <c r="J176" i="17" s="1"/>
  <c r="C177" i="4"/>
  <c r="J177" i="17" s="1"/>
  <c r="C178" i="4"/>
  <c r="J178" i="17" s="1"/>
  <c r="C179" i="4"/>
  <c r="J179" i="17" s="1"/>
  <c r="C180" i="4"/>
  <c r="J180" i="17" s="1"/>
  <c r="C181" i="4"/>
  <c r="J181" i="17" s="1"/>
  <c r="C182" i="4"/>
  <c r="J182" i="17" s="1"/>
  <c r="C183" i="4"/>
  <c r="J183" i="17" s="1"/>
  <c r="C184" i="4"/>
  <c r="J184" i="17" s="1"/>
  <c r="C185" i="4"/>
  <c r="J185" i="17" s="1"/>
  <c r="C186" i="4"/>
  <c r="J186" i="17" s="1"/>
  <c r="C187" i="4"/>
  <c r="J187" i="17" s="1"/>
  <c r="C188" i="4"/>
  <c r="J188" i="17" s="1"/>
  <c r="C189" i="4"/>
  <c r="J189" i="17" s="1"/>
  <c r="C190" i="4"/>
  <c r="J190" i="17" s="1"/>
  <c r="C191" i="4"/>
  <c r="J191" i="17" s="1"/>
  <c r="C192" i="4"/>
  <c r="J192" i="17" s="1"/>
  <c r="C193" i="4"/>
  <c r="J193" i="17" s="1"/>
  <c r="C194" i="4"/>
  <c r="J194" i="17" s="1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2" i="4"/>
  <c r="J2" i="17" s="1"/>
  <c r="H112" i="17" l="1"/>
  <c r="H120" i="17"/>
  <c r="H118" i="17"/>
  <c r="H122" i="17"/>
  <c r="H110" i="17"/>
  <c r="H124" i="17"/>
  <c r="H114" i="17"/>
  <c r="H126" i="17"/>
  <c r="H116" i="17"/>
  <c r="H108" i="17"/>
  <c r="H106" i="17"/>
  <c r="J32" i="17"/>
  <c r="J28" i="17"/>
  <c r="J16" i="17"/>
  <c r="J8" i="17"/>
  <c r="J39" i="17"/>
  <c r="J35" i="17"/>
  <c r="J31" i="17"/>
  <c r="J27" i="17"/>
  <c r="J23" i="17"/>
  <c r="J19" i="17"/>
  <c r="J15" i="17"/>
  <c r="J11" i="17"/>
  <c r="J7" i="17"/>
  <c r="J3" i="17"/>
  <c r="J40" i="17"/>
  <c r="J20" i="17"/>
  <c r="J42" i="17"/>
  <c r="J38" i="17"/>
  <c r="J34" i="17"/>
  <c r="J30" i="17"/>
  <c r="J26" i="17"/>
  <c r="J22" i="17"/>
  <c r="J18" i="17"/>
  <c r="J14" i="17"/>
  <c r="J10" i="17"/>
  <c r="J6" i="17"/>
  <c r="J41" i="17"/>
  <c r="J37" i="17"/>
  <c r="J33" i="17"/>
  <c r="J29" i="17"/>
  <c r="J25" i="17"/>
  <c r="J21" i="17"/>
  <c r="J17" i="17"/>
  <c r="J13" i="17"/>
  <c r="J9" i="17"/>
  <c r="J5" i="17"/>
  <c r="J36" i="17"/>
  <c r="J24" i="17"/>
  <c r="J12" i="17"/>
  <c r="J4" i="17"/>
  <c r="H129" i="17"/>
  <c r="H127" i="17"/>
  <c r="H125" i="17"/>
  <c r="H123" i="17"/>
  <c r="H121" i="17"/>
  <c r="H119" i="17"/>
  <c r="H117" i="17"/>
  <c r="H115" i="17"/>
  <c r="H113" i="17"/>
  <c r="H111" i="17"/>
  <c r="H109" i="17"/>
  <c r="H107" i="17"/>
  <c r="H156" i="17"/>
  <c r="H152" i="17"/>
  <c r="H148" i="17"/>
  <c r="H144" i="17"/>
  <c r="H140" i="17"/>
  <c r="H136" i="17"/>
  <c r="H132" i="17"/>
  <c r="H162" i="17"/>
  <c r="H158" i="17"/>
  <c r="H138" i="17"/>
  <c r="H134" i="17"/>
  <c r="H192" i="17"/>
  <c r="H188" i="17"/>
  <c r="H184" i="17"/>
  <c r="H180" i="17"/>
  <c r="H176" i="17"/>
  <c r="H172" i="17"/>
  <c r="H168" i="17"/>
  <c r="H164" i="17"/>
  <c r="H150" i="17"/>
  <c r="H142" i="17"/>
  <c r="H194" i="17"/>
  <c r="H190" i="17"/>
  <c r="H186" i="17"/>
  <c r="H182" i="17"/>
  <c r="H178" i="17"/>
  <c r="H174" i="17"/>
  <c r="H170" i="17"/>
  <c r="H166" i="17"/>
  <c r="H160" i="17"/>
  <c r="H154" i="17"/>
  <c r="H146" i="17"/>
  <c r="H193" i="17"/>
  <c r="H191" i="17"/>
  <c r="H189" i="17"/>
  <c r="H187" i="17"/>
  <c r="H185" i="17"/>
  <c r="H183" i="17"/>
  <c r="H181" i="17"/>
  <c r="H179" i="17"/>
  <c r="H177" i="17"/>
  <c r="H175" i="17"/>
  <c r="H173" i="17"/>
  <c r="H171" i="17"/>
  <c r="H169" i="17"/>
  <c r="H167" i="17"/>
  <c r="H165" i="17"/>
  <c r="H163" i="17"/>
  <c r="H161" i="17"/>
  <c r="H159" i="17"/>
  <c r="H157" i="17"/>
  <c r="H155" i="17"/>
  <c r="H153" i="17"/>
  <c r="H151" i="17"/>
  <c r="H149" i="17"/>
  <c r="H147" i="17"/>
  <c r="H145" i="17"/>
  <c r="H143" i="17"/>
  <c r="H141" i="17"/>
  <c r="H139" i="17"/>
  <c r="H137" i="17"/>
  <c r="H135" i="17"/>
  <c r="H133" i="17"/>
  <c r="H131" i="17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H34" i="3"/>
  <c r="D34" i="17" s="1"/>
  <c r="AH35" i="3"/>
  <c r="D35" i="17" s="1"/>
  <c r="AH36" i="3"/>
  <c r="D36" i="17" s="1"/>
  <c r="AH37" i="3"/>
  <c r="D37" i="17" s="1"/>
  <c r="AH38" i="3"/>
  <c r="D38" i="17" s="1"/>
  <c r="AH39" i="3"/>
  <c r="D39" i="17" s="1"/>
  <c r="AH40" i="3"/>
  <c r="D40" i="17" s="1"/>
  <c r="AH41" i="3"/>
  <c r="D41" i="17" s="1"/>
  <c r="AH42" i="3"/>
  <c r="D42" i="17" s="1"/>
  <c r="AH43" i="3"/>
  <c r="D43" i="17" s="1"/>
  <c r="AH44" i="3"/>
  <c r="D44" i="17" s="1"/>
  <c r="AH45" i="3"/>
  <c r="D45" i="17" s="1"/>
  <c r="AH46" i="3"/>
  <c r="D46" i="17" s="1"/>
  <c r="AH47" i="3"/>
  <c r="D47" i="17" s="1"/>
  <c r="AH48" i="3"/>
  <c r="D48" i="17" s="1"/>
  <c r="AH49" i="3"/>
  <c r="D49" i="17" s="1"/>
  <c r="AH50" i="3"/>
  <c r="D50" i="17" s="1"/>
  <c r="AH51" i="3"/>
  <c r="D51" i="17" s="1"/>
  <c r="AH52" i="3"/>
  <c r="D52" i="17" s="1"/>
  <c r="AH53" i="3"/>
  <c r="D53" i="17" s="1"/>
  <c r="AH54" i="3"/>
  <c r="D54" i="17" s="1"/>
  <c r="AH55" i="3"/>
  <c r="D55" i="17" s="1"/>
  <c r="AH56" i="3"/>
  <c r="D56" i="17" s="1"/>
  <c r="AH57" i="3"/>
  <c r="D57" i="17" s="1"/>
  <c r="AH58" i="3"/>
  <c r="D58" i="17" s="1"/>
  <c r="AH59" i="3"/>
  <c r="D59" i="17" s="1"/>
  <c r="AH60" i="3"/>
  <c r="D60" i="17" s="1"/>
  <c r="AH61" i="3"/>
  <c r="D61" i="17" s="1"/>
  <c r="AH62" i="3"/>
  <c r="D62" i="17" s="1"/>
  <c r="AH63" i="3"/>
  <c r="D63" i="17" s="1"/>
  <c r="AH64" i="3"/>
  <c r="D64" i="17" s="1"/>
  <c r="AH65" i="3"/>
  <c r="D65" i="17" s="1"/>
  <c r="AH66" i="3"/>
  <c r="D66" i="17" s="1"/>
  <c r="AH67" i="3"/>
  <c r="D67" i="17" s="1"/>
  <c r="AH68" i="3"/>
  <c r="D68" i="17" s="1"/>
  <c r="AH69" i="3"/>
  <c r="D69" i="17" s="1"/>
  <c r="AH70" i="3"/>
  <c r="D70" i="17" s="1"/>
  <c r="AH71" i="3"/>
  <c r="D71" i="17" s="1"/>
  <c r="AH72" i="3"/>
  <c r="D72" i="17" s="1"/>
  <c r="AH73" i="3"/>
  <c r="D73" i="17" s="1"/>
  <c r="AH74" i="3"/>
  <c r="D74" i="17" s="1"/>
  <c r="AH75" i="3"/>
  <c r="D75" i="17" s="1"/>
  <c r="AH76" i="3"/>
  <c r="D76" i="17" s="1"/>
  <c r="AH77" i="3"/>
  <c r="D77" i="17" s="1"/>
  <c r="AH78" i="3"/>
  <c r="D78" i="17" s="1"/>
  <c r="AH79" i="3"/>
  <c r="D79" i="17" s="1"/>
  <c r="AH80" i="3"/>
  <c r="D80" i="17" s="1"/>
  <c r="AH81" i="3"/>
  <c r="D81" i="17" s="1"/>
  <c r="AH82" i="3"/>
  <c r="D82" i="17" s="1"/>
  <c r="AH83" i="3"/>
  <c r="D83" i="17" s="1"/>
  <c r="AH84" i="3"/>
  <c r="D84" i="17" s="1"/>
  <c r="AH85" i="3"/>
  <c r="D85" i="17" s="1"/>
  <c r="AH86" i="3"/>
  <c r="D86" i="17" s="1"/>
  <c r="AH87" i="3"/>
  <c r="D87" i="17" s="1"/>
  <c r="AH88" i="3"/>
  <c r="D88" i="17" s="1"/>
  <c r="AH89" i="3"/>
  <c r="D89" i="17" s="1"/>
  <c r="AH90" i="3"/>
  <c r="D90" i="17" s="1"/>
  <c r="AJ2" i="3"/>
  <c r="AE104" i="3"/>
  <c r="G104" i="17" s="1"/>
  <c r="H104" i="17" s="1"/>
  <c r="AE105" i="3"/>
  <c r="G105" i="17" s="1"/>
  <c r="H105" i="17" s="1"/>
  <c r="AL2" i="3" l="1"/>
  <c r="AJ3" i="3" s="1"/>
  <c r="AL3" i="3" l="1"/>
  <c r="AJ4" i="3" s="1"/>
  <c r="AH2" i="3"/>
  <c r="D2" i="17" s="1"/>
  <c r="AL4" i="3" l="1"/>
  <c r="AJ5" i="3" s="1"/>
  <c r="AH3" i="3"/>
  <c r="D3" i="17" s="1"/>
  <c r="AH4" i="3" l="1"/>
  <c r="D4" i="17" s="1"/>
  <c r="AL5" i="3"/>
  <c r="AJ6" i="3" s="1"/>
  <c r="AH5" i="3" l="1"/>
  <c r="D5" i="17" s="1"/>
  <c r="AL6" i="3"/>
  <c r="AJ7" i="3" s="1"/>
  <c r="AH6" i="3" l="1"/>
  <c r="D6" i="17" s="1"/>
  <c r="AL7" i="3"/>
  <c r="AJ8" i="3" s="1"/>
  <c r="AH7" i="3" l="1"/>
  <c r="D7" i="17" s="1"/>
  <c r="AL8" i="3"/>
  <c r="AJ9" i="3" s="1"/>
  <c r="AH8" i="3" l="1"/>
  <c r="D8" i="17" s="1"/>
  <c r="AL9" i="3"/>
  <c r="AJ10" i="3" s="1"/>
  <c r="AH9" i="3" l="1"/>
  <c r="D9" i="17" s="1"/>
  <c r="AL10" i="3"/>
  <c r="AJ11" i="3" s="1"/>
  <c r="AH10" i="3" l="1"/>
  <c r="D10" i="17" s="1"/>
  <c r="AL11" i="3"/>
  <c r="AJ12" i="3" s="1"/>
  <c r="AH11" i="3" l="1"/>
  <c r="D11" i="17" s="1"/>
  <c r="AL12" i="3"/>
  <c r="AJ13" i="3" s="1"/>
  <c r="AH12" i="3" l="1"/>
  <c r="D12" i="17" s="1"/>
  <c r="AL13" i="3"/>
  <c r="AJ14" i="3" s="1"/>
  <c r="AH13" i="3" l="1"/>
  <c r="D13" i="17" s="1"/>
  <c r="AL14" i="3"/>
  <c r="AJ15" i="3" s="1"/>
  <c r="AH14" i="3" l="1"/>
  <c r="D14" i="17" s="1"/>
  <c r="AL15" i="3"/>
  <c r="AJ16" i="3" s="1"/>
  <c r="AH15" i="3" l="1"/>
  <c r="D15" i="17" s="1"/>
  <c r="AL16" i="3"/>
  <c r="AJ17" i="3" s="1"/>
  <c r="AH16" i="3" l="1"/>
  <c r="D16" i="17" s="1"/>
  <c r="AL17" i="3"/>
  <c r="AJ18" i="3" s="1"/>
  <c r="AH17" i="3" l="1"/>
  <c r="D17" i="17" s="1"/>
  <c r="AL18" i="3"/>
  <c r="AJ19" i="3" s="1"/>
  <c r="AH18" i="3" l="1"/>
  <c r="D18" i="17" s="1"/>
  <c r="AL19" i="3"/>
  <c r="AJ20" i="3" s="1"/>
  <c r="AH19" i="3" l="1"/>
  <c r="D19" i="17" s="1"/>
  <c r="AL20" i="3"/>
  <c r="AJ21" i="3" s="1"/>
  <c r="E3" i="4"/>
  <c r="C3" i="19" s="1"/>
  <c r="U3" i="4"/>
  <c r="AF3" i="4" s="1"/>
  <c r="E4" i="4"/>
  <c r="C4" i="19" s="1"/>
  <c r="U4" i="4"/>
  <c r="AF4" i="4" s="1"/>
  <c r="E5" i="4"/>
  <c r="C5" i="19" s="1"/>
  <c r="U5" i="4"/>
  <c r="AF5" i="4" s="1"/>
  <c r="E6" i="4"/>
  <c r="C6" i="19" s="1"/>
  <c r="U6" i="4"/>
  <c r="AF6" i="4" s="1"/>
  <c r="E7" i="4"/>
  <c r="C7" i="19" s="1"/>
  <c r="U7" i="4"/>
  <c r="AF7" i="4" s="1"/>
  <c r="E8" i="4"/>
  <c r="C8" i="19" s="1"/>
  <c r="U8" i="4"/>
  <c r="AF8" i="4" s="1"/>
  <c r="E9" i="4"/>
  <c r="C9" i="19" s="1"/>
  <c r="U9" i="4"/>
  <c r="AF9" i="4" s="1"/>
  <c r="E10" i="4"/>
  <c r="C10" i="19" s="1"/>
  <c r="U10" i="4"/>
  <c r="AF10" i="4" s="1"/>
  <c r="E11" i="4"/>
  <c r="C11" i="19" s="1"/>
  <c r="U11" i="4"/>
  <c r="AF11" i="4" s="1"/>
  <c r="E12" i="4"/>
  <c r="C12" i="19" s="1"/>
  <c r="U12" i="4"/>
  <c r="AF12" i="4" s="1"/>
  <c r="E13" i="4"/>
  <c r="C13" i="19" s="1"/>
  <c r="U13" i="4"/>
  <c r="AF13" i="4" s="1"/>
  <c r="E14" i="4"/>
  <c r="C14" i="19" s="1"/>
  <c r="U14" i="4"/>
  <c r="AF14" i="4" s="1"/>
  <c r="E15" i="4"/>
  <c r="C15" i="19" s="1"/>
  <c r="U15" i="4"/>
  <c r="AF15" i="4" s="1"/>
  <c r="E16" i="4"/>
  <c r="C16" i="19" s="1"/>
  <c r="U16" i="4"/>
  <c r="AF16" i="4" s="1"/>
  <c r="E17" i="4"/>
  <c r="C17" i="19" s="1"/>
  <c r="U17" i="4"/>
  <c r="AF17" i="4" s="1"/>
  <c r="E18" i="4"/>
  <c r="C18" i="19" s="1"/>
  <c r="U18" i="4"/>
  <c r="AF18" i="4" s="1"/>
  <c r="E19" i="4"/>
  <c r="C19" i="19" s="1"/>
  <c r="U19" i="4"/>
  <c r="AF19" i="4" s="1"/>
  <c r="E20" i="4"/>
  <c r="C20" i="19" s="1"/>
  <c r="U20" i="4"/>
  <c r="AF20" i="4" s="1"/>
  <c r="E21" i="4"/>
  <c r="C21" i="19" s="1"/>
  <c r="U21" i="4"/>
  <c r="AF21" i="4" s="1"/>
  <c r="E22" i="4"/>
  <c r="C22" i="19" s="1"/>
  <c r="U22" i="4"/>
  <c r="AF22" i="4" s="1"/>
  <c r="E23" i="4"/>
  <c r="C23" i="19" s="1"/>
  <c r="U23" i="4"/>
  <c r="AF23" i="4" s="1"/>
  <c r="E24" i="4"/>
  <c r="C24" i="19" s="1"/>
  <c r="U24" i="4"/>
  <c r="AF24" i="4" s="1"/>
  <c r="E25" i="4"/>
  <c r="C25" i="19" s="1"/>
  <c r="U25" i="4"/>
  <c r="AF25" i="4" s="1"/>
  <c r="E26" i="4"/>
  <c r="C26" i="19" s="1"/>
  <c r="U26" i="4"/>
  <c r="AF26" i="4" s="1"/>
  <c r="E27" i="4"/>
  <c r="C27" i="19" s="1"/>
  <c r="U27" i="4"/>
  <c r="AF27" i="4" s="1"/>
  <c r="E28" i="4"/>
  <c r="C28" i="19" s="1"/>
  <c r="U28" i="4"/>
  <c r="AF28" i="4" s="1"/>
  <c r="E29" i="4"/>
  <c r="C29" i="19" s="1"/>
  <c r="U29" i="4"/>
  <c r="AF29" i="4" s="1"/>
  <c r="E30" i="4"/>
  <c r="C30" i="19" s="1"/>
  <c r="U30" i="4"/>
  <c r="AF30" i="4" s="1"/>
  <c r="E31" i="4"/>
  <c r="C31" i="19" s="1"/>
  <c r="U31" i="4"/>
  <c r="AF31" i="4" s="1"/>
  <c r="E32" i="4"/>
  <c r="C32" i="19" s="1"/>
  <c r="U32" i="4"/>
  <c r="AF32" i="4" s="1"/>
  <c r="E33" i="4"/>
  <c r="C33" i="19" s="1"/>
  <c r="U33" i="4"/>
  <c r="AF33" i="4" s="1"/>
  <c r="E34" i="4"/>
  <c r="C34" i="19" s="1"/>
  <c r="U34" i="4"/>
  <c r="AF34" i="4" s="1"/>
  <c r="E35" i="4"/>
  <c r="C35" i="19" s="1"/>
  <c r="U35" i="4"/>
  <c r="AF35" i="4" s="1"/>
  <c r="E36" i="4"/>
  <c r="C36" i="19" s="1"/>
  <c r="U36" i="4"/>
  <c r="AF36" i="4" s="1"/>
  <c r="E37" i="4"/>
  <c r="C37" i="19" s="1"/>
  <c r="U37" i="4"/>
  <c r="AF37" i="4" s="1"/>
  <c r="E38" i="4"/>
  <c r="C38" i="19" s="1"/>
  <c r="U38" i="4"/>
  <c r="AF38" i="4" s="1"/>
  <c r="E39" i="4"/>
  <c r="C39" i="19" s="1"/>
  <c r="U39" i="4"/>
  <c r="AF39" i="4" s="1"/>
  <c r="E40" i="4"/>
  <c r="C40" i="19" s="1"/>
  <c r="U40" i="4"/>
  <c r="AF40" i="4" s="1"/>
  <c r="E41" i="4"/>
  <c r="C41" i="19" s="1"/>
  <c r="U41" i="4"/>
  <c r="AF41" i="4" s="1"/>
  <c r="E42" i="4"/>
  <c r="C42" i="19" s="1"/>
  <c r="U42" i="4"/>
  <c r="AF42" i="4" s="1"/>
  <c r="E43" i="4"/>
  <c r="U43" i="4"/>
  <c r="AF43" i="4" s="1"/>
  <c r="E44" i="4"/>
  <c r="U44" i="4"/>
  <c r="AF44" i="4" s="1"/>
  <c r="E45" i="4"/>
  <c r="U45" i="4"/>
  <c r="AF45" i="4" s="1"/>
  <c r="E46" i="4"/>
  <c r="U46" i="4"/>
  <c r="AF46" i="4" s="1"/>
  <c r="E47" i="4"/>
  <c r="U47" i="4"/>
  <c r="AF47" i="4" s="1"/>
  <c r="E48" i="4"/>
  <c r="U48" i="4"/>
  <c r="AF48" i="4" s="1"/>
  <c r="E49" i="4"/>
  <c r="U49" i="4"/>
  <c r="AF49" i="4" s="1"/>
  <c r="E50" i="4"/>
  <c r="U50" i="4"/>
  <c r="AF50" i="4" s="1"/>
  <c r="E51" i="4"/>
  <c r="U51" i="4"/>
  <c r="AF51" i="4" s="1"/>
  <c r="E52" i="4"/>
  <c r="U52" i="4"/>
  <c r="AF52" i="4" s="1"/>
  <c r="E53" i="4"/>
  <c r="U53" i="4"/>
  <c r="AF53" i="4" s="1"/>
  <c r="E54" i="4"/>
  <c r="U54" i="4"/>
  <c r="AF54" i="4" s="1"/>
  <c r="E55" i="4"/>
  <c r="U55" i="4"/>
  <c r="AF55" i="4" s="1"/>
  <c r="E56" i="4"/>
  <c r="U56" i="4"/>
  <c r="AF56" i="4" s="1"/>
  <c r="E57" i="4"/>
  <c r="U57" i="4"/>
  <c r="AF57" i="4" s="1"/>
  <c r="E58" i="4"/>
  <c r="U58" i="4"/>
  <c r="AF58" i="4" s="1"/>
  <c r="E59" i="4"/>
  <c r="U59" i="4"/>
  <c r="AF59" i="4" s="1"/>
  <c r="E60" i="4"/>
  <c r="U60" i="4"/>
  <c r="AF60" i="4" s="1"/>
  <c r="E61" i="4"/>
  <c r="U61" i="4"/>
  <c r="AF61" i="4" s="1"/>
  <c r="E62" i="4"/>
  <c r="U62" i="4"/>
  <c r="AF62" i="4" s="1"/>
  <c r="E63" i="4"/>
  <c r="U63" i="4"/>
  <c r="AF63" i="4" s="1"/>
  <c r="E64" i="4"/>
  <c r="U64" i="4"/>
  <c r="AF64" i="4" s="1"/>
  <c r="E65" i="4"/>
  <c r="U65" i="4"/>
  <c r="AF65" i="4" s="1"/>
  <c r="E66" i="4"/>
  <c r="U66" i="4"/>
  <c r="AF66" i="4" s="1"/>
  <c r="E67" i="4"/>
  <c r="U67" i="4"/>
  <c r="AF67" i="4" s="1"/>
  <c r="E68" i="4"/>
  <c r="U68" i="4"/>
  <c r="AF68" i="4" s="1"/>
  <c r="E69" i="4"/>
  <c r="U69" i="4"/>
  <c r="AF69" i="4" s="1"/>
  <c r="E70" i="4"/>
  <c r="U70" i="4"/>
  <c r="AF70" i="4" s="1"/>
  <c r="E71" i="4"/>
  <c r="U71" i="4"/>
  <c r="AF71" i="4" s="1"/>
  <c r="E72" i="4"/>
  <c r="U72" i="4"/>
  <c r="AF72" i="4" s="1"/>
  <c r="E73" i="4"/>
  <c r="U73" i="4"/>
  <c r="AF73" i="4" s="1"/>
  <c r="E74" i="4"/>
  <c r="U74" i="4"/>
  <c r="AF74" i="4" s="1"/>
  <c r="E75" i="4"/>
  <c r="U75" i="4"/>
  <c r="AF75" i="4" s="1"/>
  <c r="E76" i="4"/>
  <c r="U76" i="4"/>
  <c r="AF76" i="4" s="1"/>
  <c r="E77" i="4"/>
  <c r="U77" i="4"/>
  <c r="AF77" i="4" s="1"/>
  <c r="E78" i="4"/>
  <c r="U78" i="4"/>
  <c r="AF78" i="4" s="1"/>
  <c r="E79" i="4"/>
  <c r="U79" i="4"/>
  <c r="AF79" i="4" s="1"/>
  <c r="E80" i="4"/>
  <c r="U80" i="4"/>
  <c r="AF80" i="4" s="1"/>
  <c r="E81" i="4"/>
  <c r="U81" i="4"/>
  <c r="AF81" i="4" s="1"/>
  <c r="E82" i="4"/>
  <c r="U82" i="4"/>
  <c r="AF82" i="4" s="1"/>
  <c r="E83" i="4"/>
  <c r="U83" i="4"/>
  <c r="AF83" i="4" s="1"/>
  <c r="E84" i="4"/>
  <c r="U84" i="4"/>
  <c r="AF84" i="4" s="1"/>
  <c r="E85" i="4"/>
  <c r="U85" i="4"/>
  <c r="AF85" i="4" s="1"/>
  <c r="E86" i="4"/>
  <c r="U86" i="4"/>
  <c r="AF86" i="4" s="1"/>
  <c r="E87" i="4"/>
  <c r="U87" i="4"/>
  <c r="AF87" i="4" s="1"/>
  <c r="E88" i="4"/>
  <c r="U88" i="4"/>
  <c r="AF88" i="4" s="1"/>
  <c r="E89" i="4"/>
  <c r="U89" i="4"/>
  <c r="E90" i="4"/>
  <c r="U90" i="4"/>
  <c r="E91" i="4"/>
  <c r="U91" i="4"/>
  <c r="E92" i="4"/>
  <c r="U92" i="4"/>
  <c r="E93" i="4"/>
  <c r="U93" i="4"/>
  <c r="E94" i="4"/>
  <c r="U94" i="4"/>
  <c r="E95" i="4"/>
  <c r="U95" i="4"/>
  <c r="E96" i="4"/>
  <c r="U96" i="4"/>
  <c r="E97" i="4"/>
  <c r="U97" i="4"/>
  <c r="E98" i="4"/>
  <c r="U98" i="4"/>
  <c r="E99" i="4"/>
  <c r="U99" i="4"/>
  <c r="E100" i="4"/>
  <c r="U100" i="4"/>
  <c r="E101" i="4"/>
  <c r="U101" i="4"/>
  <c r="E102" i="4"/>
  <c r="U102" i="4"/>
  <c r="D103" i="4"/>
  <c r="E103" i="4"/>
  <c r="L103" i="4"/>
  <c r="O103" i="4"/>
  <c r="R103" i="4"/>
  <c r="U103" i="4"/>
  <c r="W103" i="4"/>
  <c r="O103" i="17" s="1"/>
  <c r="D104" i="4"/>
  <c r="E104" i="4"/>
  <c r="L104" i="4"/>
  <c r="O104" i="4"/>
  <c r="R104" i="4"/>
  <c r="U104" i="4"/>
  <c r="W104" i="4"/>
  <c r="O104" i="17" s="1"/>
  <c r="D105" i="4"/>
  <c r="E105" i="4"/>
  <c r="L105" i="4"/>
  <c r="O105" i="4"/>
  <c r="R105" i="4"/>
  <c r="U105" i="4"/>
  <c r="W105" i="4"/>
  <c r="O105" i="17" s="1"/>
  <c r="D106" i="4"/>
  <c r="E106" i="4"/>
  <c r="L106" i="4"/>
  <c r="O106" i="4"/>
  <c r="R106" i="4"/>
  <c r="U106" i="4"/>
  <c r="W106" i="4"/>
  <c r="O106" i="17" s="1"/>
  <c r="D107" i="4"/>
  <c r="E107" i="4"/>
  <c r="L107" i="4"/>
  <c r="O107" i="4"/>
  <c r="R107" i="4"/>
  <c r="U107" i="4"/>
  <c r="W107" i="4"/>
  <c r="O107" i="17" s="1"/>
  <c r="D108" i="4"/>
  <c r="E108" i="4"/>
  <c r="L108" i="4"/>
  <c r="O108" i="4"/>
  <c r="R108" i="4"/>
  <c r="U108" i="4"/>
  <c r="W108" i="4"/>
  <c r="O108" i="17" s="1"/>
  <c r="D109" i="4"/>
  <c r="E109" i="4"/>
  <c r="L109" i="4"/>
  <c r="O109" i="4"/>
  <c r="R109" i="4"/>
  <c r="U109" i="4"/>
  <c r="W109" i="4"/>
  <c r="O109" i="17" s="1"/>
  <c r="D110" i="4"/>
  <c r="E110" i="4"/>
  <c r="L110" i="4"/>
  <c r="O110" i="4"/>
  <c r="R110" i="4"/>
  <c r="U110" i="4"/>
  <c r="W110" i="4"/>
  <c r="O110" i="17" s="1"/>
  <c r="D111" i="4"/>
  <c r="E111" i="4"/>
  <c r="L111" i="4"/>
  <c r="O111" i="4"/>
  <c r="R111" i="4"/>
  <c r="U111" i="4"/>
  <c r="W111" i="4"/>
  <c r="O111" i="17" s="1"/>
  <c r="D112" i="4"/>
  <c r="E112" i="4"/>
  <c r="L112" i="4"/>
  <c r="O112" i="4"/>
  <c r="R112" i="4"/>
  <c r="U112" i="4"/>
  <c r="W112" i="4"/>
  <c r="O112" i="17" s="1"/>
  <c r="D113" i="4"/>
  <c r="E113" i="4"/>
  <c r="L113" i="4"/>
  <c r="O113" i="4"/>
  <c r="R113" i="4"/>
  <c r="U113" i="4"/>
  <c r="W113" i="4"/>
  <c r="O113" i="17" s="1"/>
  <c r="D114" i="4"/>
  <c r="E114" i="4"/>
  <c r="L114" i="4"/>
  <c r="O114" i="4"/>
  <c r="R114" i="4"/>
  <c r="U114" i="4"/>
  <c r="W114" i="4"/>
  <c r="O114" i="17" s="1"/>
  <c r="D115" i="4"/>
  <c r="E115" i="4"/>
  <c r="L115" i="4"/>
  <c r="O115" i="4"/>
  <c r="R115" i="4"/>
  <c r="U115" i="4"/>
  <c r="W115" i="4"/>
  <c r="O115" i="17" s="1"/>
  <c r="D116" i="4"/>
  <c r="E116" i="4"/>
  <c r="L116" i="4"/>
  <c r="O116" i="4"/>
  <c r="R116" i="4"/>
  <c r="U116" i="4"/>
  <c r="W116" i="4"/>
  <c r="O116" i="17" s="1"/>
  <c r="D117" i="4"/>
  <c r="E117" i="4"/>
  <c r="L117" i="4"/>
  <c r="O117" i="4"/>
  <c r="R117" i="4"/>
  <c r="U117" i="4"/>
  <c r="W117" i="4"/>
  <c r="O117" i="17" s="1"/>
  <c r="D118" i="4"/>
  <c r="E118" i="4"/>
  <c r="L118" i="4"/>
  <c r="O118" i="4"/>
  <c r="R118" i="4"/>
  <c r="U118" i="4"/>
  <c r="W118" i="4"/>
  <c r="O118" i="17" s="1"/>
  <c r="D119" i="4"/>
  <c r="E119" i="4"/>
  <c r="L119" i="4"/>
  <c r="O119" i="4"/>
  <c r="R119" i="4"/>
  <c r="U119" i="4"/>
  <c r="W119" i="4"/>
  <c r="O119" i="17" s="1"/>
  <c r="D120" i="4"/>
  <c r="E120" i="4"/>
  <c r="L120" i="4"/>
  <c r="O120" i="4"/>
  <c r="R120" i="4"/>
  <c r="U120" i="4"/>
  <c r="W120" i="4"/>
  <c r="O120" i="17" s="1"/>
  <c r="D121" i="4"/>
  <c r="E121" i="4"/>
  <c r="L121" i="4"/>
  <c r="O121" i="4"/>
  <c r="R121" i="4"/>
  <c r="U121" i="4"/>
  <c r="W121" i="4"/>
  <c r="O121" i="17" s="1"/>
  <c r="D122" i="4"/>
  <c r="E122" i="4"/>
  <c r="L122" i="4"/>
  <c r="O122" i="4"/>
  <c r="R122" i="4"/>
  <c r="U122" i="4"/>
  <c r="W122" i="4"/>
  <c r="O122" i="17" s="1"/>
  <c r="D123" i="4"/>
  <c r="E123" i="4"/>
  <c r="L123" i="4"/>
  <c r="O123" i="4"/>
  <c r="R123" i="4"/>
  <c r="U123" i="4"/>
  <c r="W123" i="4"/>
  <c r="O123" i="17" s="1"/>
  <c r="D124" i="4"/>
  <c r="E124" i="4"/>
  <c r="L124" i="4"/>
  <c r="O124" i="4"/>
  <c r="R124" i="4"/>
  <c r="U124" i="4"/>
  <c r="W124" i="4"/>
  <c r="O124" i="17" s="1"/>
  <c r="D125" i="4"/>
  <c r="E125" i="4"/>
  <c r="L125" i="4"/>
  <c r="O125" i="4"/>
  <c r="R125" i="4"/>
  <c r="U125" i="4"/>
  <c r="W125" i="4"/>
  <c r="O125" i="17" s="1"/>
  <c r="D126" i="4"/>
  <c r="E126" i="4"/>
  <c r="L126" i="4"/>
  <c r="O126" i="4"/>
  <c r="R126" i="4"/>
  <c r="U126" i="4"/>
  <c r="W126" i="4"/>
  <c r="O126" i="17" s="1"/>
  <c r="D127" i="4"/>
  <c r="E127" i="4"/>
  <c r="L127" i="4"/>
  <c r="O127" i="4"/>
  <c r="R127" i="4"/>
  <c r="U127" i="4"/>
  <c r="W127" i="4"/>
  <c r="O127" i="17" s="1"/>
  <c r="D128" i="4"/>
  <c r="E128" i="4"/>
  <c r="L128" i="4"/>
  <c r="O128" i="4"/>
  <c r="R128" i="4"/>
  <c r="U128" i="4"/>
  <c r="W128" i="4"/>
  <c r="O128" i="17" s="1"/>
  <c r="D129" i="4"/>
  <c r="E129" i="4"/>
  <c r="L129" i="4"/>
  <c r="O129" i="4"/>
  <c r="R129" i="4"/>
  <c r="U129" i="4"/>
  <c r="W129" i="4"/>
  <c r="O129" i="17" s="1"/>
  <c r="D130" i="4"/>
  <c r="E130" i="4"/>
  <c r="L130" i="4"/>
  <c r="O130" i="4"/>
  <c r="R130" i="4"/>
  <c r="U130" i="4"/>
  <c r="W130" i="4"/>
  <c r="O130" i="17" s="1"/>
  <c r="D131" i="4"/>
  <c r="E131" i="4"/>
  <c r="L131" i="4"/>
  <c r="O131" i="4"/>
  <c r="R131" i="4"/>
  <c r="U131" i="4"/>
  <c r="W131" i="4"/>
  <c r="O131" i="17" s="1"/>
  <c r="D132" i="4"/>
  <c r="E132" i="4"/>
  <c r="L132" i="4"/>
  <c r="O132" i="4"/>
  <c r="R132" i="4"/>
  <c r="U132" i="4"/>
  <c r="W132" i="4"/>
  <c r="O132" i="17" s="1"/>
  <c r="D133" i="4"/>
  <c r="E133" i="4"/>
  <c r="L133" i="4"/>
  <c r="O133" i="4"/>
  <c r="R133" i="4"/>
  <c r="U133" i="4"/>
  <c r="W133" i="4"/>
  <c r="O133" i="17" s="1"/>
  <c r="D134" i="4"/>
  <c r="E134" i="4"/>
  <c r="L134" i="4"/>
  <c r="O134" i="4"/>
  <c r="R134" i="4"/>
  <c r="U134" i="4"/>
  <c r="W134" i="4"/>
  <c r="O134" i="17" s="1"/>
  <c r="D135" i="4"/>
  <c r="E135" i="4"/>
  <c r="L135" i="4"/>
  <c r="O135" i="4"/>
  <c r="R135" i="4"/>
  <c r="U135" i="4"/>
  <c r="W135" i="4"/>
  <c r="O135" i="17" s="1"/>
  <c r="D136" i="4"/>
  <c r="E136" i="4"/>
  <c r="L136" i="4"/>
  <c r="O136" i="4"/>
  <c r="R136" i="4"/>
  <c r="U136" i="4"/>
  <c r="W136" i="4"/>
  <c r="O136" i="17" s="1"/>
  <c r="D137" i="4"/>
  <c r="E137" i="4"/>
  <c r="L137" i="4"/>
  <c r="O137" i="4"/>
  <c r="R137" i="4"/>
  <c r="U137" i="4"/>
  <c r="W137" i="4"/>
  <c r="O137" i="17" s="1"/>
  <c r="D138" i="4"/>
  <c r="E138" i="4"/>
  <c r="L138" i="4"/>
  <c r="O138" i="4"/>
  <c r="R138" i="4"/>
  <c r="U138" i="4"/>
  <c r="W138" i="4"/>
  <c r="O138" i="17" s="1"/>
  <c r="D139" i="4"/>
  <c r="E139" i="4"/>
  <c r="L139" i="4"/>
  <c r="O139" i="4"/>
  <c r="R139" i="4"/>
  <c r="U139" i="4"/>
  <c r="W139" i="4"/>
  <c r="O139" i="17" s="1"/>
  <c r="D140" i="4"/>
  <c r="E140" i="4"/>
  <c r="L140" i="4"/>
  <c r="O140" i="4"/>
  <c r="R140" i="4"/>
  <c r="U140" i="4"/>
  <c r="W140" i="4"/>
  <c r="O140" i="17" s="1"/>
  <c r="D141" i="4"/>
  <c r="E141" i="4"/>
  <c r="L141" i="4"/>
  <c r="O141" i="4"/>
  <c r="R141" i="4"/>
  <c r="U141" i="4"/>
  <c r="W141" i="4"/>
  <c r="O141" i="17" s="1"/>
  <c r="D142" i="4"/>
  <c r="E142" i="4"/>
  <c r="L142" i="4"/>
  <c r="O142" i="4"/>
  <c r="R142" i="4"/>
  <c r="U142" i="4"/>
  <c r="W142" i="4"/>
  <c r="O142" i="17" s="1"/>
  <c r="D143" i="4"/>
  <c r="E143" i="4"/>
  <c r="L143" i="4"/>
  <c r="O143" i="4"/>
  <c r="R143" i="4"/>
  <c r="U143" i="4"/>
  <c r="W143" i="4"/>
  <c r="O143" i="17" s="1"/>
  <c r="D144" i="4"/>
  <c r="E144" i="4"/>
  <c r="L144" i="4"/>
  <c r="O144" i="4"/>
  <c r="R144" i="4"/>
  <c r="U144" i="4"/>
  <c r="W144" i="4"/>
  <c r="O144" i="17" s="1"/>
  <c r="D145" i="4"/>
  <c r="E145" i="4"/>
  <c r="L145" i="4"/>
  <c r="O145" i="4"/>
  <c r="R145" i="4"/>
  <c r="U145" i="4"/>
  <c r="W145" i="4"/>
  <c r="O145" i="17" s="1"/>
  <c r="D146" i="4"/>
  <c r="E146" i="4"/>
  <c r="L146" i="4"/>
  <c r="O146" i="4"/>
  <c r="R146" i="4"/>
  <c r="U146" i="4"/>
  <c r="W146" i="4"/>
  <c r="O146" i="17" s="1"/>
  <c r="D147" i="4"/>
  <c r="E147" i="4"/>
  <c r="L147" i="4"/>
  <c r="O147" i="4"/>
  <c r="R147" i="4"/>
  <c r="U147" i="4"/>
  <c r="W147" i="4"/>
  <c r="O147" i="17" s="1"/>
  <c r="D148" i="4"/>
  <c r="E148" i="4"/>
  <c r="L148" i="4"/>
  <c r="O148" i="4"/>
  <c r="R148" i="4"/>
  <c r="U148" i="4"/>
  <c r="W148" i="4"/>
  <c r="O148" i="17" s="1"/>
  <c r="D149" i="4"/>
  <c r="E149" i="4"/>
  <c r="L149" i="4"/>
  <c r="O149" i="4"/>
  <c r="R149" i="4"/>
  <c r="U149" i="4"/>
  <c r="W149" i="4"/>
  <c r="O149" i="17" s="1"/>
  <c r="D150" i="4"/>
  <c r="E150" i="4"/>
  <c r="L150" i="4"/>
  <c r="O150" i="4"/>
  <c r="R150" i="4"/>
  <c r="U150" i="4"/>
  <c r="W150" i="4"/>
  <c r="O150" i="17" s="1"/>
  <c r="D151" i="4"/>
  <c r="E151" i="4"/>
  <c r="L151" i="4"/>
  <c r="O151" i="4"/>
  <c r="R151" i="4"/>
  <c r="U151" i="4"/>
  <c r="W151" i="4"/>
  <c r="O151" i="17" s="1"/>
  <c r="D152" i="4"/>
  <c r="E152" i="4"/>
  <c r="L152" i="4"/>
  <c r="O152" i="4"/>
  <c r="R152" i="4"/>
  <c r="U152" i="4"/>
  <c r="W152" i="4"/>
  <c r="O152" i="17" s="1"/>
  <c r="D153" i="4"/>
  <c r="E153" i="4"/>
  <c r="L153" i="4"/>
  <c r="O153" i="4"/>
  <c r="R153" i="4"/>
  <c r="U153" i="4"/>
  <c r="W153" i="4"/>
  <c r="O153" i="17" s="1"/>
  <c r="D154" i="4"/>
  <c r="E154" i="4"/>
  <c r="L154" i="4"/>
  <c r="O154" i="4"/>
  <c r="R154" i="4"/>
  <c r="U154" i="4"/>
  <c r="W154" i="4"/>
  <c r="O154" i="17" s="1"/>
  <c r="D155" i="4"/>
  <c r="E155" i="4"/>
  <c r="L155" i="4"/>
  <c r="O155" i="4"/>
  <c r="R155" i="4"/>
  <c r="U155" i="4"/>
  <c r="W155" i="4"/>
  <c r="O155" i="17" s="1"/>
  <c r="D156" i="4"/>
  <c r="E156" i="4"/>
  <c r="L156" i="4"/>
  <c r="O156" i="4"/>
  <c r="R156" i="4"/>
  <c r="U156" i="4"/>
  <c r="W156" i="4"/>
  <c r="O156" i="17" s="1"/>
  <c r="D157" i="4"/>
  <c r="E157" i="4"/>
  <c r="L157" i="4"/>
  <c r="O157" i="4"/>
  <c r="R157" i="4"/>
  <c r="U157" i="4"/>
  <c r="W157" i="4"/>
  <c r="O157" i="17" s="1"/>
  <c r="D158" i="4"/>
  <c r="E158" i="4"/>
  <c r="L158" i="4"/>
  <c r="O158" i="4"/>
  <c r="R158" i="4"/>
  <c r="U158" i="4"/>
  <c r="W158" i="4"/>
  <c r="O158" i="17" s="1"/>
  <c r="D159" i="4"/>
  <c r="E159" i="4"/>
  <c r="L159" i="4"/>
  <c r="O159" i="4"/>
  <c r="R159" i="4"/>
  <c r="U159" i="4"/>
  <c r="W159" i="4"/>
  <c r="O159" i="17" s="1"/>
  <c r="D160" i="4"/>
  <c r="E160" i="4"/>
  <c r="L160" i="4"/>
  <c r="O160" i="4"/>
  <c r="R160" i="4"/>
  <c r="U160" i="4"/>
  <c r="W160" i="4"/>
  <c r="O160" i="17" s="1"/>
  <c r="D161" i="4"/>
  <c r="E161" i="4"/>
  <c r="L161" i="4"/>
  <c r="O161" i="4"/>
  <c r="R161" i="4"/>
  <c r="U161" i="4"/>
  <c r="W161" i="4"/>
  <c r="O161" i="17" s="1"/>
  <c r="D162" i="4"/>
  <c r="E162" i="4"/>
  <c r="L162" i="4"/>
  <c r="O162" i="4"/>
  <c r="R162" i="4"/>
  <c r="U162" i="4"/>
  <c r="W162" i="4"/>
  <c r="O162" i="17" s="1"/>
  <c r="D163" i="4"/>
  <c r="E163" i="4"/>
  <c r="L163" i="4"/>
  <c r="O163" i="4"/>
  <c r="R163" i="4"/>
  <c r="U163" i="4"/>
  <c r="W163" i="4"/>
  <c r="O163" i="17" s="1"/>
  <c r="D164" i="4"/>
  <c r="E164" i="4"/>
  <c r="L164" i="4"/>
  <c r="O164" i="4"/>
  <c r="R164" i="4"/>
  <c r="U164" i="4"/>
  <c r="W164" i="4"/>
  <c r="O164" i="17" s="1"/>
  <c r="D165" i="4"/>
  <c r="E165" i="4"/>
  <c r="L165" i="4"/>
  <c r="O165" i="4"/>
  <c r="R165" i="4"/>
  <c r="U165" i="4"/>
  <c r="W165" i="4"/>
  <c r="O165" i="17" s="1"/>
  <c r="D166" i="4"/>
  <c r="E166" i="4"/>
  <c r="L166" i="4"/>
  <c r="O166" i="4"/>
  <c r="R166" i="4"/>
  <c r="U166" i="4"/>
  <c r="W166" i="4"/>
  <c r="O166" i="17" s="1"/>
  <c r="D167" i="4"/>
  <c r="E167" i="4"/>
  <c r="L167" i="4"/>
  <c r="O167" i="4"/>
  <c r="R167" i="4"/>
  <c r="U167" i="4"/>
  <c r="W167" i="4"/>
  <c r="O167" i="17" s="1"/>
  <c r="D168" i="4"/>
  <c r="E168" i="4"/>
  <c r="L168" i="4"/>
  <c r="O168" i="4"/>
  <c r="R168" i="4"/>
  <c r="U168" i="4"/>
  <c r="W168" i="4"/>
  <c r="O168" i="17" s="1"/>
  <c r="D169" i="4"/>
  <c r="E169" i="4"/>
  <c r="L169" i="4"/>
  <c r="O169" i="4"/>
  <c r="R169" i="4"/>
  <c r="U169" i="4"/>
  <c r="W169" i="4"/>
  <c r="O169" i="17" s="1"/>
  <c r="D170" i="4"/>
  <c r="E170" i="4"/>
  <c r="L170" i="4"/>
  <c r="O170" i="4"/>
  <c r="R170" i="4"/>
  <c r="U170" i="4"/>
  <c r="W170" i="4"/>
  <c r="O170" i="17" s="1"/>
  <c r="D171" i="4"/>
  <c r="E171" i="4"/>
  <c r="L171" i="4"/>
  <c r="O171" i="4"/>
  <c r="R171" i="4"/>
  <c r="U171" i="4"/>
  <c r="W171" i="4"/>
  <c r="O171" i="17" s="1"/>
  <c r="D172" i="4"/>
  <c r="E172" i="4"/>
  <c r="L172" i="4"/>
  <c r="O172" i="4"/>
  <c r="R172" i="4"/>
  <c r="U172" i="4"/>
  <c r="W172" i="4"/>
  <c r="O172" i="17" s="1"/>
  <c r="D173" i="4"/>
  <c r="E173" i="4"/>
  <c r="L173" i="4"/>
  <c r="O173" i="4"/>
  <c r="R173" i="4"/>
  <c r="U173" i="4"/>
  <c r="W173" i="4"/>
  <c r="O173" i="17" s="1"/>
  <c r="D174" i="4"/>
  <c r="E174" i="4"/>
  <c r="L174" i="4"/>
  <c r="O174" i="4"/>
  <c r="R174" i="4"/>
  <c r="U174" i="4"/>
  <c r="W174" i="4"/>
  <c r="O174" i="17" s="1"/>
  <c r="D175" i="4"/>
  <c r="E175" i="4"/>
  <c r="L175" i="4"/>
  <c r="O175" i="4"/>
  <c r="R175" i="4"/>
  <c r="U175" i="4"/>
  <c r="W175" i="4"/>
  <c r="O175" i="17" s="1"/>
  <c r="D176" i="4"/>
  <c r="E176" i="4"/>
  <c r="L176" i="4"/>
  <c r="O176" i="4"/>
  <c r="R176" i="4"/>
  <c r="U176" i="4"/>
  <c r="W176" i="4"/>
  <c r="O176" i="17" s="1"/>
  <c r="D177" i="4"/>
  <c r="E177" i="4"/>
  <c r="L177" i="4"/>
  <c r="O177" i="4"/>
  <c r="R177" i="4"/>
  <c r="U177" i="4"/>
  <c r="W177" i="4"/>
  <c r="O177" i="17" s="1"/>
  <c r="D178" i="4"/>
  <c r="E178" i="4"/>
  <c r="L178" i="4"/>
  <c r="O178" i="4"/>
  <c r="R178" i="4"/>
  <c r="U178" i="4"/>
  <c r="W178" i="4"/>
  <c r="O178" i="17" s="1"/>
  <c r="D179" i="4"/>
  <c r="E179" i="4"/>
  <c r="L179" i="4"/>
  <c r="O179" i="4"/>
  <c r="R179" i="4"/>
  <c r="U179" i="4"/>
  <c r="W179" i="4"/>
  <c r="O179" i="17" s="1"/>
  <c r="D180" i="4"/>
  <c r="E180" i="4"/>
  <c r="L180" i="4"/>
  <c r="O180" i="4"/>
  <c r="R180" i="4"/>
  <c r="U180" i="4"/>
  <c r="W180" i="4"/>
  <c r="O180" i="17" s="1"/>
  <c r="D181" i="4"/>
  <c r="E181" i="4"/>
  <c r="L181" i="4"/>
  <c r="O181" i="4"/>
  <c r="R181" i="4"/>
  <c r="U181" i="4"/>
  <c r="W181" i="4"/>
  <c r="O181" i="17" s="1"/>
  <c r="D182" i="4"/>
  <c r="E182" i="4"/>
  <c r="L182" i="4"/>
  <c r="O182" i="4"/>
  <c r="R182" i="4"/>
  <c r="U182" i="4"/>
  <c r="W182" i="4"/>
  <c r="O182" i="17" s="1"/>
  <c r="D183" i="4"/>
  <c r="E183" i="4"/>
  <c r="L183" i="4"/>
  <c r="O183" i="4"/>
  <c r="R183" i="4"/>
  <c r="U183" i="4"/>
  <c r="W183" i="4"/>
  <c r="O183" i="17" s="1"/>
  <c r="D184" i="4"/>
  <c r="E184" i="4"/>
  <c r="L184" i="4"/>
  <c r="O184" i="4"/>
  <c r="R184" i="4"/>
  <c r="U184" i="4"/>
  <c r="W184" i="4"/>
  <c r="O184" i="17" s="1"/>
  <c r="D185" i="4"/>
  <c r="E185" i="4"/>
  <c r="L185" i="4"/>
  <c r="O185" i="4"/>
  <c r="R185" i="4"/>
  <c r="U185" i="4"/>
  <c r="W185" i="4"/>
  <c r="O185" i="17" s="1"/>
  <c r="D186" i="4"/>
  <c r="E186" i="4"/>
  <c r="L186" i="4"/>
  <c r="O186" i="4"/>
  <c r="R186" i="4"/>
  <c r="U186" i="4"/>
  <c r="W186" i="4"/>
  <c r="O186" i="17" s="1"/>
  <c r="D187" i="4"/>
  <c r="E187" i="4"/>
  <c r="L187" i="4"/>
  <c r="O187" i="4"/>
  <c r="R187" i="4"/>
  <c r="U187" i="4"/>
  <c r="W187" i="4"/>
  <c r="O187" i="17" s="1"/>
  <c r="D188" i="4"/>
  <c r="E188" i="4"/>
  <c r="L188" i="4"/>
  <c r="O188" i="4"/>
  <c r="R188" i="4"/>
  <c r="U188" i="4"/>
  <c r="W188" i="4"/>
  <c r="O188" i="17" s="1"/>
  <c r="D189" i="4"/>
  <c r="E189" i="4"/>
  <c r="L189" i="4"/>
  <c r="O189" i="4"/>
  <c r="R189" i="4"/>
  <c r="U189" i="4"/>
  <c r="W189" i="4"/>
  <c r="O189" i="17" s="1"/>
  <c r="D190" i="4"/>
  <c r="E190" i="4"/>
  <c r="L190" i="4"/>
  <c r="O190" i="4"/>
  <c r="R190" i="4"/>
  <c r="U190" i="4"/>
  <c r="W190" i="4"/>
  <c r="O190" i="17" s="1"/>
  <c r="D191" i="4"/>
  <c r="E191" i="4"/>
  <c r="L191" i="4"/>
  <c r="O191" i="4"/>
  <c r="R191" i="4"/>
  <c r="U191" i="4"/>
  <c r="W191" i="4"/>
  <c r="O191" i="17" s="1"/>
  <c r="D192" i="4"/>
  <c r="E192" i="4"/>
  <c r="L192" i="4"/>
  <c r="O192" i="4"/>
  <c r="R192" i="4"/>
  <c r="U192" i="4"/>
  <c r="W192" i="4"/>
  <c r="O192" i="17" s="1"/>
  <c r="D193" i="4"/>
  <c r="E193" i="4"/>
  <c r="L193" i="4"/>
  <c r="O193" i="4"/>
  <c r="R193" i="4"/>
  <c r="U193" i="4"/>
  <c r="W193" i="4"/>
  <c r="O193" i="17" s="1"/>
  <c r="D194" i="4"/>
  <c r="E194" i="4"/>
  <c r="L194" i="4"/>
  <c r="O194" i="4"/>
  <c r="R194" i="4"/>
  <c r="U194" i="4"/>
  <c r="W194" i="4"/>
  <c r="O194" i="17" s="1"/>
  <c r="D195" i="4"/>
  <c r="E195" i="4"/>
  <c r="L195" i="4"/>
  <c r="O195" i="4"/>
  <c r="R195" i="4"/>
  <c r="U195" i="4"/>
  <c r="W195" i="4"/>
  <c r="D196" i="4"/>
  <c r="E196" i="4"/>
  <c r="L196" i="4"/>
  <c r="O196" i="4"/>
  <c r="R196" i="4"/>
  <c r="U196" i="4"/>
  <c r="W196" i="4"/>
  <c r="D197" i="4"/>
  <c r="E197" i="4"/>
  <c r="L197" i="4"/>
  <c r="O197" i="4"/>
  <c r="R197" i="4"/>
  <c r="U197" i="4"/>
  <c r="W197" i="4"/>
  <c r="D198" i="4"/>
  <c r="E198" i="4"/>
  <c r="L198" i="4"/>
  <c r="O198" i="4"/>
  <c r="R198" i="4"/>
  <c r="U198" i="4"/>
  <c r="W198" i="4"/>
  <c r="D199" i="4"/>
  <c r="E199" i="4"/>
  <c r="L199" i="4"/>
  <c r="O199" i="4"/>
  <c r="R199" i="4"/>
  <c r="U199" i="4"/>
  <c r="W199" i="4"/>
  <c r="D200" i="4"/>
  <c r="E200" i="4"/>
  <c r="L200" i="4"/>
  <c r="O200" i="4"/>
  <c r="R200" i="4"/>
  <c r="U200" i="4"/>
  <c r="W200" i="4"/>
  <c r="D201" i="4"/>
  <c r="E201" i="4"/>
  <c r="L201" i="4"/>
  <c r="O201" i="4"/>
  <c r="R201" i="4"/>
  <c r="U201" i="4"/>
  <c r="W201" i="4"/>
  <c r="D202" i="4"/>
  <c r="E202" i="4"/>
  <c r="L202" i="4"/>
  <c r="O202" i="4"/>
  <c r="R202" i="4"/>
  <c r="U202" i="4"/>
  <c r="W202" i="4"/>
  <c r="D203" i="4"/>
  <c r="E203" i="4"/>
  <c r="L203" i="4"/>
  <c r="O203" i="4"/>
  <c r="R203" i="4"/>
  <c r="U203" i="4"/>
  <c r="W203" i="4"/>
  <c r="D204" i="4"/>
  <c r="E204" i="4"/>
  <c r="L204" i="4"/>
  <c r="O204" i="4"/>
  <c r="R204" i="4"/>
  <c r="U204" i="4"/>
  <c r="W204" i="4"/>
  <c r="D205" i="4"/>
  <c r="E205" i="4"/>
  <c r="L205" i="4"/>
  <c r="O205" i="4"/>
  <c r="R205" i="4"/>
  <c r="U205" i="4"/>
  <c r="W205" i="4"/>
  <c r="D206" i="4"/>
  <c r="E206" i="4"/>
  <c r="L206" i="4"/>
  <c r="O206" i="4"/>
  <c r="R206" i="4"/>
  <c r="U206" i="4"/>
  <c r="W206" i="4"/>
  <c r="D207" i="4"/>
  <c r="E207" i="4"/>
  <c r="L207" i="4"/>
  <c r="O207" i="4"/>
  <c r="R207" i="4"/>
  <c r="U207" i="4"/>
  <c r="W207" i="4"/>
  <c r="D208" i="4"/>
  <c r="E208" i="4"/>
  <c r="L208" i="4"/>
  <c r="O208" i="4"/>
  <c r="R208" i="4"/>
  <c r="U208" i="4"/>
  <c r="W208" i="4"/>
  <c r="D209" i="4"/>
  <c r="E209" i="4"/>
  <c r="L209" i="4"/>
  <c r="O209" i="4"/>
  <c r="R209" i="4"/>
  <c r="U209" i="4"/>
  <c r="W209" i="4"/>
  <c r="D210" i="4"/>
  <c r="E210" i="4"/>
  <c r="L210" i="4"/>
  <c r="O210" i="4"/>
  <c r="R210" i="4"/>
  <c r="U210" i="4"/>
  <c r="W210" i="4"/>
  <c r="D211" i="4"/>
  <c r="E211" i="4"/>
  <c r="L211" i="4"/>
  <c r="O211" i="4"/>
  <c r="R211" i="4"/>
  <c r="U211" i="4"/>
  <c r="W211" i="4"/>
  <c r="D212" i="4"/>
  <c r="E212" i="4"/>
  <c r="L212" i="4"/>
  <c r="O212" i="4"/>
  <c r="R212" i="4"/>
  <c r="U212" i="4"/>
  <c r="W212" i="4"/>
  <c r="D213" i="4"/>
  <c r="E213" i="4"/>
  <c r="L213" i="4"/>
  <c r="O213" i="4"/>
  <c r="R213" i="4"/>
  <c r="U213" i="4"/>
  <c r="W213" i="4"/>
  <c r="D214" i="4"/>
  <c r="E214" i="4"/>
  <c r="L214" i="4"/>
  <c r="O214" i="4"/>
  <c r="R214" i="4"/>
  <c r="U214" i="4"/>
  <c r="W214" i="4"/>
  <c r="D215" i="4"/>
  <c r="E215" i="4"/>
  <c r="L215" i="4"/>
  <c r="O215" i="4"/>
  <c r="R215" i="4"/>
  <c r="U215" i="4"/>
  <c r="W215" i="4"/>
  <c r="D216" i="4"/>
  <c r="E216" i="4"/>
  <c r="L216" i="4"/>
  <c r="O216" i="4"/>
  <c r="R216" i="4"/>
  <c r="U216" i="4"/>
  <c r="W216" i="4"/>
  <c r="D217" i="4"/>
  <c r="E217" i="4"/>
  <c r="L217" i="4"/>
  <c r="O217" i="4"/>
  <c r="R217" i="4"/>
  <c r="U217" i="4"/>
  <c r="W217" i="4"/>
  <c r="D218" i="4"/>
  <c r="E218" i="4"/>
  <c r="L218" i="4"/>
  <c r="O218" i="4"/>
  <c r="R218" i="4"/>
  <c r="U218" i="4"/>
  <c r="W218" i="4"/>
  <c r="D219" i="4"/>
  <c r="E219" i="4"/>
  <c r="L219" i="4"/>
  <c r="O219" i="4"/>
  <c r="R219" i="4"/>
  <c r="U219" i="4"/>
  <c r="W219" i="4"/>
  <c r="D220" i="4"/>
  <c r="E220" i="4"/>
  <c r="L220" i="4"/>
  <c r="O220" i="4"/>
  <c r="R220" i="4"/>
  <c r="U220" i="4"/>
  <c r="W220" i="4"/>
  <c r="D221" i="4"/>
  <c r="E221" i="4"/>
  <c r="L221" i="4"/>
  <c r="O221" i="4"/>
  <c r="R221" i="4"/>
  <c r="U221" i="4"/>
  <c r="W221" i="4"/>
  <c r="D222" i="4"/>
  <c r="E222" i="4"/>
  <c r="L222" i="4"/>
  <c r="O222" i="4"/>
  <c r="R222" i="4"/>
  <c r="U222" i="4"/>
  <c r="W222" i="4"/>
  <c r="D223" i="4"/>
  <c r="E223" i="4"/>
  <c r="L223" i="4"/>
  <c r="O223" i="4"/>
  <c r="R223" i="4"/>
  <c r="U223" i="4"/>
  <c r="W223" i="4"/>
  <c r="D224" i="4"/>
  <c r="E224" i="4"/>
  <c r="L224" i="4"/>
  <c r="O224" i="4"/>
  <c r="R224" i="4"/>
  <c r="U224" i="4"/>
  <c r="W224" i="4"/>
  <c r="D225" i="4"/>
  <c r="E225" i="4"/>
  <c r="L225" i="4"/>
  <c r="O225" i="4"/>
  <c r="R225" i="4"/>
  <c r="U225" i="4"/>
  <c r="W225" i="4"/>
  <c r="D226" i="4"/>
  <c r="E226" i="4"/>
  <c r="L226" i="4"/>
  <c r="O226" i="4"/>
  <c r="R226" i="4"/>
  <c r="U226" i="4"/>
  <c r="W226" i="4"/>
  <c r="D227" i="4"/>
  <c r="E227" i="4"/>
  <c r="L227" i="4"/>
  <c r="O227" i="4"/>
  <c r="R227" i="4"/>
  <c r="U227" i="4"/>
  <c r="W227" i="4"/>
  <c r="D228" i="4"/>
  <c r="E228" i="4"/>
  <c r="L228" i="4"/>
  <c r="O228" i="4"/>
  <c r="R228" i="4"/>
  <c r="U228" i="4"/>
  <c r="W228" i="4"/>
  <c r="D229" i="4"/>
  <c r="E229" i="4"/>
  <c r="L229" i="4"/>
  <c r="O229" i="4"/>
  <c r="R229" i="4"/>
  <c r="U229" i="4"/>
  <c r="W229" i="4"/>
  <c r="D230" i="4"/>
  <c r="E230" i="4"/>
  <c r="L230" i="4"/>
  <c r="O230" i="4"/>
  <c r="R230" i="4"/>
  <c r="U230" i="4"/>
  <c r="W230" i="4"/>
  <c r="D231" i="4"/>
  <c r="E231" i="4"/>
  <c r="L231" i="4"/>
  <c r="O231" i="4"/>
  <c r="R231" i="4"/>
  <c r="U231" i="4"/>
  <c r="W231" i="4"/>
  <c r="D232" i="4"/>
  <c r="E232" i="4"/>
  <c r="L232" i="4"/>
  <c r="O232" i="4"/>
  <c r="R232" i="4"/>
  <c r="U232" i="4"/>
  <c r="W232" i="4"/>
  <c r="D233" i="4"/>
  <c r="E233" i="4"/>
  <c r="L233" i="4"/>
  <c r="O233" i="4"/>
  <c r="R233" i="4"/>
  <c r="U233" i="4"/>
  <c r="W233" i="4"/>
  <c r="D234" i="4"/>
  <c r="E234" i="4"/>
  <c r="L234" i="4"/>
  <c r="O234" i="4"/>
  <c r="R234" i="4"/>
  <c r="U234" i="4"/>
  <c r="W234" i="4"/>
  <c r="D235" i="4"/>
  <c r="E235" i="4"/>
  <c r="L235" i="4"/>
  <c r="O235" i="4"/>
  <c r="R235" i="4"/>
  <c r="U235" i="4"/>
  <c r="W235" i="4"/>
  <c r="D236" i="4"/>
  <c r="E236" i="4"/>
  <c r="L236" i="4"/>
  <c r="O236" i="4"/>
  <c r="R236" i="4"/>
  <c r="U236" i="4"/>
  <c r="W236" i="4"/>
  <c r="D237" i="4"/>
  <c r="E237" i="4"/>
  <c r="L237" i="4"/>
  <c r="O237" i="4"/>
  <c r="R237" i="4"/>
  <c r="U237" i="4"/>
  <c r="W237" i="4"/>
  <c r="D238" i="4"/>
  <c r="E238" i="4"/>
  <c r="L238" i="4"/>
  <c r="O238" i="4"/>
  <c r="R238" i="4"/>
  <c r="U238" i="4"/>
  <c r="W238" i="4"/>
  <c r="D239" i="4"/>
  <c r="E239" i="4"/>
  <c r="L239" i="4"/>
  <c r="O239" i="4"/>
  <c r="R239" i="4"/>
  <c r="U239" i="4"/>
  <c r="W239" i="4"/>
  <c r="D240" i="4"/>
  <c r="E240" i="4"/>
  <c r="L240" i="4"/>
  <c r="O240" i="4"/>
  <c r="R240" i="4"/>
  <c r="U240" i="4"/>
  <c r="W240" i="4"/>
  <c r="D241" i="4"/>
  <c r="E241" i="4"/>
  <c r="L241" i="4"/>
  <c r="O241" i="4"/>
  <c r="R241" i="4"/>
  <c r="U241" i="4"/>
  <c r="W241" i="4"/>
  <c r="D242" i="4"/>
  <c r="E242" i="4"/>
  <c r="L242" i="4"/>
  <c r="O242" i="4"/>
  <c r="R242" i="4"/>
  <c r="U242" i="4"/>
  <c r="W242" i="4"/>
  <c r="D243" i="4"/>
  <c r="E243" i="4"/>
  <c r="L243" i="4"/>
  <c r="O243" i="4"/>
  <c r="R243" i="4"/>
  <c r="U243" i="4"/>
  <c r="W243" i="4"/>
  <c r="D244" i="4"/>
  <c r="E244" i="4"/>
  <c r="L244" i="4"/>
  <c r="O244" i="4"/>
  <c r="R244" i="4"/>
  <c r="U244" i="4"/>
  <c r="W244" i="4"/>
  <c r="D245" i="4"/>
  <c r="E245" i="4"/>
  <c r="L245" i="4"/>
  <c r="O245" i="4"/>
  <c r="R245" i="4"/>
  <c r="U245" i="4"/>
  <c r="W245" i="4"/>
  <c r="D246" i="4"/>
  <c r="E246" i="4"/>
  <c r="L246" i="4"/>
  <c r="O246" i="4"/>
  <c r="R246" i="4"/>
  <c r="U246" i="4"/>
  <c r="W246" i="4"/>
  <c r="D247" i="4"/>
  <c r="E247" i="4"/>
  <c r="L247" i="4"/>
  <c r="O247" i="4"/>
  <c r="R247" i="4"/>
  <c r="U247" i="4"/>
  <c r="W247" i="4"/>
  <c r="D248" i="4"/>
  <c r="E248" i="4"/>
  <c r="L248" i="4"/>
  <c r="O248" i="4"/>
  <c r="R248" i="4"/>
  <c r="U248" i="4"/>
  <c r="W248" i="4"/>
  <c r="D249" i="4"/>
  <c r="E249" i="4"/>
  <c r="L249" i="4"/>
  <c r="O249" i="4"/>
  <c r="R249" i="4"/>
  <c r="U249" i="4"/>
  <c r="W249" i="4"/>
  <c r="D250" i="4"/>
  <c r="E250" i="4"/>
  <c r="L250" i="4"/>
  <c r="O250" i="4"/>
  <c r="R250" i="4"/>
  <c r="U250" i="4"/>
  <c r="W250" i="4"/>
  <c r="D251" i="4"/>
  <c r="E251" i="4"/>
  <c r="L251" i="4"/>
  <c r="O251" i="4"/>
  <c r="R251" i="4"/>
  <c r="U251" i="4"/>
  <c r="W251" i="4"/>
  <c r="D252" i="4"/>
  <c r="E252" i="4"/>
  <c r="L252" i="4"/>
  <c r="O252" i="4"/>
  <c r="R252" i="4"/>
  <c r="U252" i="4"/>
  <c r="W252" i="4"/>
  <c r="D253" i="4"/>
  <c r="E253" i="4"/>
  <c r="L253" i="4"/>
  <c r="O253" i="4"/>
  <c r="R253" i="4"/>
  <c r="U253" i="4"/>
  <c r="W253" i="4"/>
  <c r="D254" i="4"/>
  <c r="E254" i="4"/>
  <c r="L254" i="4"/>
  <c r="O254" i="4"/>
  <c r="R254" i="4"/>
  <c r="U254" i="4"/>
  <c r="W254" i="4"/>
  <c r="D255" i="4"/>
  <c r="E255" i="4"/>
  <c r="L255" i="4"/>
  <c r="O255" i="4"/>
  <c r="R255" i="4"/>
  <c r="U255" i="4"/>
  <c r="W255" i="4"/>
  <c r="D256" i="4"/>
  <c r="E256" i="4"/>
  <c r="L256" i="4"/>
  <c r="O256" i="4"/>
  <c r="R256" i="4"/>
  <c r="U256" i="4"/>
  <c r="W256" i="4"/>
  <c r="D257" i="4"/>
  <c r="E257" i="4"/>
  <c r="L257" i="4"/>
  <c r="O257" i="4"/>
  <c r="R257" i="4"/>
  <c r="U257" i="4"/>
  <c r="W257" i="4"/>
  <c r="D258" i="4"/>
  <c r="E258" i="4"/>
  <c r="L258" i="4"/>
  <c r="O258" i="4"/>
  <c r="R258" i="4"/>
  <c r="U258" i="4"/>
  <c r="W258" i="4"/>
  <c r="D259" i="4"/>
  <c r="E259" i="4"/>
  <c r="L259" i="4"/>
  <c r="O259" i="4"/>
  <c r="R259" i="4"/>
  <c r="U259" i="4"/>
  <c r="W259" i="4"/>
  <c r="D260" i="4"/>
  <c r="E260" i="4"/>
  <c r="L260" i="4"/>
  <c r="O260" i="4"/>
  <c r="R260" i="4"/>
  <c r="U260" i="4"/>
  <c r="W260" i="4"/>
  <c r="D261" i="4"/>
  <c r="E261" i="4"/>
  <c r="L261" i="4"/>
  <c r="O261" i="4"/>
  <c r="R261" i="4"/>
  <c r="U261" i="4"/>
  <c r="W261" i="4"/>
  <c r="D262" i="4"/>
  <c r="E262" i="4"/>
  <c r="L262" i="4"/>
  <c r="O262" i="4"/>
  <c r="R262" i="4"/>
  <c r="U262" i="4"/>
  <c r="W262" i="4"/>
  <c r="D263" i="4"/>
  <c r="E263" i="4"/>
  <c r="L263" i="4"/>
  <c r="O263" i="4"/>
  <c r="R263" i="4"/>
  <c r="U263" i="4"/>
  <c r="W263" i="4"/>
  <c r="D264" i="4"/>
  <c r="E264" i="4"/>
  <c r="L264" i="4"/>
  <c r="O264" i="4"/>
  <c r="R264" i="4"/>
  <c r="U264" i="4"/>
  <c r="W264" i="4"/>
  <c r="D265" i="4"/>
  <c r="E265" i="4"/>
  <c r="L265" i="4"/>
  <c r="O265" i="4"/>
  <c r="R265" i="4"/>
  <c r="U265" i="4"/>
  <c r="W265" i="4"/>
  <c r="D266" i="4"/>
  <c r="E266" i="4"/>
  <c r="L266" i="4"/>
  <c r="O266" i="4"/>
  <c r="R266" i="4"/>
  <c r="U266" i="4"/>
  <c r="W266" i="4"/>
  <c r="D267" i="4"/>
  <c r="E267" i="4"/>
  <c r="L267" i="4"/>
  <c r="O267" i="4"/>
  <c r="R267" i="4"/>
  <c r="U267" i="4"/>
  <c r="W267" i="4"/>
  <c r="D268" i="4"/>
  <c r="E268" i="4"/>
  <c r="L268" i="4"/>
  <c r="O268" i="4"/>
  <c r="R268" i="4"/>
  <c r="U268" i="4"/>
  <c r="W268" i="4"/>
  <c r="D269" i="4"/>
  <c r="E269" i="4"/>
  <c r="L269" i="4"/>
  <c r="O269" i="4"/>
  <c r="R269" i="4"/>
  <c r="U269" i="4"/>
  <c r="W269" i="4"/>
  <c r="D270" i="4"/>
  <c r="E270" i="4"/>
  <c r="L270" i="4"/>
  <c r="O270" i="4"/>
  <c r="R270" i="4"/>
  <c r="U270" i="4"/>
  <c r="W270" i="4"/>
  <c r="D271" i="4"/>
  <c r="E271" i="4"/>
  <c r="L271" i="4"/>
  <c r="O271" i="4"/>
  <c r="R271" i="4"/>
  <c r="U271" i="4"/>
  <c r="W271" i="4"/>
  <c r="D272" i="4"/>
  <c r="E272" i="4"/>
  <c r="L272" i="4"/>
  <c r="O272" i="4"/>
  <c r="R272" i="4"/>
  <c r="U272" i="4"/>
  <c r="W272" i="4"/>
  <c r="D273" i="4"/>
  <c r="E273" i="4"/>
  <c r="L273" i="4"/>
  <c r="O273" i="4"/>
  <c r="R273" i="4"/>
  <c r="U273" i="4"/>
  <c r="W273" i="4"/>
  <c r="D274" i="4"/>
  <c r="E274" i="4"/>
  <c r="L274" i="4"/>
  <c r="O274" i="4"/>
  <c r="R274" i="4"/>
  <c r="U274" i="4"/>
  <c r="W274" i="4"/>
  <c r="D275" i="4"/>
  <c r="E275" i="4"/>
  <c r="L275" i="4"/>
  <c r="O275" i="4"/>
  <c r="R275" i="4"/>
  <c r="U275" i="4"/>
  <c r="W275" i="4"/>
  <c r="D276" i="4"/>
  <c r="E276" i="4"/>
  <c r="L276" i="4"/>
  <c r="O276" i="4"/>
  <c r="R276" i="4"/>
  <c r="U276" i="4"/>
  <c r="W276" i="4"/>
  <c r="D277" i="4"/>
  <c r="E277" i="4"/>
  <c r="L277" i="4"/>
  <c r="O277" i="4"/>
  <c r="R277" i="4"/>
  <c r="U277" i="4"/>
  <c r="W277" i="4"/>
  <c r="D278" i="4"/>
  <c r="E278" i="4"/>
  <c r="L278" i="4"/>
  <c r="O278" i="4"/>
  <c r="R278" i="4"/>
  <c r="U278" i="4"/>
  <c r="W278" i="4"/>
  <c r="D279" i="4"/>
  <c r="E279" i="4"/>
  <c r="L279" i="4"/>
  <c r="O279" i="4"/>
  <c r="R279" i="4"/>
  <c r="U279" i="4"/>
  <c r="W279" i="4"/>
  <c r="D280" i="4"/>
  <c r="E280" i="4"/>
  <c r="L280" i="4"/>
  <c r="O280" i="4"/>
  <c r="R280" i="4"/>
  <c r="U280" i="4"/>
  <c r="W280" i="4"/>
  <c r="D281" i="4"/>
  <c r="E281" i="4"/>
  <c r="L281" i="4"/>
  <c r="O281" i="4"/>
  <c r="R281" i="4"/>
  <c r="U281" i="4"/>
  <c r="W281" i="4"/>
  <c r="D282" i="4"/>
  <c r="E282" i="4"/>
  <c r="L282" i="4"/>
  <c r="O282" i="4"/>
  <c r="R282" i="4"/>
  <c r="U282" i="4"/>
  <c r="W282" i="4"/>
  <c r="D283" i="4"/>
  <c r="E283" i="4"/>
  <c r="L283" i="4"/>
  <c r="O283" i="4"/>
  <c r="R283" i="4"/>
  <c r="U283" i="4"/>
  <c r="W283" i="4"/>
  <c r="D284" i="4"/>
  <c r="E284" i="4"/>
  <c r="L284" i="4"/>
  <c r="O284" i="4"/>
  <c r="R284" i="4"/>
  <c r="U284" i="4"/>
  <c r="W284" i="4"/>
  <c r="D285" i="4"/>
  <c r="E285" i="4"/>
  <c r="L285" i="4"/>
  <c r="O285" i="4"/>
  <c r="R285" i="4"/>
  <c r="U285" i="4"/>
  <c r="W285" i="4"/>
  <c r="D286" i="4"/>
  <c r="E286" i="4"/>
  <c r="L286" i="4"/>
  <c r="O286" i="4"/>
  <c r="R286" i="4"/>
  <c r="U286" i="4"/>
  <c r="W286" i="4"/>
  <c r="D287" i="4"/>
  <c r="E287" i="4"/>
  <c r="L287" i="4"/>
  <c r="O287" i="4"/>
  <c r="R287" i="4"/>
  <c r="U287" i="4"/>
  <c r="W287" i="4"/>
  <c r="D288" i="4"/>
  <c r="E288" i="4"/>
  <c r="L288" i="4"/>
  <c r="O288" i="4"/>
  <c r="R288" i="4"/>
  <c r="U288" i="4"/>
  <c r="W288" i="4"/>
  <c r="D289" i="4"/>
  <c r="E289" i="4"/>
  <c r="L289" i="4"/>
  <c r="O289" i="4"/>
  <c r="R289" i="4"/>
  <c r="U289" i="4"/>
  <c r="W289" i="4"/>
  <c r="D290" i="4"/>
  <c r="E290" i="4"/>
  <c r="L290" i="4"/>
  <c r="O290" i="4"/>
  <c r="R290" i="4"/>
  <c r="U290" i="4"/>
  <c r="W290" i="4"/>
  <c r="D291" i="4"/>
  <c r="E291" i="4"/>
  <c r="L291" i="4"/>
  <c r="O291" i="4"/>
  <c r="R291" i="4"/>
  <c r="U291" i="4"/>
  <c r="W291" i="4"/>
  <c r="D292" i="4"/>
  <c r="E292" i="4"/>
  <c r="L292" i="4"/>
  <c r="O292" i="4"/>
  <c r="R292" i="4"/>
  <c r="U292" i="4"/>
  <c r="W292" i="4"/>
  <c r="D293" i="4"/>
  <c r="E293" i="4"/>
  <c r="L293" i="4"/>
  <c r="O293" i="4"/>
  <c r="R293" i="4"/>
  <c r="U293" i="4"/>
  <c r="W293" i="4"/>
  <c r="D294" i="4"/>
  <c r="E294" i="4"/>
  <c r="L294" i="4"/>
  <c r="O294" i="4"/>
  <c r="R294" i="4"/>
  <c r="U294" i="4"/>
  <c r="W294" i="4"/>
  <c r="D295" i="4"/>
  <c r="E295" i="4"/>
  <c r="L295" i="4"/>
  <c r="O295" i="4"/>
  <c r="R295" i="4"/>
  <c r="U295" i="4"/>
  <c r="W295" i="4"/>
  <c r="D296" i="4"/>
  <c r="E296" i="4"/>
  <c r="L296" i="4"/>
  <c r="O296" i="4"/>
  <c r="R296" i="4"/>
  <c r="U296" i="4"/>
  <c r="W296" i="4"/>
  <c r="D297" i="4"/>
  <c r="E297" i="4"/>
  <c r="L297" i="4"/>
  <c r="O297" i="4"/>
  <c r="R297" i="4"/>
  <c r="U297" i="4"/>
  <c r="W297" i="4"/>
  <c r="D298" i="4"/>
  <c r="E298" i="4"/>
  <c r="L298" i="4"/>
  <c r="O298" i="4"/>
  <c r="R298" i="4"/>
  <c r="U298" i="4"/>
  <c r="W298" i="4"/>
  <c r="D299" i="4"/>
  <c r="E299" i="4"/>
  <c r="L299" i="4"/>
  <c r="O299" i="4"/>
  <c r="R299" i="4"/>
  <c r="U299" i="4"/>
  <c r="W299" i="4"/>
  <c r="D300" i="4"/>
  <c r="E300" i="4"/>
  <c r="L300" i="4"/>
  <c r="O300" i="4"/>
  <c r="R300" i="4"/>
  <c r="U300" i="4"/>
  <c r="W300" i="4"/>
  <c r="D301" i="4"/>
  <c r="E301" i="4"/>
  <c r="L301" i="4"/>
  <c r="O301" i="4"/>
  <c r="R301" i="4"/>
  <c r="U301" i="4"/>
  <c r="W301" i="4"/>
  <c r="D302" i="4"/>
  <c r="E302" i="4"/>
  <c r="L302" i="4"/>
  <c r="O302" i="4"/>
  <c r="R302" i="4"/>
  <c r="U302" i="4"/>
  <c r="W302" i="4"/>
  <c r="D303" i="4"/>
  <c r="E303" i="4"/>
  <c r="L303" i="4"/>
  <c r="O303" i="4"/>
  <c r="R303" i="4"/>
  <c r="U303" i="4"/>
  <c r="W303" i="4"/>
  <c r="D304" i="4"/>
  <c r="E304" i="4"/>
  <c r="L304" i="4"/>
  <c r="O304" i="4"/>
  <c r="R304" i="4"/>
  <c r="U304" i="4"/>
  <c r="W304" i="4"/>
  <c r="D305" i="4"/>
  <c r="E305" i="4"/>
  <c r="L305" i="4"/>
  <c r="O305" i="4"/>
  <c r="R305" i="4"/>
  <c r="U305" i="4"/>
  <c r="W305" i="4"/>
  <c r="D306" i="4"/>
  <c r="E306" i="4"/>
  <c r="L306" i="4"/>
  <c r="O306" i="4"/>
  <c r="R306" i="4"/>
  <c r="U306" i="4"/>
  <c r="W306" i="4"/>
  <c r="D307" i="4"/>
  <c r="E307" i="4"/>
  <c r="L307" i="4"/>
  <c r="O307" i="4"/>
  <c r="R307" i="4"/>
  <c r="U307" i="4"/>
  <c r="W307" i="4"/>
  <c r="D308" i="4"/>
  <c r="E308" i="4"/>
  <c r="L308" i="4"/>
  <c r="O308" i="4"/>
  <c r="R308" i="4"/>
  <c r="U308" i="4"/>
  <c r="W308" i="4"/>
  <c r="D309" i="4"/>
  <c r="E309" i="4"/>
  <c r="L309" i="4"/>
  <c r="O309" i="4"/>
  <c r="R309" i="4"/>
  <c r="U309" i="4"/>
  <c r="W309" i="4"/>
  <c r="D310" i="4"/>
  <c r="E310" i="4"/>
  <c r="L310" i="4"/>
  <c r="O310" i="4"/>
  <c r="R310" i="4"/>
  <c r="U310" i="4"/>
  <c r="W310" i="4"/>
  <c r="D311" i="4"/>
  <c r="E311" i="4"/>
  <c r="L311" i="4"/>
  <c r="O311" i="4"/>
  <c r="R311" i="4"/>
  <c r="U311" i="4"/>
  <c r="W311" i="4"/>
  <c r="D312" i="4"/>
  <c r="E312" i="4"/>
  <c r="L312" i="4"/>
  <c r="O312" i="4"/>
  <c r="R312" i="4"/>
  <c r="U312" i="4"/>
  <c r="W312" i="4"/>
  <c r="D313" i="4"/>
  <c r="E313" i="4"/>
  <c r="L313" i="4"/>
  <c r="O313" i="4"/>
  <c r="R313" i="4"/>
  <c r="U313" i="4"/>
  <c r="W313" i="4"/>
  <c r="D314" i="4"/>
  <c r="E314" i="4"/>
  <c r="L314" i="4"/>
  <c r="O314" i="4"/>
  <c r="R314" i="4"/>
  <c r="U314" i="4"/>
  <c r="W314" i="4"/>
  <c r="D315" i="4"/>
  <c r="E315" i="4"/>
  <c r="L315" i="4"/>
  <c r="O315" i="4"/>
  <c r="R315" i="4"/>
  <c r="U315" i="4"/>
  <c r="W315" i="4"/>
  <c r="D316" i="4"/>
  <c r="E316" i="4"/>
  <c r="L316" i="4"/>
  <c r="O316" i="4"/>
  <c r="R316" i="4"/>
  <c r="U316" i="4"/>
  <c r="W316" i="4"/>
  <c r="D317" i="4"/>
  <c r="E317" i="4"/>
  <c r="L317" i="4"/>
  <c r="O317" i="4"/>
  <c r="R317" i="4"/>
  <c r="U317" i="4"/>
  <c r="W317" i="4"/>
  <c r="D318" i="4"/>
  <c r="E318" i="4"/>
  <c r="L318" i="4"/>
  <c r="O318" i="4"/>
  <c r="R318" i="4"/>
  <c r="U318" i="4"/>
  <c r="W318" i="4"/>
  <c r="D319" i="4"/>
  <c r="E319" i="4"/>
  <c r="L319" i="4"/>
  <c r="O319" i="4"/>
  <c r="R319" i="4"/>
  <c r="U319" i="4"/>
  <c r="W319" i="4"/>
  <c r="D320" i="4"/>
  <c r="E320" i="4"/>
  <c r="L320" i="4"/>
  <c r="O320" i="4"/>
  <c r="R320" i="4"/>
  <c r="U320" i="4"/>
  <c r="W320" i="4"/>
  <c r="D321" i="4"/>
  <c r="E321" i="4"/>
  <c r="L321" i="4"/>
  <c r="O321" i="4"/>
  <c r="R321" i="4"/>
  <c r="U321" i="4"/>
  <c r="W321" i="4"/>
  <c r="D322" i="4"/>
  <c r="E322" i="4"/>
  <c r="L322" i="4"/>
  <c r="O322" i="4"/>
  <c r="R322" i="4"/>
  <c r="U322" i="4"/>
  <c r="W322" i="4"/>
  <c r="D323" i="4"/>
  <c r="E323" i="4"/>
  <c r="L323" i="4"/>
  <c r="O323" i="4"/>
  <c r="R323" i="4"/>
  <c r="U323" i="4"/>
  <c r="W323" i="4"/>
  <c r="D324" i="4"/>
  <c r="E324" i="4"/>
  <c r="L324" i="4"/>
  <c r="O324" i="4"/>
  <c r="R324" i="4"/>
  <c r="U324" i="4"/>
  <c r="W324" i="4"/>
  <c r="D325" i="4"/>
  <c r="E325" i="4"/>
  <c r="L325" i="4"/>
  <c r="O325" i="4"/>
  <c r="R325" i="4"/>
  <c r="U325" i="4"/>
  <c r="W325" i="4"/>
  <c r="D326" i="4"/>
  <c r="E326" i="4"/>
  <c r="L326" i="4"/>
  <c r="O326" i="4"/>
  <c r="R326" i="4"/>
  <c r="U326" i="4"/>
  <c r="W326" i="4"/>
  <c r="D327" i="4"/>
  <c r="E327" i="4"/>
  <c r="L327" i="4"/>
  <c r="O327" i="4"/>
  <c r="R327" i="4"/>
  <c r="U327" i="4"/>
  <c r="W327" i="4"/>
  <c r="D328" i="4"/>
  <c r="E328" i="4"/>
  <c r="L328" i="4"/>
  <c r="O328" i="4"/>
  <c r="R328" i="4"/>
  <c r="U328" i="4"/>
  <c r="W328" i="4"/>
  <c r="D329" i="4"/>
  <c r="E329" i="4"/>
  <c r="L329" i="4"/>
  <c r="O329" i="4"/>
  <c r="R329" i="4"/>
  <c r="U329" i="4"/>
  <c r="W329" i="4"/>
  <c r="D330" i="4"/>
  <c r="E330" i="4"/>
  <c r="L330" i="4"/>
  <c r="O330" i="4"/>
  <c r="R330" i="4"/>
  <c r="U330" i="4"/>
  <c r="W330" i="4"/>
  <c r="D331" i="4"/>
  <c r="E331" i="4"/>
  <c r="L331" i="4"/>
  <c r="O331" i="4"/>
  <c r="R331" i="4"/>
  <c r="U331" i="4"/>
  <c r="W331" i="4"/>
  <c r="D332" i="4"/>
  <c r="E332" i="4"/>
  <c r="L332" i="4"/>
  <c r="O332" i="4"/>
  <c r="R332" i="4"/>
  <c r="U332" i="4"/>
  <c r="W332" i="4"/>
  <c r="D333" i="4"/>
  <c r="E333" i="4"/>
  <c r="L333" i="4"/>
  <c r="O333" i="4"/>
  <c r="R333" i="4"/>
  <c r="U333" i="4"/>
  <c r="W333" i="4"/>
  <c r="D334" i="4"/>
  <c r="E334" i="4"/>
  <c r="L334" i="4"/>
  <c r="O334" i="4"/>
  <c r="R334" i="4"/>
  <c r="U334" i="4"/>
  <c r="W334" i="4"/>
  <c r="D335" i="4"/>
  <c r="E335" i="4"/>
  <c r="L335" i="4"/>
  <c r="O335" i="4"/>
  <c r="R335" i="4"/>
  <c r="U335" i="4"/>
  <c r="W335" i="4"/>
  <c r="D336" i="4"/>
  <c r="E336" i="4"/>
  <c r="L336" i="4"/>
  <c r="O336" i="4"/>
  <c r="R336" i="4"/>
  <c r="U336" i="4"/>
  <c r="W336" i="4"/>
  <c r="D337" i="4"/>
  <c r="E337" i="4"/>
  <c r="L337" i="4"/>
  <c r="O337" i="4"/>
  <c r="R337" i="4"/>
  <c r="U337" i="4"/>
  <c r="W337" i="4"/>
  <c r="D338" i="4"/>
  <c r="E338" i="4"/>
  <c r="L338" i="4"/>
  <c r="O338" i="4"/>
  <c r="R338" i="4"/>
  <c r="U338" i="4"/>
  <c r="W338" i="4"/>
  <c r="D339" i="4"/>
  <c r="E339" i="4"/>
  <c r="L339" i="4"/>
  <c r="O339" i="4"/>
  <c r="R339" i="4"/>
  <c r="U339" i="4"/>
  <c r="W339" i="4"/>
  <c r="D340" i="4"/>
  <c r="E340" i="4"/>
  <c r="L340" i="4"/>
  <c r="O340" i="4"/>
  <c r="R340" i="4"/>
  <c r="U340" i="4"/>
  <c r="W340" i="4"/>
  <c r="D341" i="4"/>
  <c r="E341" i="4"/>
  <c r="L341" i="4"/>
  <c r="O341" i="4"/>
  <c r="R341" i="4"/>
  <c r="U341" i="4"/>
  <c r="W341" i="4"/>
  <c r="D342" i="4"/>
  <c r="E342" i="4"/>
  <c r="L342" i="4"/>
  <c r="O342" i="4"/>
  <c r="R342" i="4"/>
  <c r="U342" i="4"/>
  <c r="W342" i="4"/>
  <c r="D343" i="4"/>
  <c r="E343" i="4"/>
  <c r="L343" i="4"/>
  <c r="O343" i="4"/>
  <c r="R343" i="4"/>
  <c r="U343" i="4"/>
  <c r="W343" i="4"/>
  <c r="D344" i="4"/>
  <c r="E344" i="4"/>
  <c r="L344" i="4"/>
  <c r="O344" i="4"/>
  <c r="R344" i="4"/>
  <c r="U344" i="4"/>
  <c r="W344" i="4"/>
  <c r="D345" i="4"/>
  <c r="E345" i="4"/>
  <c r="L345" i="4"/>
  <c r="O345" i="4"/>
  <c r="R345" i="4"/>
  <c r="U345" i="4"/>
  <c r="W345" i="4"/>
  <c r="D346" i="4"/>
  <c r="E346" i="4"/>
  <c r="L346" i="4"/>
  <c r="O346" i="4"/>
  <c r="R346" i="4"/>
  <c r="U346" i="4"/>
  <c r="W346" i="4"/>
  <c r="D347" i="4"/>
  <c r="E347" i="4"/>
  <c r="L347" i="4"/>
  <c r="O347" i="4"/>
  <c r="R347" i="4"/>
  <c r="U347" i="4"/>
  <c r="W347" i="4"/>
  <c r="D348" i="4"/>
  <c r="E348" i="4"/>
  <c r="L348" i="4"/>
  <c r="O348" i="4"/>
  <c r="R348" i="4"/>
  <c r="U348" i="4"/>
  <c r="W348" i="4"/>
  <c r="D349" i="4"/>
  <c r="E349" i="4"/>
  <c r="L349" i="4"/>
  <c r="O349" i="4"/>
  <c r="R349" i="4"/>
  <c r="U349" i="4"/>
  <c r="W349" i="4"/>
  <c r="D350" i="4"/>
  <c r="E350" i="4"/>
  <c r="L350" i="4"/>
  <c r="O350" i="4"/>
  <c r="R350" i="4"/>
  <c r="U350" i="4"/>
  <c r="W350" i="4"/>
  <c r="D351" i="4"/>
  <c r="E351" i="4"/>
  <c r="L351" i="4"/>
  <c r="O351" i="4"/>
  <c r="R351" i="4"/>
  <c r="U351" i="4"/>
  <c r="W351" i="4"/>
  <c r="D352" i="4"/>
  <c r="E352" i="4"/>
  <c r="L352" i="4"/>
  <c r="O352" i="4"/>
  <c r="R352" i="4"/>
  <c r="U352" i="4"/>
  <c r="W352" i="4"/>
  <c r="D353" i="4"/>
  <c r="E353" i="4"/>
  <c r="L353" i="4"/>
  <c r="O353" i="4"/>
  <c r="R353" i="4"/>
  <c r="U353" i="4"/>
  <c r="W353" i="4"/>
  <c r="D354" i="4"/>
  <c r="E354" i="4"/>
  <c r="L354" i="4"/>
  <c r="O354" i="4"/>
  <c r="R354" i="4"/>
  <c r="U354" i="4"/>
  <c r="W354" i="4"/>
  <c r="D355" i="4"/>
  <c r="E355" i="4"/>
  <c r="L355" i="4"/>
  <c r="O355" i="4"/>
  <c r="R355" i="4"/>
  <c r="U355" i="4"/>
  <c r="W355" i="4"/>
  <c r="D356" i="4"/>
  <c r="E356" i="4"/>
  <c r="L356" i="4"/>
  <c r="O356" i="4"/>
  <c r="R356" i="4"/>
  <c r="U356" i="4"/>
  <c r="W356" i="4"/>
  <c r="D357" i="4"/>
  <c r="E357" i="4"/>
  <c r="L357" i="4"/>
  <c r="O357" i="4"/>
  <c r="R357" i="4"/>
  <c r="U357" i="4"/>
  <c r="W357" i="4"/>
  <c r="D358" i="4"/>
  <c r="E358" i="4"/>
  <c r="L358" i="4"/>
  <c r="O358" i="4"/>
  <c r="R358" i="4"/>
  <c r="U358" i="4"/>
  <c r="W358" i="4"/>
  <c r="D359" i="4"/>
  <c r="E359" i="4"/>
  <c r="L359" i="4"/>
  <c r="O359" i="4"/>
  <c r="R359" i="4"/>
  <c r="U359" i="4"/>
  <c r="W359" i="4"/>
  <c r="D360" i="4"/>
  <c r="E360" i="4"/>
  <c r="L360" i="4"/>
  <c r="O360" i="4"/>
  <c r="R360" i="4"/>
  <c r="U360" i="4"/>
  <c r="W360" i="4"/>
  <c r="D361" i="4"/>
  <c r="E361" i="4"/>
  <c r="L361" i="4"/>
  <c r="O361" i="4"/>
  <c r="R361" i="4"/>
  <c r="U361" i="4"/>
  <c r="W361" i="4"/>
  <c r="D362" i="4"/>
  <c r="E362" i="4"/>
  <c r="L362" i="4"/>
  <c r="O362" i="4"/>
  <c r="R362" i="4"/>
  <c r="U362" i="4"/>
  <c r="W362" i="4"/>
  <c r="D363" i="4"/>
  <c r="E363" i="4"/>
  <c r="L363" i="4"/>
  <c r="O363" i="4"/>
  <c r="R363" i="4"/>
  <c r="U363" i="4"/>
  <c r="W363" i="4"/>
  <c r="D364" i="4"/>
  <c r="E364" i="4"/>
  <c r="L364" i="4"/>
  <c r="O364" i="4"/>
  <c r="R364" i="4"/>
  <c r="U364" i="4"/>
  <c r="W364" i="4"/>
  <c r="D365" i="4"/>
  <c r="E365" i="4"/>
  <c r="L365" i="4"/>
  <c r="O365" i="4"/>
  <c r="R365" i="4"/>
  <c r="U365" i="4"/>
  <c r="W365" i="4"/>
  <c r="D366" i="4"/>
  <c r="E366" i="4"/>
  <c r="L366" i="4"/>
  <c r="O366" i="4"/>
  <c r="R366" i="4"/>
  <c r="U366" i="4"/>
  <c r="W366" i="4"/>
  <c r="D367" i="4"/>
  <c r="E367" i="4"/>
  <c r="L367" i="4"/>
  <c r="O367" i="4"/>
  <c r="R367" i="4"/>
  <c r="U367" i="4"/>
  <c r="W367" i="4"/>
  <c r="D368" i="4"/>
  <c r="E368" i="4"/>
  <c r="L368" i="4"/>
  <c r="O368" i="4"/>
  <c r="R368" i="4"/>
  <c r="U368" i="4"/>
  <c r="W368" i="4"/>
  <c r="D369" i="4"/>
  <c r="E369" i="4"/>
  <c r="L369" i="4"/>
  <c r="O369" i="4"/>
  <c r="R369" i="4"/>
  <c r="U369" i="4"/>
  <c r="W369" i="4"/>
  <c r="D370" i="4"/>
  <c r="E370" i="4"/>
  <c r="L370" i="4"/>
  <c r="O370" i="4"/>
  <c r="R370" i="4"/>
  <c r="U370" i="4"/>
  <c r="W370" i="4"/>
  <c r="D371" i="4"/>
  <c r="E371" i="4"/>
  <c r="L371" i="4"/>
  <c r="O371" i="4"/>
  <c r="R371" i="4"/>
  <c r="U371" i="4"/>
  <c r="W371" i="4"/>
  <c r="D372" i="4"/>
  <c r="E372" i="4"/>
  <c r="L372" i="4"/>
  <c r="O372" i="4"/>
  <c r="R372" i="4"/>
  <c r="U372" i="4"/>
  <c r="W372" i="4"/>
  <c r="D373" i="4"/>
  <c r="E373" i="4"/>
  <c r="L373" i="4"/>
  <c r="O373" i="4"/>
  <c r="R373" i="4"/>
  <c r="U373" i="4"/>
  <c r="W373" i="4"/>
  <c r="D374" i="4"/>
  <c r="E374" i="4"/>
  <c r="L374" i="4"/>
  <c r="O374" i="4"/>
  <c r="R374" i="4"/>
  <c r="U374" i="4"/>
  <c r="W374" i="4"/>
  <c r="D375" i="4"/>
  <c r="E375" i="4"/>
  <c r="L375" i="4"/>
  <c r="O375" i="4"/>
  <c r="R375" i="4"/>
  <c r="U375" i="4"/>
  <c r="W375" i="4"/>
  <c r="D376" i="4"/>
  <c r="E376" i="4"/>
  <c r="L376" i="4"/>
  <c r="O376" i="4"/>
  <c r="R376" i="4"/>
  <c r="U376" i="4"/>
  <c r="W376" i="4"/>
  <c r="D377" i="4"/>
  <c r="E377" i="4"/>
  <c r="L377" i="4"/>
  <c r="O377" i="4"/>
  <c r="R377" i="4"/>
  <c r="U377" i="4"/>
  <c r="W377" i="4"/>
  <c r="D378" i="4"/>
  <c r="E378" i="4"/>
  <c r="L378" i="4"/>
  <c r="O378" i="4"/>
  <c r="R378" i="4"/>
  <c r="U378" i="4"/>
  <c r="W378" i="4"/>
  <c r="D379" i="4"/>
  <c r="E379" i="4"/>
  <c r="L379" i="4"/>
  <c r="O379" i="4"/>
  <c r="R379" i="4"/>
  <c r="U379" i="4"/>
  <c r="W379" i="4"/>
  <c r="D380" i="4"/>
  <c r="E380" i="4"/>
  <c r="L380" i="4"/>
  <c r="O380" i="4"/>
  <c r="R380" i="4"/>
  <c r="U380" i="4"/>
  <c r="W380" i="4"/>
  <c r="D381" i="4"/>
  <c r="E381" i="4"/>
  <c r="L381" i="4"/>
  <c r="O381" i="4"/>
  <c r="R381" i="4"/>
  <c r="U381" i="4"/>
  <c r="W381" i="4"/>
  <c r="D382" i="4"/>
  <c r="E382" i="4"/>
  <c r="L382" i="4"/>
  <c r="O382" i="4"/>
  <c r="R382" i="4"/>
  <c r="U382" i="4"/>
  <c r="W382" i="4"/>
  <c r="D383" i="4"/>
  <c r="E383" i="4"/>
  <c r="L383" i="4"/>
  <c r="O383" i="4"/>
  <c r="R383" i="4"/>
  <c r="U383" i="4"/>
  <c r="W383" i="4"/>
  <c r="D384" i="4"/>
  <c r="E384" i="4"/>
  <c r="L384" i="4"/>
  <c r="O384" i="4"/>
  <c r="R384" i="4"/>
  <c r="U384" i="4"/>
  <c r="W384" i="4"/>
  <c r="D385" i="4"/>
  <c r="E385" i="4"/>
  <c r="L385" i="4"/>
  <c r="O385" i="4"/>
  <c r="R385" i="4"/>
  <c r="U385" i="4"/>
  <c r="W385" i="4"/>
  <c r="J41" i="19" l="1"/>
  <c r="H41" i="19"/>
  <c r="D41" i="19"/>
  <c r="J39" i="19"/>
  <c r="D39" i="19"/>
  <c r="H39" i="19"/>
  <c r="J37" i="19"/>
  <c r="H37" i="19"/>
  <c r="D37" i="19"/>
  <c r="J35" i="19"/>
  <c r="H35" i="19"/>
  <c r="D35" i="19"/>
  <c r="J33" i="19"/>
  <c r="H33" i="19"/>
  <c r="D33" i="19"/>
  <c r="J31" i="19"/>
  <c r="H31" i="19"/>
  <c r="D31" i="19"/>
  <c r="J29" i="19"/>
  <c r="H29" i="19"/>
  <c r="D29" i="19"/>
  <c r="J27" i="19"/>
  <c r="H27" i="19"/>
  <c r="D27" i="19"/>
  <c r="J25" i="19"/>
  <c r="H25" i="19"/>
  <c r="D25" i="19"/>
  <c r="J23" i="19"/>
  <c r="H23" i="19"/>
  <c r="D23" i="19"/>
  <c r="J21" i="19"/>
  <c r="H21" i="19"/>
  <c r="D21" i="19"/>
  <c r="J19" i="19"/>
  <c r="H19" i="19"/>
  <c r="D19" i="19"/>
  <c r="J17" i="19"/>
  <c r="H17" i="19"/>
  <c r="D17" i="19"/>
  <c r="J15" i="19"/>
  <c r="H15" i="19"/>
  <c r="D15" i="19"/>
  <c r="J13" i="19"/>
  <c r="H13" i="19"/>
  <c r="D13" i="19"/>
  <c r="J11" i="19"/>
  <c r="D11" i="19"/>
  <c r="H11" i="19"/>
  <c r="J9" i="19"/>
  <c r="H9" i="19"/>
  <c r="D9" i="19"/>
  <c r="J7" i="19"/>
  <c r="H7" i="19"/>
  <c r="D7" i="19"/>
  <c r="J5" i="19"/>
  <c r="H5" i="19"/>
  <c r="D5" i="19"/>
  <c r="D3" i="19"/>
  <c r="J3" i="19"/>
  <c r="H3" i="19"/>
  <c r="D42" i="19"/>
  <c r="H42" i="19"/>
  <c r="J42" i="19"/>
  <c r="D40" i="19"/>
  <c r="J40" i="19"/>
  <c r="H40" i="19"/>
  <c r="D38" i="19"/>
  <c r="H38" i="19"/>
  <c r="J38" i="19"/>
  <c r="D36" i="19"/>
  <c r="H36" i="19"/>
  <c r="J36" i="19"/>
  <c r="D34" i="19"/>
  <c r="J34" i="19"/>
  <c r="H34" i="19"/>
  <c r="D32" i="19"/>
  <c r="J32" i="19"/>
  <c r="H32" i="19"/>
  <c r="D30" i="19"/>
  <c r="J30" i="19"/>
  <c r="H30" i="19"/>
  <c r="D28" i="19"/>
  <c r="H28" i="19"/>
  <c r="J28" i="19"/>
  <c r="D26" i="19"/>
  <c r="H26" i="19"/>
  <c r="J26" i="19"/>
  <c r="D24" i="19"/>
  <c r="H24" i="19"/>
  <c r="J24" i="19"/>
  <c r="D22" i="19"/>
  <c r="J22" i="19"/>
  <c r="H22" i="19"/>
  <c r="D20" i="19"/>
  <c r="H20" i="19"/>
  <c r="J20" i="19"/>
  <c r="D18" i="19"/>
  <c r="H18" i="19"/>
  <c r="J18" i="19"/>
  <c r="D16" i="19"/>
  <c r="H16" i="19"/>
  <c r="J16" i="19"/>
  <c r="D14" i="19"/>
  <c r="H14" i="19"/>
  <c r="J14" i="19"/>
  <c r="D12" i="19"/>
  <c r="H12" i="19"/>
  <c r="J12" i="19"/>
  <c r="D10" i="19"/>
  <c r="H10" i="19"/>
  <c r="J10" i="19"/>
  <c r="D8" i="19"/>
  <c r="H8" i="19"/>
  <c r="J8" i="19"/>
  <c r="D6" i="19"/>
  <c r="H6" i="19"/>
  <c r="J6" i="19"/>
  <c r="J4" i="19"/>
  <c r="D4" i="19"/>
  <c r="H4" i="19"/>
  <c r="Z202" i="4"/>
  <c r="Z198" i="4"/>
  <c r="P178" i="17"/>
  <c r="Z178" i="4"/>
  <c r="P166" i="17"/>
  <c r="Z166" i="4"/>
  <c r="P162" i="17"/>
  <c r="Z162" i="4"/>
  <c r="P158" i="17"/>
  <c r="Z158" i="4"/>
  <c r="P154" i="17"/>
  <c r="Z154" i="4"/>
  <c r="P150" i="17"/>
  <c r="Z150" i="4"/>
  <c r="P146" i="17"/>
  <c r="Z146" i="4"/>
  <c r="P142" i="17"/>
  <c r="Z142" i="4"/>
  <c r="P138" i="17"/>
  <c r="Z138" i="4"/>
  <c r="P134" i="17"/>
  <c r="Z134" i="4"/>
  <c r="P130" i="17"/>
  <c r="Z130" i="4"/>
  <c r="P126" i="17"/>
  <c r="Z126" i="4"/>
  <c r="P122" i="17"/>
  <c r="Z122" i="4"/>
  <c r="P118" i="17"/>
  <c r="Z118" i="4"/>
  <c r="P114" i="17"/>
  <c r="Z114" i="4"/>
  <c r="P110" i="17"/>
  <c r="Z110" i="4"/>
  <c r="P106" i="17"/>
  <c r="Z106" i="4"/>
  <c r="Z239" i="4"/>
  <c r="Z235" i="4"/>
  <c r="Z231" i="4"/>
  <c r="Z227" i="4"/>
  <c r="Z223" i="4"/>
  <c r="Z219" i="4"/>
  <c r="Z215" i="4"/>
  <c r="Z211" i="4"/>
  <c r="Z207" i="4"/>
  <c r="Z203" i="4"/>
  <c r="Z199" i="4"/>
  <c r="Z195" i="4"/>
  <c r="P191" i="17"/>
  <c r="Z191" i="4"/>
  <c r="P187" i="17"/>
  <c r="Z187" i="4"/>
  <c r="P183" i="17"/>
  <c r="Z183" i="4"/>
  <c r="P179" i="17"/>
  <c r="Z179" i="4"/>
  <c r="P175" i="17"/>
  <c r="Z175" i="4"/>
  <c r="P171" i="17"/>
  <c r="Z171" i="4"/>
  <c r="P167" i="17"/>
  <c r="Z167" i="4"/>
  <c r="P163" i="17"/>
  <c r="Z163" i="4"/>
  <c r="P159" i="17"/>
  <c r="Z159" i="4"/>
  <c r="P155" i="17"/>
  <c r="Z155" i="4"/>
  <c r="P151" i="17"/>
  <c r="Z151" i="4"/>
  <c r="P147" i="17"/>
  <c r="Z147" i="4"/>
  <c r="P143" i="17"/>
  <c r="Z143" i="4"/>
  <c r="P139" i="17"/>
  <c r="Z139" i="4"/>
  <c r="P135" i="17"/>
  <c r="Z135" i="4"/>
  <c r="P131" i="17"/>
  <c r="Z131" i="4"/>
  <c r="P127" i="17"/>
  <c r="Z127" i="4"/>
  <c r="P123" i="17"/>
  <c r="Z123" i="4"/>
  <c r="P119" i="17"/>
  <c r="Z119" i="4"/>
  <c r="P115" i="17"/>
  <c r="Z115" i="4"/>
  <c r="P111" i="17"/>
  <c r="Z111" i="4"/>
  <c r="P107" i="17"/>
  <c r="Z107" i="4"/>
  <c r="P103" i="17"/>
  <c r="Z103" i="4"/>
  <c r="Z238" i="4"/>
  <c r="Z234" i="4"/>
  <c r="Z230" i="4"/>
  <c r="Z226" i="4"/>
  <c r="Z222" i="4"/>
  <c r="Z218" i="4"/>
  <c r="Z214" i="4"/>
  <c r="Z210" i="4"/>
  <c r="Z206" i="4"/>
  <c r="P190" i="17"/>
  <c r="Q190" i="17" s="1"/>
  <c r="Z190" i="4"/>
  <c r="P186" i="17"/>
  <c r="Z186" i="4"/>
  <c r="P182" i="17"/>
  <c r="Q182" i="17" s="1"/>
  <c r="Z182" i="4"/>
  <c r="P174" i="17"/>
  <c r="Q174" i="17" s="1"/>
  <c r="Z174" i="4"/>
  <c r="Z232" i="4"/>
  <c r="Z224" i="4"/>
  <c r="Z220" i="4"/>
  <c r="Z216" i="4"/>
  <c r="Z212" i="4"/>
  <c r="Z208" i="4"/>
  <c r="Z200" i="4"/>
  <c r="Z196" i="4"/>
  <c r="P192" i="17"/>
  <c r="Z192" i="4"/>
  <c r="P188" i="17"/>
  <c r="Q188" i="17" s="1"/>
  <c r="Z188" i="4"/>
  <c r="P184" i="17"/>
  <c r="Q184" i="17" s="1"/>
  <c r="Z184" i="4"/>
  <c r="P180" i="17"/>
  <c r="Z180" i="4"/>
  <c r="P176" i="17"/>
  <c r="Q176" i="17" s="1"/>
  <c r="Z176" i="4"/>
  <c r="P172" i="17"/>
  <c r="Q172" i="17" s="1"/>
  <c r="Z172" i="4"/>
  <c r="P168" i="17"/>
  <c r="Z168" i="4"/>
  <c r="P164" i="17"/>
  <c r="Z164" i="4"/>
  <c r="P160" i="17"/>
  <c r="Z160" i="4"/>
  <c r="P156" i="17"/>
  <c r="Z156" i="4"/>
  <c r="P152" i="17"/>
  <c r="Z152" i="4"/>
  <c r="P148" i="17"/>
  <c r="Z148" i="4"/>
  <c r="P144" i="17"/>
  <c r="Z144" i="4"/>
  <c r="P140" i="17"/>
  <c r="Z140" i="4"/>
  <c r="P136" i="17"/>
  <c r="Z136" i="4"/>
  <c r="P132" i="17"/>
  <c r="Z132" i="4"/>
  <c r="P128" i="17"/>
  <c r="Z128" i="4"/>
  <c r="P124" i="17"/>
  <c r="Z124" i="4"/>
  <c r="P120" i="17"/>
  <c r="Z120" i="4"/>
  <c r="P116" i="17"/>
  <c r="Z116" i="4"/>
  <c r="P112" i="17"/>
  <c r="Z112" i="4"/>
  <c r="P108" i="17"/>
  <c r="Z108" i="4"/>
  <c r="P104" i="17"/>
  <c r="Z104" i="4"/>
  <c r="P194" i="17"/>
  <c r="Q194" i="17" s="1"/>
  <c r="Z194" i="4"/>
  <c r="P170" i="17"/>
  <c r="Q170" i="17" s="1"/>
  <c r="Z170" i="4"/>
  <c r="Z236" i="4"/>
  <c r="Z228" i="4"/>
  <c r="Z204" i="4"/>
  <c r="Z237" i="4"/>
  <c r="Z233" i="4"/>
  <c r="Z229" i="4"/>
  <c r="Z225" i="4"/>
  <c r="Z221" i="4"/>
  <c r="Z217" i="4"/>
  <c r="Z213" i="4"/>
  <c r="Z209" i="4"/>
  <c r="Z205" i="4"/>
  <c r="Z201" i="4"/>
  <c r="Z197" i="4"/>
  <c r="P193" i="17"/>
  <c r="Q193" i="17" s="1"/>
  <c r="Z193" i="4"/>
  <c r="P189" i="17"/>
  <c r="Q189" i="17" s="1"/>
  <c r="Z189" i="4"/>
  <c r="P185" i="17"/>
  <c r="Q185" i="17" s="1"/>
  <c r="Z185" i="4"/>
  <c r="P181" i="17"/>
  <c r="Q181" i="17" s="1"/>
  <c r="Z181" i="4"/>
  <c r="P177" i="17"/>
  <c r="Q177" i="17" s="1"/>
  <c r="Z177" i="4"/>
  <c r="P173" i="17"/>
  <c r="Q173" i="17" s="1"/>
  <c r="Z173" i="4"/>
  <c r="P169" i="17"/>
  <c r="Q169" i="17" s="1"/>
  <c r="Z169" i="4"/>
  <c r="P165" i="17"/>
  <c r="Q165" i="17" s="1"/>
  <c r="Z165" i="4"/>
  <c r="P161" i="17"/>
  <c r="Z161" i="4"/>
  <c r="P157" i="17"/>
  <c r="Z157" i="4"/>
  <c r="P153" i="17"/>
  <c r="Z153" i="4"/>
  <c r="P149" i="17"/>
  <c r="Z149" i="4"/>
  <c r="P145" i="17"/>
  <c r="Z145" i="4"/>
  <c r="P141" i="17"/>
  <c r="Z141" i="4"/>
  <c r="P137" i="17"/>
  <c r="Z137" i="4"/>
  <c r="P133" i="17"/>
  <c r="Z133" i="4"/>
  <c r="P129" i="17"/>
  <c r="Z129" i="4"/>
  <c r="P125" i="17"/>
  <c r="Z125" i="4"/>
  <c r="P121" i="17"/>
  <c r="Z121" i="4"/>
  <c r="P117" i="17"/>
  <c r="Z117" i="4"/>
  <c r="P113" i="17"/>
  <c r="Z113" i="4"/>
  <c r="P109" i="17"/>
  <c r="Z109" i="4"/>
  <c r="P105" i="17"/>
  <c r="Z105" i="4"/>
  <c r="AH20" i="3"/>
  <c r="D20" i="17" s="1"/>
  <c r="AL21" i="3"/>
  <c r="AJ22" i="3" s="1"/>
  <c r="Q192" i="17"/>
  <c r="Q191" i="17"/>
  <c r="Q187" i="17"/>
  <c r="Q186" i="17"/>
  <c r="Q183" i="17"/>
  <c r="Q180" i="17"/>
  <c r="Q179" i="17"/>
  <c r="Q178" i="17"/>
  <c r="Q175" i="17"/>
  <c r="Q171" i="17"/>
  <c r="Q168" i="17"/>
  <c r="Q167" i="17"/>
  <c r="Q166" i="17"/>
  <c r="B2" i="12"/>
  <c r="A5" i="16"/>
  <c r="B3" i="12" s="1"/>
  <c r="L3" i="12" s="1"/>
  <c r="U3" i="12" s="1"/>
  <c r="B3" i="9"/>
  <c r="B4" i="9"/>
  <c r="C4" i="11" s="1"/>
  <c r="B5" i="9"/>
  <c r="B6" i="9"/>
  <c r="B7" i="9"/>
  <c r="B8" i="9"/>
  <c r="C8" i="11" s="1"/>
  <c r="B9" i="9"/>
  <c r="B10" i="9"/>
  <c r="B11" i="9"/>
  <c r="B12" i="9"/>
  <c r="B13" i="9"/>
  <c r="B14" i="9"/>
  <c r="B15" i="9"/>
  <c r="B15" i="10" s="1"/>
  <c r="B16" i="9"/>
  <c r="B16" i="10" s="1"/>
  <c r="B17" i="9"/>
  <c r="B18" i="9"/>
  <c r="B19" i="9"/>
  <c r="B20" i="9"/>
  <c r="B21" i="9"/>
  <c r="B22" i="9"/>
  <c r="B23" i="9"/>
  <c r="B24" i="9"/>
  <c r="B24" i="11" s="1"/>
  <c r="B25" i="9"/>
  <c r="B26" i="9"/>
  <c r="B27" i="9"/>
  <c r="B28" i="9"/>
  <c r="C28" i="11" s="1"/>
  <c r="B29" i="9"/>
  <c r="B30" i="9"/>
  <c r="B31" i="9"/>
  <c r="B32" i="9"/>
  <c r="B33" i="9"/>
  <c r="B34" i="9"/>
  <c r="B35" i="9"/>
  <c r="B36" i="9"/>
  <c r="C36" i="11" s="1"/>
  <c r="B37" i="9"/>
  <c r="B38" i="9"/>
  <c r="B39" i="9"/>
  <c r="B40" i="9"/>
  <c r="B40" i="10" s="1"/>
  <c r="B41" i="9"/>
  <c r="B42" i="9"/>
  <c r="A3" i="3"/>
  <c r="B3" i="3"/>
  <c r="I3" i="4" s="1"/>
  <c r="C3" i="3"/>
  <c r="D3" i="3"/>
  <c r="K3" i="3"/>
  <c r="L3" i="4" s="1"/>
  <c r="L3" i="3"/>
  <c r="O3" i="4" s="1"/>
  <c r="M3" i="3"/>
  <c r="N3" i="3"/>
  <c r="O3" i="3"/>
  <c r="R3" i="4"/>
  <c r="A4" i="3"/>
  <c r="B4" i="3"/>
  <c r="I4" i="4" s="1"/>
  <c r="C4" i="3"/>
  <c r="D4" i="3"/>
  <c r="K4" i="3"/>
  <c r="L4" i="4" s="1"/>
  <c r="L4" i="3"/>
  <c r="O4" i="4" s="1"/>
  <c r="M4" i="3"/>
  <c r="N4" i="3"/>
  <c r="O4" i="3"/>
  <c r="R4" i="4"/>
  <c r="A5" i="3"/>
  <c r="O5" i="3" s="1"/>
  <c r="B5" i="3"/>
  <c r="I5" i="4" s="1"/>
  <c r="C5" i="3"/>
  <c r="D5" i="3"/>
  <c r="K5" i="3"/>
  <c r="L5" i="4" s="1"/>
  <c r="L5" i="3"/>
  <c r="O5" i="4" s="1"/>
  <c r="M5" i="3"/>
  <c r="N5" i="3"/>
  <c r="R5" i="4"/>
  <c r="A6" i="3"/>
  <c r="B6" i="3"/>
  <c r="I6" i="4" s="1"/>
  <c r="C6" i="3"/>
  <c r="D6" i="3"/>
  <c r="K6" i="3"/>
  <c r="L6" i="4" s="1"/>
  <c r="L6" i="3"/>
  <c r="O6" i="4" s="1"/>
  <c r="M6" i="3"/>
  <c r="N6" i="3"/>
  <c r="O6" i="3"/>
  <c r="H6" i="3" s="1"/>
  <c r="R6" i="4"/>
  <c r="A7" i="3"/>
  <c r="B7" i="3"/>
  <c r="I7" i="4" s="1"/>
  <c r="D7" i="3"/>
  <c r="K7" i="3"/>
  <c r="L7" i="4" s="1"/>
  <c r="L7" i="3"/>
  <c r="O7" i="4" s="1"/>
  <c r="M7" i="3"/>
  <c r="N7" i="3"/>
  <c r="R7" i="4"/>
  <c r="A8" i="3"/>
  <c r="B8" i="3"/>
  <c r="I8" i="4" s="1"/>
  <c r="D8" i="3"/>
  <c r="K8" i="3"/>
  <c r="L8" i="4" s="1"/>
  <c r="L8" i="3"/>
  <c r="O8" i="4" s="1"/>
  <c r="M8" i="3"/>
  <c r="N8" i="3"/>
  <c r="R8" i="4"/>
  <c r="A9" i="3"/>
  <c r="B9" i="3"/>
  <c r="I9" i="4" s="1"/>
  <c r="D9" i="3"/>
  <c r="K9" i="3"/>
  <c r="L9" i="4" s="1"/>
  <c r="L9" i="3"/>
  <c r="O9" i="4" s="1"/>
  <c r="M9" i="3"/>
  <c r="N9" i="3"/>
  <c r="R9" i="4"/>
  <c r="A10" i="3"/>
  <c r="B10" i="3"/>
  <c r="I10" i="4" s="1"/>
  <c r="D10" i="3"/>
  <c r="K10" i="3"/>
  <c r="L10" i="4" s="1"/>
  <c r="L10" i="3"/>
  <c r="O10" i="4" s="1"/>
  <c r="M10" i="3"/>
  <c r="N10" i="3"/>
  <c r="R10" i="4"/>
  <c r="A11" i="3"/>
  <c r="B11" i="3"/>
  <c r="I11" i="4" s="1"/>
  <c r="C11" i="3"/>
  <c r="D11" i="3"/>
  <c r="K11" i="3"/>
  <c r="L11" i="4" s="1"/>
  <c r="L11" i="3"/>
  <c r="O11" i="4" s="1"/>
  <c r="M11" i="3"/>
  <c r="N11" i="3"/>
  <c r="O11" i="3"/>
  <c r="R11" i="4"/>
  <c r="A12" i="3"/>
  <c r="B12" i="3"/>
  <c r="I12" i="4" s="1"/>
  <c r="D12" i="3"/>
  <c r="K12" i="3"/>
  <c r="L12" i="4" s="1"/>
  <c r="L12" i="3"/>
  <c r="O12" i="4" s="1"/>
  <c r="M12" i="3"/>
  <c r="N12" i="3"/>
  <c r="R12" i="4"/>
  <c r="A13" i="3"/>
  <c r="B13" i="3"/>
  <c r="I13" i="4" s="1"/>
  <c r="D13" i="3"/>
  <c r="K13" i="3"/>
  <c r="L13" i="4" s="1"/>
  <c r="L13" i="3"/>
  <c r="O13" i="4" s="1"/>
  <c r="M13" i="3"/>
  <c r="N13" i="3"/>
  <c r="R13" i="4"/>
  <c r="A14" i="3"/>
  <c r="B14" i="3"/>
  <c r="I14" i="4" s="1"/>
  <c r="D14" i="3"/>
  <c r="K14" i="3"/>
  <c r="L14" i="4" s="1"/>
  <c r="L14" i="3"/>
  <c r="O14" i="4" s="1"/>
  <c r="M14" i="3"/>
  <c r="N14" i="3"/>
  <c r="R14" i="4"/>
  <c r="A15" i="3"/>
  <c r="B15" i="3"/>
  <c r="I15" i="4" s="1"/>
  <c r="D15" i="3"/>
  <c r="K15" i="3"/>
  <c r="L15" i="4" s="1"/>
  <c r="L15" i="3"/>
  <c r="O15" i="4" s="1"/>
  <c r="M15" i="3"/>
  <c r="N15" i="3"/>
  <c r="R15" i="4"/>
  <c r="A16" i="3"/>
  <c r="B16" i="3"/>
  <c r="I16" i="4" s="1"/>
  <c r="D16" i="3"/>
  <c r="K16" i="3"/>
  <c r="L16" i="4" s="1"/>
  <c r="L16" i="3"/>
  <c r="O16" i="4" s="1"/>
  <c r="M16" i="3"/>
  <c r="N16" i="3"/>
  <c r="R16" i="4"/>
  <c r="A17" i="3"/>
  <c r="B17" i="3"/>
  <c r="I17" i="4" s="1"/>
  <c r="D17" i="3"/>
  <c r="K17" i="3"/>
  <c r="L17" i="4" s="1"/>
  <c r="L17" i="3"/>
  <c r="O17" i="4" s="1"/>
  <c r="M17" i="3"/>
  <c r="N17" i="3"/>
  <c r="R17" i="4"/>
  <c r="A18" i="3"/>
  <c r="B18" i="3"/>
  <c r="I18" i="4" s="1"/>
  <c r="D18" i="3"/>
  <c r="K18" i="3"/>
  <c r="L18" i="4" s="1"/>
  <c r="L18" i="3"/>
  <c r="O18" i="4" s="1"/>
  <c r="M18" i="3"/>
  <c r="N18" i="3"/>
  <c r="R18" i="4"/>
  <c r="A19" i="3"/>
  <c r="B19" i="3"/>
  <c r="I19" i="4" s="1"/>
  <c r="D19" i="3"/>
  <c r="K19" i="3"/>
  <c r="L19" i="4" s="1"/>
  <c r="L19" i="3"/>
  <c r="O19" i="4" s="1"/>
  <c r="M19" i="3"/>
  <c r="N19" i="3"/>
  <c r="R19" i="4"/>
  <c r="A20" i="3"/>
  <c r="B20" i="3"/>
  <c r="I20" i="4" s="1"/>
  <c r="D20" i="3"/>
  <c r="K20" i="3"/>
  <c r="L20" i="4" s="1"/>
  <c r="L20" i="3"/>
  <c r="O20" i="4" s="1"/>
  <c r="M20" i="3"/>
  <c r="N20" i="3"/>
  <c r="R20" i="4"/>
  <c r="A21" i="3"/>
  <c r="B21" i="3"/>
  <c r="I21" i="4" s="1"/>
  <c r="D21" i="3"/>
  <c r="K21" i="3"/>
  <c r="L21" i="4" s="1"/>
  <c r="L21" i="3"/>
  <c r="O21" i="4" s="1"/>
  <c r="M21" i="3"/>
  <c r="N21" i="3"/>
  <c r="R21" i="4"/>
  <c r="A22" i="3"/>
  <c r="B22" i="3"/>
  <c r="I22" i="4" s="1"/>
  <c r="D22" i="3"/>
  <c r="K22" i="3"/>
  <c r="L22" i="4" s="1"/>
  <c r="L22" i="3"/>
  <c r="O22" i="4" s="1"/>
  <c r="M22" i="3"/>
  <c r="N22" i="3"/>
  <c r="R22" i="4"/>
  <c r="A23" i="3"/>
  <c r="B23" i="3"/>
  <c r="I23" i="4" s="1"/>
  <c r="D23" i="3"/>
  <c r="K23" i="3"/>
  <c r="L23" i="4" s="1"/>
  <c r="L23" i="3"/>
  <c r="O23" i="4" s="1"/>
  <c r="M23" i="3"/>
  <c r="N23" i="3"/>
  <c r="R23" i="4"/>
  <c r="A24" i="3"/>
  <c r="B24" i="3"/>
  <c r="I24" i="4" s="1"/>
  <c r="D24" i="3"/>
  <c r="K24" i="3"/>
  <c r="L24" i="4" s="1"/>
  <c r="L24" i="3"/>
  <c r="O24" i="4" s="1"/>
  <c r="M24" i="3"/>
  <c r="N24" i="3"/>
  <c r="R24" i="4"/>
  <c r="A25" i="3"/>
  <c r="B25" i="3"/>
  <c r="I25" i="4" s="1"/>
  <c r="D25" i="3"/>
  <c r="K25" i="3"/>
  <c r="L25" i="4" s="1"/>
  <c r="L25" i="3"/>
  <c r="O25" i="4" s="1"/>
  <c r="M25" i="3"/>
  <c r="N25" i="3"/>
  <c r="R25" i="4"/>
  <c r="A26" i="3"/>
  <c r="B26" i="3"/>
  <c r="I26" i="4" s="1"/>
  <c r="D26" i="3"/>
  <c r="K26" i="3"/>
  <c r="L26" i="4" s="1"/>
  <c r="L26" i="3"/>
  <c r="O26" i="4" s="1"/>
  <c r="M26" i="3"/>
  <c r="N26" i="3"/>
  <c r="R26" i="4"/>
  <c r="A27" i="3"/>
  <c r="B27" i="3"/>
  <c r="I27" i="4" s="1"/>
  <c r="D27" i="3"/>
  <c r="K27" i="3"/>
  <c r="L27" i="4" s="1"/>
  <c r="L27" i="3"/>
  <c r="O27" i="4" s="1"/>
  <c r="M27" i="3"/>
  <c r="N27" i="3"/>
  <c r="R27" i="4"/>
  <c r="A28" i="3"/>
  <c r="B28" i="3"/>
  <c r="I28" i="4" s="1"/>
  <c r="C28" i="3"/>
  <c r="D28" i="3"/>
  <c r="K28" i="3"/>
  <c r="L28" i="4" s="1"/>
  <c r="L28" i="3"/>
  <c r="O28" i="4" s="1"/>
  <c r="M28" i="3"/>
  <c r="N28" i="3"/>
  <c r="R28" i="4"/>
  <c r="A29" i="3"/>
  <c r="B29" i="3"/>
  <c r="I29" i="4" s="1"/>
  <c r="D29" i="3"/>
  <c r="K29" i="3"/>
  <c r="L29" i="4" s="1"/>
  <c r="L29" i="3"/>
  <c r="O29" i="4" s="1"/>
  <c r="M29" i="3"/>
  <c r="N29" i="3"/>
  <c r="R29" i="4"/>
  <c r="A30" i="3"/>
  <c r="B30" i="3"/>
  <c r="I30" i="4" s="1"/>
  <c r="D30" i="3"/>
  <c r="K30" i="3"/>
  <c r="L30" i="4" s="1"/>
  <c r="L30" i="3"/>
  <c r="O30" i="4" s="1"/>
  <c r="M30" i="3"/>
  <c r="N30" i="3"/>
  <c r="R30" i="4"/>
  <c r="A31" i="3"/>
  <c r="B31" i="3"/>
  <c r="I31" i="4" s="1"/>
  <c r="C31" i="3"/>
  <c r="D31" i="3"/>
  <c r="K31" i="3"/>
  <c r="L31" i="4" s="1"/>
  <c r="L31" i="3"/>
  <c r="O31" i="4" s="1"/>
  <c r="M31" i="3"/>
  <c r="N31" i="3"/>
  <c r="O31" i="3"/>
  <c r="R31" i="4"/>
  <c r="A32" i="3"/>
  <c r="B32" i="3"/>
  <c r="I32" i="4" s="1"/>
  <c r="D32" i="3"/>
  <c r="K32" i="3"/>
  <c r="L32" i="4" s="1"/>
  <c r="L32" i="3"/>
  <c r="O32" i="4" s="1"/>
  <c r="M32" i="3"/>
  <c r="N32" i="3"/>
  <c r="R32" i="4"/>
  <c r="A33" i="3"/>
  <c r="B33" i="3"/>
  <c r="I33" i="4" s="1"/>
  <c r="D33" i="3"/>
  <c r="K33" i="3"/>
  <c r="L33" i="4" s="1"/>
  <c r="L33" i="3"/>
  <c r="O33" i="4" s="1"/>
  <c r="M33" i="3"/>
  <c r="N33" i="3"/>
  <c r="R33" i="4"/>
  <c r="A34" i="3"/>
  <c r="B34" i="3"/>
  <c r="I34" i="4" s="1"/>
  <c r="D34" i="3"/>
  <c r="K34" i="3"/>
  <c r="L34" i="4" s="1"/>
  <c r="L34" i="3"/>
  <c r="O34" i="4" s="1"/>
  <c r="M34" i="3"/>
  <c r="N34" i="3"/>
  <c r="R34" i="4"/>
  <c r="A35" i="3"/>
  <c r="B35" i="3"/>
  <c r="I35" i="4" s="1"/>
  <c r="D35" i="3"/>
  <c r="K35" i="3"/>
  <c r="L35" i="4" s="1"/>
  <c r="L35" i="3"/>
  <c r="O35" i="4" s="1"/>
  <c r="M35" i="3"/>
  <c r="N35" i="3"/>
  <c r="R35" i="4"/>
  <c r="A36" i="3"/>
  <c r="B36" i="3"/>
  <c r="I36" i="4" s="1"/>
  <c r="D36" i="3"/>
  <c r="K36" i="3"/>
  <c r="L36" i="4" s="1"/>
  <c r="L36" i="3"/>
  <c r="O36" i="4" s="1"/>
  <c r="M36" i="3"/>
  <c r="N36" i="3"/>
  <c r="R36" i="4"/>
  <c r="A37" i="3"/>
  <c r="B37" i="3"/>
  <c r="I37" i="4" s="1"/>
  <c r="D37" i="3"/>
  <c r="K37" i="3"/>
  <c r="L37" i="4" s="1"/>
  <c r="L37" i="3"/>
  <c r="O37" i="4" s="1"/>
  <c r="M37" i="3"/>
  <c r="N37" i="3"/>
  <c r="R37" i="4"/>
  <c r="A38" i="3"/>
  <c r="B38" i="3"/>
  <c r="I38" i="4" s="1"/>
  <c r="D38" i="3"/>
  <c r="K38" i="3"/>
  <c r="L38" i="4" s="1"/>
  <c r="L38" i="3"/>
  <c r="O38" i="4" s="1"/>
  <c r="M38" i="3"/>
  <c r="N38" i="3"/>
  <c r="R38" i="4"/>
  <c r="A39" i="3"/>
  <c r="B39" i="3"/>
  <c r="I39" i="4" s="1"/>
  <c r="D39" i="3"/>
  <c r="K39" i="3"/>
  <c r="L39" i="4" s="1"/>
  <c r="L39" i="3"/>
  <c r="O39" i="4" s="1"/>
  <c r="M39" i="3"/>
  <c r="N39" i="3"/>
  <c r="R39" i="4"/>
  <c r="A40" i="3"/>
  <c r="B40" i="3"/>
  <c r="I40" i="4" s="1"/>
  <c r="D40" i="3"/>
  <c r="K40" i="3"/>
  <c r="L40" i="4" s="1"/>
  <c r="L40" i="3"/>
  <c r="O40" i="4" s="1"/>
  <c r="M40" i="3"/>
  <c r="N40" i="3"/>
  <c r="R40" i="4"/>
  <c r="A41" i="3"/>
  <c r="B41" i="3"/>
  <c r="I41" i="4" s="1"/>
  <c r="D41" i="3"/>
  <c r="K41" i="3"/>
  <c r="L41" i="4" s="1"/>
  <c r="L41" i="3"/>
  <c r="O41" i="4" s="1"/>
  <c r="M41" i="3"/>
  <c r="N41" i="3"/>
  <c r="R41" i="4"/>
  <c r="A42" i="3"/>
  <c r="B42" i="3"/>
  <c r="I42" i="4" s="1"/>
  <c r="C42" i="3"/>
  <c r="D42" i="3"/>
  <c r="K42" i="3"/>
  <c r="L42" i="4" s="1"/>
  <c r="L42" i="3"/>
  <c r="O42" i="4" s="1"/>
  <c r="M42" i="3"/>
  <c r="N42" i="3"/>
  <c r="R42" i="4"/>
  <c r="A43" i="3"/>
  <c r="B43" i="3"/>
  <c r="I43" i="4" s="1"/>
  <c r="C43" i="3"/>
  <c r="D43" i="3"/>
  <c r="K43" i="3"/>
  <c r="L43" i="4" s="1"/>
  <c r="L43" i="3"/>
  <c r="O43" i="4" s="1"/>
  <c r="M43" i="3"/>
  <c r="D43" i="4" s="1"/>
  <c r="P43" i="17" s="1"/>
  <c r="N43" i="3"/>
  <c r="O43" i="3"/>
  <c r="R43" i="4"/>
  <c r="A44" i="3"/>
  <c r="B44" i="3"/>
  <c r="I44" i="4" s="1"/>
  <c r="C44" i="3"/>
  <c r="D44" i="3"/>
  <c r="K44" i="3"/>
  <c r="L44" i="4" s="1"/>
  <c r="L44" i="3"/>
  <c r="O44" i="4" s="1"/>
  <c r="M44" i="3"/>
  <c r="D44" i="4" s="1"/>
  <c r="P44" i="17" s="1"/>
  <c r="N44" i="3"/>
  <c r="R44" i="4"/>
  <c r="A45" i="3"/>
  <c r="B45" i="3"/>
  <c r="I45" i="4" s="1"/>
  <c r="C45" i="3"/>
  <c r="D45" i="3"/>
  <c r="K45" i="3"/>
  <c r="L45" i="4" s="1"/>
  <c r="L45" i="3"/>
  <c r="O45" i="4" s="1"/>
  <c r="M45" i="3"/>
  <c r="D45" i="4" s="1"/>
  <c r="P45" i="17" s="1"/>
  <c r="N45" i="3"/>
  <c r="R45" i="4"/>
  <c r="A46" i="3"/>
  <c r="B46" i="3"/>
  <c r="I46" i="4" s="1"/>
  <c r="C46" i="3"/>
  <c r="D46" i="3"/>
  <c r="K46" i="3"/>
  <c r="L46" i="4" s="1"/>
  <c r="L46" i="3"/>
  <c r="O46" i="4" s="1"/>
  <c r="M46" i="3"/>
  <c r="D46" i="4" s="1"/>
  <c r="P46" i="17" s="1"/>
  <c r="N46" i="3"/>
  <c r="R46" i="4"/>
  <c r="A47" i="3"/>
  <c r="B47" i="3"/>
  <c r="I47" i="4" s="1"/>
  <c r="C47" i="3"/>
  <c r="D47" i="3"/>
  <c r="K47" i="3"/>
  <c r="L47" i="4" s="1"/>
  <c r="L47" i="3"/>
  <c r="O47" i="4" s="1"/>
  <c r="M47" i="3"/>
  <c r="D47" i="4" s="1"/>
  <c r="P47" i="17" s="1"/>
  <c r="N47" i="3"/>
  <c r="O47" i="3"/>
  <c r="R47" i="4"/>
  <c r="A48" i="3"/>
  <c r="B48" i="3"/>
  <c r="I48" i="4" s="1"/>
  <c r="C48" i="3"/>
  <c r="D48" i="3"/>
  <c r="K48" i="3"/>
  <c r="L48" i="4" s="1"/>
  <c r="L48" i="3"/>
  <c r="O48" i="4" s="1"/>
  <c r="M48" i="3"/>
  <c r="D48" i="4" s="1"/>
  <c r="P48" i="17" s="1"/>
  <c r="N48" i="3"/>
  <c r="R48" i="4"/>
  <c r="A49" i="3"/>
  <c r="B49" i="3"/>
  <c r="I49" i="4" s="1"/>
  <c r="C49" i="3"/>
  <c r="D49" i="3"/>
  <c r="K49" i="3"/>
  <c r="L49" i="4" s="1"/>
  <c r="L49" i="3"/>
  <c r="O49" i="4" s="1"/>
  <c r="M49" i="3"/>
  <c r="D49" i="4" s="1"/>
  <c r="P49" i="17" s="1"/>
  <c r="N49" i="3"/>
  <c r="O49" i="3"/>
  <c r="R49" i="4"/>
  <c r="A50" i="3"/>
  <c r="B50" i="3"/>
  <c r="I50" i="4" s="1"/>
  <c r="C50" i="3"/>
  <c r="D50" i="3"/>
  <c r="K50" i="3"/>
  <c r="L50" i="4" s="1"/>
  <c r="L50" i="3"/>
  <c r="O50" i="4" s="1"/>
  <c r="M50" i="3"/>
  <c r="D50" i="4" s="1"/>
  <c r="P50" i="17" s="1"/>
  <c r="N50" i="3"/>
  <c r="R50" i="4"/>
  <c r="A51" i="3"/>
  <c r="O51" i="3" s="1"/>
  <c r="B51" i="3"/>
  <c r="I51" i="4" s="1"/>
  <c r="C51" i="3"/>
  <c r="D51" i="3"/>
  <c r="K51" i="3"/>
  <c r="L51" i="4" s="1"/>
  <c r="L51" i="3"/>
  <c r="O51" i="4" s="1"/>
  <c r="M51" i="3"/>
  <c r="D51" i="4" s="1"/>
  <c r="P51" i="17" s="1"/>
  <c r="N51" i="3"/>
  <c r="R51" i="4"/>
  <c r="A52" i="3"/>
  <c r="B52" i="3"/>
  <c r="I52" i="4" s="1"/>
  <c r="C52" i="3"/>
  <c r="D52" i="3"/>
  <c r="K52" i="3"/>
  <c r="L52" i="4" s="1"/>
  <c r="L52" i="3"/>
  <c r="O52" i="4" s="1"/>
  <c r="M52" i="3"/>
  <c r="D52" i="4" s="1"/>
  <c r="P52" i="17" s="1"/>
  <c r="N52" i="3"/>
  <c r="R52" i="4"/>
  <c r="A53" i="3"/>
  <c r="B53" i="3"/>
  <c r="I53" i="4" s="1"/>
  <c r="C53" i="3"/>
  <c r="D53" i="3"/>
  <c r="K53" i="3"/>
  <c r="L53" i="4" s="1"/>
  <c r="L53" i="3"/>
  <c r="O53" i="4" s="1"/>
  <c r="M53" i="3"/>
  <c r="D53" i="4" s="1"/>
  <c r="P53" i="17" s="1"/>
  <c r="N53" i="3"/>
  <c r="R53" i="4"/>
  <c r="A54" i="3"/>
  <c r="B54" i="3"/>
  <c r="I54" i="4" s="1"/>
  <c r="C54" i="3"/>
  <c r="D54" i="3"/>
  <c r="K54" i="3"/>
  <c r="L54" i="4" s="1"/>
  <c r="L54" i="3"/>
  <c r="O54" i="4" s="1"/>
  <c r="M54" i="3"/>
  <c r="D54" i="4" s="1"/>
  <c r="P54" i="17" s="1"/>
  <c r="N54" i="3"/>
  <c r="R54" i="4"/>
  <c r="A55" i="3"/>
  <c r="B55" i="3"/>
  <c r="I55" i="4" s="1"/>
  <c r="C55" i="3"/>
  <c r="D55" i="3"/>
  <c r="K55" i="3"/>
  <c r="L55" i="4" s="1"/>
  <c r="L55" i="3"/>
  <c r="O55" i="4" s="1"/>
  <c r="M55" i="3"/>
  <c r="D55" i="4" s="1"/>
  <c r="P55" i="17" s="1"/>
  <c r="N55" i="3"/>
  <c r="O55" i="3"/>
  <c r="H55" i="3" s="1"/>
  <c r="R55" i="4"/>
  <c r="A56" i="3"/>
  <c r="B56" i="3"/>
  <c r="I56" i="4" s="1"/>
  <c r="C56" i="3"/>
  <c r="D56" i="3"/>
  <c r="K56" i="3"/>
  <c r="L56" i="4" s="1"/>
  <c r="L56" i="3"/>
  <c r="O56" i="4" s="1"/>
  <c r="M56" i="3"/>
  <c r="D56" i="4" s="1"/>
  <c r="P56" i="17" s="1"/>
  <c r="N56" i="3"/>
  <c r="R56" i="4"/>
  <c r="A57" i="3"/>
  <c r="O57" i="3" s="1"/>
  <c r="B57" i="3"/>
  <c r="I57" i="4" s="1"/>
  <c r="C57" i="3"/>
  <c r="D57" i="3"/>
  <c r="K57" i="3"/>
  <c r="L57" i="4" s="1"/>
  <c r="L57" i="3"/>
  <c r="O57" i="4" s="1"/>
  <c r="M57" i="3"/>
  <c r="D57" i="4" s="1"/>
  <c r="P57" i="17" s="1"/>
  <c r="N57" i="3"/>
  <c r="R57" i="4"/>
  <c r="A58" i="3"/>
  <c r="B58" i="3"/>
  <c r="I58" i="4" s="1"/>
  <c r="C58" i="3"/>
  <c r="D58" i="3"/>
  <c r="K58" i="3"/>
  <c r="L58" i="4" s="1"/>
  <c r="L58" i="3"/>
  <c r="O58" i="4" s="1"/>
  <c r="M58" i="3"/>
  <c r="D58" i="4" s="1"/>
  <c r="P58" i="17" s="1"/>
  <c r="N58" i="3"/>
  <c r="R58" i="4"/>
  <c r="A59" i="3"/>
  <c r="B59" i="3"/>
  <c r="I59" i="4" s="1"/>
  <c r="C59" i="3"/>
  <c r="D59" i="3"/>
  <c r="K59" i="3"/>
  <c r="L59" i="4" s="1"/>
  <c r="L59" i="3"/>
  <c r="O59" i="4" s="1"/>
  <c r="M59" i="3"/>
  <c r="D59" i="4" s="1"/>
  <c r="P59" i="17" s="1"/>
  <c r="N59" i="3"/>
  <c r="O59" i="3"/>
  <c r="R59" i="4"/>
  <c r="A60" i="3"/>
  <c r="B60" i="3"/>
  <c r="I60" i="4" s="1"/>
  <c r="C60" i="3"/>
  <c r="D60" i="3"/>
  <c r="K60" i="3"/>
  <c r="L60" i="4" s="1"/>
  <c r="L60" i="3"/>
  <c r="O60" i="4" s="1"/>
  <c r="M60" i="3"/>
  <c r="D60" i="4" s="1"/>
  <c r="P60" i="17" s="1"/>
  <c r="N60" i="3"/>
  <c r="R60" i="4"/>
  <c r="A61" i="3"/>
  <c r="B61" i="3"/>
  <c r="I61" i="4" s="1"/>
  <c r="C61" i="3"/>
  <c r="D61" i="3"/>
  <c r="K61" i="3"/>
  <c r="L61" i="4" s="1"/>
  <c r="L61" i="3"/>
  <c r="O61" i="4" s="1"/>
  <c r="M61" i="3"/>
  <c r="D61" i="4" s="1"/>
  <c r="P61" i="17" s="1"/>
  <c r="N61" i="3"/>
  <c r="O61" i="3"/>
  <c r="R61" i="4"/>
  <c r="A62" i="3"/>
  <c r="B62" i="3"/>
  <c r="I62" i="4" s="1"/>
  <c r="C62" i="3"/>
  <c r="D62" i="3"/>
  <c r="K62" i="3"/>
  <c r="L62" i="4" s="1"/>
  <c r="L62" i="3"/>
  <c r="O62" i="4" s="1"/>
  <c r="M62" i="3"/>
  <c r="D62" i="4" s="1"/>
  <c r="P62" i="17" s="1"/>
  <c r="N62" i="3"/>
  <c r="R62" i="4"/>
  <c r="A63" i="3"/>
  <c r="B63" i="3"/>
  <c r="I63" i="4" s="1"/>
  <c r="C63" i="3"/>
  <c r="D63" i="3"/>
  <c r="K63" i="3"/>
  <c r="L63" i="4" s="1"/>
  <c r="L63" i="3"/>
  <c r="O63" i="4" s="1"/>
  <c r="M63" i="3"/>
  <c r="D63" i="4" s="1"/>
  <c r="P63" i="17" s="1"/>
  <c r="N63" i="3"/>
  <c r="O63" i="3"/>
  <c r="R63" i="4"/>
  <c r="A64" i="3"/>
  <c r="B64" i="3"/>
  <c r="I64" i="4" s="1"/>
  <c r="C64" i="3"/>
  <c r="D64" i="3"/>
  <c r="K64" i="3"/>
  <c r="L64" i="4" s="1"/>
  <c r="L64" i="3"/>
  <c r="O64" i="4" s="1"/>
  <c r="M64" i="3"/>
  <c r="D64" i="4" s="1"/>
  <c r="P64" i="17" s="1"/>
  <c r="N64" i="3"/>
  <c r="R64" i="4"/>
  <c r="A65" i="3"/>
  <c r="B65" i="3"/>
  <c r="I65" i="4" s="1"/>
  <c r="C65" i="3"/>
  <c r="D65" i="3"/>
  <c r="K65" i="3"/>
  <c r="L65" i="4" s="1"/>
  <c r="L65" i="3"/>
  <c r="O65" i="4" s="1"/>
  <c r="M65" i="3"/>
  <c r="D65" i="4" s="1"/>
  <c r="P65" i="17" s="1"/>
  <c r="N65" i="3"/>
  <c r="R65" i="4"/>
  <c r="A66" i="3"/>
  <c r="B66" i="3"/>
  <c r="I66" i="4" s="1"/>
  <c r="C66" i="3"/>
  <c r="D66" i="3"/>
  <c r="K66" i="3"/>
  <c r="L66" i="4" s="1"/>
  <c r="L66" i="3"/>
  <c r="O66" i="4" s="1"/>
  <c r="M66" i="3"/>
  <c r="D66" i="4" s="1"/>
  <c r="P66" i="17" s="1"/>
  <c r="N66" i="3"/>
  <c r="R66" i="4"/>
  <c r="A67" i="3"/>
  <c r="B67" i="3"/>
  <c r="I67" i="4" s="1"/>
  <c r="C67" i="3"/>
  <c r="D67" i="3"/>
  <c r="K67" i="3"/>
  <c r="L67" i="4" s="1"/>
  <c r="L67" i="3"/>
  <c r="O67" i="4" s="1"/>
  <c r="M67" i="3"/>
  <c r="D67" i="4" s="1"/>
  <c r="P67" i="17" s="1"/>
  <c r="N67" i="3"/>
  <c r="O67" i="3"/>
  <c r="R67" i="4"/>
  <c r="A68" i="3"/>
  <c r="B68" i="3"/>
  <c r="I68" i="4" s="1"/>
  <c r="C68" i="3"/>
  <c r="D68" i="3"/>
  <c r="K68" i="3"/>
  <c r="L68" i="4" s="1"/>
  <c r="L68" i="3"/>
  <c r="O68" i="4" s="1"/>
  <c r="M68" i="3"/>
  <c r="D68" i="4" s="1"/>
  <c r="P68" i="17" s="1"/>
  <c r="N68" i="3"/>
  <c r="R68" i="4"/>
  <c r="A69" i="3"/>
  <c r="O69" i="3" s="1"/>
  <c r="B69" i="3"/>
  <c r="I69" i="4" s="1"/>
  <c r="C69" i="3"/>
  <c r="D69" i="3"/>
  <c r="K69" i="3"/>
  <c r="L69" i="4" s="1"/>
  <c r="L69" i="3"/>
  <c r="O69" i="4" s="1"/>
  <c r="M69" i="3"/>
  <c r="D69" i="4" s="1"/>
  <c r="P69" i="17" s="1"/>
  <c r="N69" i="3"/>
  <c r="R69" i="4"/>
  <c r="A70" i="3"/>
  <c r="B70" i="3"/>
  <c r="I70" i="4" s="1"/>
  <c r="C70" i="3"/>
  <c r="D70" i="3"/>
  <c r="K70" i="3"/>
  <c r="L70" i="4" s="1"/>
  <c r="L70" i="3"/>
  <c r="O70" i="4" s="1"/>
  <c r="M70" i="3"/>
  <c r="D70" i="4" s="1"/>
  <c r="P70" i="17" s="1"/>
  <c r="N70" i="3"/>
  <c r="R70" i="4"/>
  <c r="A71" i="3"/>
  <c r="B71" i="3"/>
  <c r="I71" i="4" s="1"/>
  <c r="C71" i="3"/>
  <c r="D71" i="3"/>
  <c r="K71" i="3"/>
  <c r="L71" i="4" s="1"/>
  <c r="L71" i="3"/>
  <c r="O71" i="4" s="1"/>
  <c r="M71" i="3"/>
  <c r="D71" i="4" s="1"/>
  <c r="P71" i="17" s="1"/>
  <c r="N71" i="3"/>
  <c r="R71" i="4"/>
  <c r="A72" i="3"/>
  <c r="B72" i="3"/>
  <c r="I72" i="4" s="1"/>
  <c r="C72" i="3"/>
  <c r="D72" i="3"/>
  <c r="K72" i="3"/>
  <c r="L72" i="4" s="1"/>
  <c r="L72" i="3"/>
  <c r="O72" i="4" s="1"/>
  <c r="M72" i="3"/>
  <c r="D72" i="4" s="1"/>
  <c r="P72" i="17" s="1"/>
  <c r="N72" i="3"/>
  <c r="R72" i="4"/>
  <c r="A73" i="3"/>
  <c r="B73" i="3"/>
  <c r="I73" i="4" s="1"/>
  <c r="C73" i="3"/>
  <c r="D73" i="3"/>
  <c r="K73" i="3"/>
  <c r="L73" i="4" s="1"/>
  <c r="L73" i="3"/>
  <c r="O73" i="4" s="1"/>
  <c r="M73" i="3"/>
  <c r="D73" i="4" s="1"/>
  <c r="P73" i="17" s="1"/>
  <c r="N73" i="3"/>
  <c r="R73" i="4"/>
  <c r="A74" i="3"/>
  <c r="B74" i="3"/>
  <c r="I74" i="4" s="1"/>
  <c r="C74" i="3"/>
  <c r="D74" i="3"/>
  <c r="K74" i="3"/>
  <c r="L74" i="4" s="1"/>
  <c r="L74" i="3"/>
  <c r="O74" i="4" s="1"/>
  <c r="M74" i="3"/>
  <c r="D74" i="4" s="1"/>
  <c r="P74" i="17" s="1"/>
  <c r="N74" i="3"/>
  <c r="R74" i="4"/>
  <c r="A75" i="3"/>
  <c r="B75" i="3"/>
  <c r="I75" i="4" s="1"/>
  <c r="C75" i="3"/>
  <c r="D75" i="3"/>
  <c r="K75" i="3"/>
  <c r="L75" i="4" s="1"/>
  <c r="L75" i="3"/>
  <c r="O75" i="4" s="1"/>
  <c r="M75" i="3"/>
  <c r="D75" i="4" s="1"/>
  <c r="P75" i="17" s="1"/>
  <c r="N75" i="3"/>
  <c r="R75" i="4"/>
  <c r="A76" i="3"/>
  <c r="B76" i="3"/>
  <c r="I76" i="4" s="1"/>
  <c r="C76" i="3"/>
  <c r="D76" i="3"/>
  <c r="K76" i="3"/>
  <c r="L76" i="4" s="1"/>
  <c r="L76" i="3"/>
  <c r="O76" i="4" s="1"/>
  <c r="M76" i="3"/>
  <c r="D76" i="4" s="1"/>
  <c r="P76" i="17" s="1"/>
  <c r="N76" i="3"/>
  <c r="R76" i="4"/>
  <c r="A77" i="3"/>
  <c r="B77" i="3"/>
  <c r="I77" i="4" s="1"/>
  <c r="C77" i="3"/>
  <c r="D77" i="3"/>
  <c r="K77" i="3"/>
  <c r="L77" i="4" s="1"/>
  <c r="L77" i="3"/>
  <c r="O77" i="4" s="1"/>
  <c r="M77" i="3"/>
  <c r="D77" i="4" s="1"/>
  <c r="P77" i="17" s="1"/>
  <c r="N77" i="3"/>
  <c r="R77" i="4"/>
  <c r="A78" i="3"/>
  <c r="B78" i="3"/>
  <c r="I78" i="4" s="1"/>
  <c r="C78" i="3"/>
  <c r="D78" i="3"/>
  <c r="K78" i="3"/>
  <c r="L78" i="4" s="1"/>
  <c r="L78" i="3"/>
  <c r="O78" i="4" s="1"/>
  <c r="M78" i="3"/>
  <c r="D78" i="4" s="1"/>
  <c r="P78" i="17" s="1"/>
  <c r="N78" i="3"/>
  <c r="Q78" i="3"/>
  <c r="R78" i="3" s="1"/>
  <c r="S78" i="3" s="1"/>
  <c r="R78" i="4" s="1"/>
  <c r="A79" i="3"/>
  <c r="B79" i="3"/>
  <c r="I79" i="4" s="1"/>
  <c r="C79" i="3"/>
  <c r="D79" i="3"/>
  <c r="K79" i="3"/>
  <c r="L79" i="4" s="1"/>
  <c r="L79" i="3"/>
  <c r="O79" i="4" s="1"/>
  <c r="M79" i="3"/>
  <c r="D79" i="4" s="1"/>
  <c r="P79" i="17" s="1"/>
  <c r="N79" i="3"/>
  <c r="Q79" i="3"/>
  <c r="R79" i="3" s="1"/>
  <c r="S79" i="3" s="1"/>
  <c r="R79" i="4" s="1"/>
  <c r="A80" i="3"/>
  <c r="B80" i="3"/>
  <c r="I80" i="4" s="1"/>
  <c r="C80" i="3"/>
  <c r="D80" i="3"/>
  <c r="K80" i="3"/>
  <c r="L80" i="4" s="1"/>
  <c r="L80" i="3"/>
  <c r="O80" i="4" s="1"/>
  <c r="M80" i="3"/>
  <c r="D80" i="4" s="1"/>
  <c r="P80" i="17" s="1"/>
  <c r="N80" i="3"/>
  <c r="Q80" i="3"/>
  <c r="R80" i="3" s="1"/>
  <c r="S80" i="3" s="1"/>
  <c r="R80" i="4" s="1"/>
  <c r="A81" i="3"/>
  <c r="B81" i="3"/>
  <c r="I81" i="4" s="1"/>
  <c r="C81" i="3"/>
  <c r="D81" i="3"/>
  <c r="K81" i="3"/>
  <c r="L81" i="4" s="1"/>
  <c r="L81" i="3"/>
  <c r="O81" i="4" s="1"/>
  <c r="M81" i="3"/>
  <c r="D81" i="4" s="1"/>
  <c r="P81" i="17" s="1"/>
  <c r="N81" i="3"/>
  <c r="Q81" i="3"/>
  <c r="R81" i="3" s="1"/>
  <c r="S81" i="3" s="1"/>
  <c r="R81" i="4" s="1"/>
  <c r="A82" i="3"/>
  <c r="B82" i="3"/>
  <c r="I82" i="4" s="1"/>
  <c r="C82" i="3"/>
  <c r="D82" i="3"/>
  <c r="K82" i="3"/>
  <c r="L82" i="4" s="1"/>
  <c r="L82" i="3"/>
  <c r="O82" i="4" s="1"/>
  <c r="M82" i="3"/>
  <c r="D82" i="4" s="1"/>
  <c r="P82" i="17" s="1"/>
  <c r="N82" i="3"/>
  <c r="Q82" i="3"/>
  <c r="R82" i="3" s="1"/>
  <c r="S82" i="3" s="1"/>
  <c r="R82" i="4" s="1"/>
  <c r="A83" i="3"/>
  <c r="B83" i="3"/>
  <c r="I83" i="4" s="1"/>
  <c r="C83" i="3"/>
  <c r="D83" i="3"/>
  <c r="K83" i="3"/>
  <c r="L83" i="4" s="1"/>
  <c r="L83" i="3"/>
  <c r="O83" i="4" s="1"/>
  <c r="M83" i="3"/>
  <c r="D83" i="4" s="1"/>
  <c r="P83" i="17" s="1"/>
  <c r="N83" i="3"/>
  <c r="Q83" i="3"/>
  <c r="R83" i="3" s="1"/>
  <c r="S83" i="3" s="1"/>
  <c r="R83" i="4" s="1"/>
  <c r="A84" i="3"/>
  <c r="B84" i="3"/>
  <c r="I84" i="4" s="1"/>
  <c r="C84" i="3"/>
  <c r="D84" i="3"/>
  <c r="K84" i="3"/>
  <c r="L84" i="4" s="1"/>
  <c r="L84" i="3"/>
  <c r="O84" i="4" s="1"/>
  <c r="M84" i="3"/>
  <c r="D84" i="4" s="1"/>
  <c r="P84" i="17" s="1"/>
  <c r="N84" i="3"/>
  <c r="Q84" i="3"/>
  <c r="R84" i="3" s="1"/>
  <c r="S84" i="3" s="1"/>
  <c r="R84" i="4" s="1"/>
  <c r="A85" i="3"/>
  <c r="B85" i="3"/>
  <c r="I85" i="4" s="1"/>
  <c r="C85" i="3"/>
  <c r="D85" i="3"/>
  <c r="K85" i="3"/>
  <c r="L85" i="4" s="1"/>
  <c r="L85" i="3"/>
  <c r="O85" i="4" s="1"/>
  <c r="M85" i="3"/>
  <c r="D85" i="4" s="1"/>
  <c r="P85" i="17" s="1"/>
  <c r="N85" i="3"/>
  <c r="Q85" i="3"/>
  <c r="R85" i="3" s="1"/>
  <c r="S85" i="3" s="1"/>
  <c r="R85" i="4" s="1"/>
  <c r="A86" i="3"/>
  <c r="B86" i="3"/>
  <c r="I86" i="4" s="1"/>
  <c r="C86" i="3"/>
  <c r="D86" i="3"/>
  <c r="K86" i="3"/>
  <c r="L86" i="4" s="1"/>
  <c r="L86" i="3"/>
  <c r="O86" i="4" s="1"/>
  <c r="M86" i="3"/>
  <c r="D86" i="4" s="1"/>
  <c r="P86" i="17" s="1"/>
  <c r="N86" i="3"/>
  <c r="Q86" i="3"/>
  <c r="R86" i="3" s="1"/>
  <c r="S86" i="3" s="1"/>
  <c r="R86" i="4" s="1"/>
  <c r="A87" i="3"/>
  <c r="B87" i="3"/>
  <c r="I87" i="4" s="1"/>
  <c r="C87" i="3"/>
  <c r="D87" i="3"/>
  <c r="K87" i="3"/>
  <c r="L87" i="4" s="1"/>
  <c r="L87" i="3"/>
  <c r="O87" i="4" s="1"/>
  <c r="M87" i="3"/>
  <c r="D87" i="4" s="1"/>
  <c r="P87" i="17" s="1"/>
  <c r="N87" i="3"/>
  <c r="Q87" i="3"/>
  <c r="R87" i="3" s="1"/>
  <c r="S87" i="3" s="1"/>
  <c r="R87" i="4" s="1"/>
  <c r="A88" i="3"/>
  <c r="B88" i="3"/>
  <c r="I88" i="4" s="1"/>
  <c r="C88" i="3"/>
  <c r="D88" i="3"/>
  <c r="K88" i="3"/>
  <c r="L88" i="4" s="1"/>
  <c r="L88" i="3"/>
  <c r="O88" i="4" s="1"/>
  <c r="M88" i="3"/>
  <c r="D88" i="4" s="1"/>
  <c r="P88" i="17" s="1"/>
  <c r="N88" i="3"/>
  <c r="Q88" i="3"/>
  <c r="R88" i="3" s="1"/>
  <c r="S88" i="3" s="1"/>
  <c r="R88" i="4" s="1"/>
  <c r="A89" i="3"/>
  <c r="B89" i="3"/>
  <c r="I89" i="4" s="1"/>
  <c r="C89" i="3"/>
  <c r="D89" i="3"/>
  <c r="K89" i="3"/>
  <c r="L89" i="4" s="1"/>
  <c r="L89" i="3"/>
  <c r="O89" i="4" s="1"/>
  <c r="M89" i="3"/>
  <c r="D89" i="4" s="1"/>
  <c r="P89" i="17" s="1"/>
  <c r="N89" i="3"/>
  <c r="Q89" i="3"/>
  <c r="R89" i="3" s="1"/>
  <c r="S89" i="3" s="1"/>
  <c r="R89" i="4" s="1"/>
  <c r="A90" i="3"/>
  <c r="B90" i="3"/>
  <c r="I90" i="4" s="1"/>
  <c r="C90" i="3"/>
  <c r="D90" i="3"/>
  <c r="K90" i="3"/>
  <c r="L90" i="4" s="1"/>
  <c r="L90" i="3"/>
  <c r="O90" i="4" s="1"/>
  <c r="M90" i="3"/>
  <c r="D90" i="4" s="1"/>
  <c r="P90" i="17" s="1"/>
  <c r="N90" i="3"/>
  <c r="Q90" i="3"/>
  <c r="R90" i="3" s="1"/>
  <c r="S90" i="3" s="1"/>
  <c r="R90" i="4" s="1"/>
  <c r="A91" i="3"/>
  <c r="B91" i="3"/>
  <c r="I91" i="4" s="1"/>
  <c r="C91" i="3"/>
  <c r="D91" i="3"/>
  <c r="K91" i="3"/>
  <c r="L91" i="4" s="1"/>
  <c r="L91" i="3"/>
  <c r="O91" i="4" s="1"/>
  <c r="M91" i="3"/>
  <c r="D91" i="4" s="1"/>
  <c r="P91" i="17" s="1"/>
  <c r="N91" i="3"/>
  <c r="Q91" i="3"/>
  <c r="R91" i="3" s="1"/>
  <c r="S91" i="3" s="1"/>
  <c r="R91" i="4" s="1"/>
  <c r="A92" i="3"/>
  <c r="B92" i="3"/>
  <c r="I92" i="4" s="1"/>
  <c r="C92" i="3"/>
  <c r="D92" i="3"/>
  <c r="K92" i="3"/>
  <c r="L92" i="4" s="1"/>
  <c r="L92" i="3"/>
  <c r="O92" i="4" s="1"/>
  <c r="M92" i="3"/>
  <c r="D92" i="4" s="1"/>
  <c r="P92" i="17" s="1"/>
  <c r="N92" i="3"/>
  <c r="Q92" i="3"/>
  <c r="R92" i="3" s="1"/>
  <c r="S92" i="3" s="1"/>
  <c r="R92" i="4" s="1"/>
  <c r="A93" i="3"/>
  <c r="B93" i="3"/>
  <c r="I93" i="4" s="1"/>
  <c r="C93" i="3"/>
  <c r="D93" i="3"/>
  <c r="K93" i="3"/>
  <c r="L93" i="4" s="1"/>
  <c r="L93" i="3"/>
  <c r="O93" i="4" s="1"/>
  <c r="M93" i="3"/>
  <c r="D93" i="4" s="1"/>
  <c r="P93" i="17" s="1"/>
  <c r="N93" i="3"/>
  <c r="Q93" i="3"/>
  <c r="R93" i="3" s="1"/>
  <c r="S93" i="3" s="1"/>
  <c r="R93" i="4" s="1"/>
  <c r="A94" i="3"/>
  <c r="B94" i="3"/>
  <c r="I94" i="4" s="1"/>
  <c r="C94" i="3"/>
  <c r="D94" i="3"/>
  <c r="K94" i="3"/>
  <c r="L94" i="4" s="1"/>
  <c r="L94" i="3"/>
  <c r="O94" i="4" s="1"/>
  <c r="M94" i="3"/>
  <c r="D94" i="4" s="1"/>
  <c r="P94" i="17" s="1"/>
  <c r="N94" i="3"/>
  <c r="Q94" i="3"/>
  <c r="R94" i="3" s="1"/>
  <c r="S94" i="3" s="1"/>
  <c r="R94" i="4" s="1"/>
  <c r="A95" i="3"/>
  <c r="B95" i="3"/>
  <c r="I95" i="4" s="1"/>
  <c r="C95" i="3"/>
  <c r="D95" i="3"/>
  <c r="K95" i="3"/>
  <c r="L95" i="4" s="1"/>
  <c r="L95" i="3"/>
  <c r="O95" i="4" s="1"/>
  <c r="M95" i="3"/>
  <c r="D95" i="4" s="1"/>
  <c r="P95" i="17" s="1"/>
  <c r="N95" i="3"/>
  <c r="Q95" i="3"/>
  <c r="R95" i="3" s="1"/>
  <c r="S95" i="3" s="1"/>
  <c r="R95" i="4" s="1"/>
  <c r="A96" i="3"/>
  <c r="B96" i="3"/>
  <c r="I96" i="4" s="1"/>
  <c r="C96" i="3"/>
  <c r="D96" i="3"/>
  <c r="K96" i="3"/>
  <c r="L96" i="4" s="1"/>
  <c r="L96" i="3"/>
  <c r="O96" i="4" s="1"/>
  <c r="M96" i="3"/>
  <c r="D96" i="4" s="1"/>
  <c r="P96" i="17" s="1"/>
  <c r="N96" i="3"/>
  <c r="Q96" i="3"/>
  <c r="R96" i="3" s="1"/>
  <c r="S96" i="3" s="1"/>
  <c r="R96" i="4" s="1"/>
  <c r="A97" i="3"/>
  <c r="B97" i="3"/>
  <c r="I97" i="4" s="1"/>
  <c r="C97" i="3"/>
  <c r="D97" i="3"/>
  <c r="K97" i="3"/>
  <c r="L97" i="4" s="1"/>
  <c r="L97" i="3"/>
  <c r="O97" i="4" s="1"/>
  <c r="M97" i="3"/>
  <c r="D97" i="4" s="1"/>
  <c r="P97" i="17" s="1"/>
  <c r="N97" i="3"/>
  <c r="Q97" i="3"/>
  <c r="R97" i="3" s="1"/>
  <c r="S97" i="3" s="1"/>
  <c r="R97" i="4" s="1"/>
  <c r="A98" i="3"/>
  <c r="B98" i="3"/>
  <c r="I98" i="4" s="1"/>
  <c r="C98" i="3"/>
  <c r="D98" i="3"/>
  <c r="K98" i="3"/>
  <c r="L98" i="4" s="1"/>
  <c r="L98" i="3"/>
  <c r="O98" i="4" s="1"/>
  <c r="M98" i="3"/>
  <c r="D98" i="4" s="1"/>
  <c r="P98" i="17" s="1"/>
  <c r="N98" i="3"/>
  <c r="O98" i="3"/>
  <c r="Q98" i="3"/>
  <c r="R98" i="3" s="1"/>
  <c r="S98" i="3" s="1"/>
  <c r="R98" i="4" s="1"/>
  <c r="A99" i="3"/>
  <c r="B99" i="3"/>
  <c r="I99" i="4" s="1"/>
  <c r="C99" i="3"/>
  <c r="D99" i="3"/>
  <c r="K99" i="3"/>
  <c r="L99" i="4" s="1"/>
  <c r="L99" i="3"/>
  <c r="O99" i="4" s="1"/>
  <c r="M99" i="3"/>
  <c r="D99" i="4" s="1"/>
  <c r="P99" i="17" s="1"/>
  <c r="N99" i="3"/>
  <c r="Q99" i="3"/>
  <c r="R99" i="3" s="1"/>
  <c r="S99" i="3" s="1"/>
  <c r="R99" i="4" s="1"/>
  <c r="A100" i="3"/>
  <c r="O100" i="3" s="1"/>
  <c r="B100" i="3"/>
  <c r="I100" i="4" s="1"/>
  <c r="C100" i="3"/>
  <c r="D100" i="3"/>
  <c r="K100" i="3"/>
  <c r="L100" i="4" s="1"/>
  <c r="L100" i="3"/>
  <c r="O100" i="4" s="1"/>
  <c r="M100" i="3"/>
  <c r="D100" i="4" s="1"/>
  <c r="P100" i="17" s="1"/>
  <c r="N100" i="3"/>
  <c r="Q100" i="3"/>
  <c r="R100" i="3" s="1"/>
  <c r="S100" i="3" s="1"/>
  <c r="R100" i="4" s="1"/>
  <c r="A101" i="3"/>
  <c r="B101" i="3"/>
  <c r="I101" i="4" s="1"/>
  <c r="C101" i="3"/>
  <c r="D101" i="3"/>
  <c r="K101" i="3"/>
  <c r="L101" i="4" s="1"/>
  <c r="L101" i="3"/>
  <c r="O101" i="4" s="1"/>
  <c r="M101" i="3"/>
  <c r="D101" i="4" s="1"/>
  <c r="P101" i="17" s="1"/>
  <c r="N101" i="3"/>
  <c r="Q101" i="3"/>
  <c r="R101" i="3" s="1"/>
  <c r="S101" i="3" s="1"/>
  <c r="R101" i="4" s="1"/>
  <c r="A102" i="3"/>
  <c r="B102" i="3"/>
  <c r="I102" i="4" s="1"/>
  <c r="C102" i="3"/>
  <c r="D102" i="3"/>
  <c r="K102" i="3"/>
  <c r="L102" i="4" s="1"/>
  <c r="L102" i="3"/>
  <c r="O102" i="4" s="1"/>
  <c r="M102" i="3"/>
  <c r="D102" i="4" s="1"/>
  <c r="P102" i="17" s="1"/>
  <c r="N102" i="3"/>
  <c r="O102" i="3"/>
  <c r="Q102" i="3"/>
  <c r="R102" i="3" s="1"/>
  <c r="S102" i="3" s="1"/>
  <c r="R102" i="4" s="1"/>
  <c r="B5" i="11"/>
  <c r="C12" i="11"/>
  <c r="B13" i="11"/>
  <c r="C20" i="11"/>
  <c r="B21" i="11"/>
  <c r="C22" i="11"/>
  <c r="B27" i="11"/>
  <c r="B29" i="10"/>
  <c r="C31" i="11"/>
  <c r="B32" i="10"/>
  <c r="B37" i="11"/>
  <c r="C38" i="11"/>
  <c r="C39" i="11"/>
  <c r="B41" i="10"/>
  <c r="C42" i="11"/>
  <c r="B43" i="9"/>
  <c r="B44" i="9"/>
  <c r="B45" i="9"/>
  <c r="B46" i="9"/>
  <c r="B46" i="11" s="1"/>
  <c r="B47" i="9"/>
  <c r="B48" i="9"/>
  <c r="B49" i="9"/>
  <c r="B49" i="10" s="1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10"/>
  <c r="C64" i="10"/>
  <c r="B65" i="10"/>
  <c r="C65" i="10"/>
  <c r="B66" i="10"/>
  <c r="C66" i="10"/>
  <c r="B67" i="10"/>
  <c r="C67" i="10"/>
  <c r="B68" i="10"/>
  <c r="C68" i="10"/>
  <c r="B69" i="10"/>
  <c r="C69" i="10"/>
  <c r="B70" i="10"/>
  <c r="C70" i="10"/>
  <c r="B71" i="10"/>
  <c r="C71" i="10"/>
  <c r="B72" i="10"/>
  <c r="C72" i="10"/>
  <c r="B73" i="10"/>
  <c r="C73" i="10"/>
  <c r="B74" i="10"/>
  <c r="C74" i="10"/>
  <c r="B75" i="10"/>
  <c r="C75" i="10"/>
  <c r="B76" i="10"/>
  <c r="C76" i="10"/>
  <c r="B77" i="10"/>
  <c r="C77" i="10"/>
  <c r="B78" i="10"/>
  <c r="C78" i="10"/>
  <c r="B79" i="10"/>
  <c r="C79" i="10"/>
  <c r="B80" i="10"/>
  <c r="C80" i="10"/>
  <c r="B81" i="10"/>
  <c r="C81" i="10"/>
  <c r="B82" i="10"/>
  <c r="C82" i="10"/>
  <c r="B83" i="10"/>
  <c r="C83" i="10"/>
  <c r="B84" i="10"/>
  <c r="C84" i="10"/>
  <c r="B85" i="10"/>
  <c r="C85" i="10"/>
  <c r="B86" i="10"/>
  <c r="C86" i="10"/>
  <c r="B87" i="10"/>
  <c r="C87" i="10"/>
  <c r="B88" i="10"/>
  <c r="C88" i="10"/>
  <c r="B89" i="10"/>
  <c r="C89" i="10"/>
  <c r="B90" i="10"/>
  <c r="C90" i="10"/>
  <c r="B91" i="10"/>
  <c r="C91" i="10"/>
  <c r="B92" i="10"/>
  <c r="C92" i="10"/>
  <c r="B93" i="10"/>
  <c r="C93" i="10"/>
  <c r="B94" i="10"/>
  <c r="C94" i="10"/>
  <c r="B95" i="10"/>
  <c r="C95" i="10"/>
  <c r="B96" i="10"/>
  <c r="C96" i="10"/>
  <c r="B97" i="10"/>
  <c r="C97" i="10"/>
  <c r="B98" i="10"/>
  <c r="C98" i="10"/>
  <c r="B99" i="10"/>
  <c r="C99" i="10"/>
  <c r="B100" i="10"/>
  <c r="C100" i="10"/>
  <c r="B101" i="10"/>
  <c r="C101" i="10"/>
  <c r="B102" i="10"/>
  <c r="C102" i="10"/>
  <c r="B103" i="10"/>
  <c r="C103" i="10"/>
  <c r="B104" i="10"/>
  <c r="C104" i="10"/>
  <c r="B105" i="10"/>
  <c r="C105" i="10"/>
  <c r="B106" i="10"/>
  <c r="C106" i="10"/>
  <c r="B107" i="10"/>
  <c r="C107" i="10"/>
  <c r="B108" i="10"/>
  <c r="C108" i="10"/>
  <c r="B109" i="10"/>
  <c r="C109" i="10"/>
  <c r="B110" i="10"/>
  <c r="C110" i="10"/>
  <c r="B111" i="10"/>
  <c r="C111" i="10"/>
  <c r="B112" i="10"/>
  <c r="C112" i="10"/>
  <c r="B113" i="10"/>
  <c r="C113" i="10"/>
  <c r="B114" i="10"/>
  <c r="C114" i="10"/>
  <c r="B115" i="10"/>
  <c r="C115" i="10"/>
  <c r="B116" i="10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C130" i="10"/>
  <c r="B131" i="10"/>
  <c r="C131" i="10"/>
  <c r="B132" i="10"/>
  <c r="C132" i="10"/>
  <c r="B133" i="10"/>
  <c r="C133" i="10"/>
  <c r="B134" i="10"/>
  <c r="C134" i="10"/>
  <c r="B135" i="10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D154" i="10"/>
  <c r="F36" i="6"/>
  <c r="F37" i="6"/>
  <c r="F38" i="6"/>
  <c r="F39" i="6"/>
  <c r="F40" i="6"/>
  <c r="F41" i="6"/>
  <c r="F42" i="6"/>
  <c r="F28" i="6"/>
  <c r="F29" i="6"/>
  <c r="F30" i="6"/>
  <c r="F31" i="6"/>
  <c r="F32" i="6"/>
  <c r="F33" i="6"/>
  <c r="F34" i="6"/>
  <c r="F35" i="6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" i="6"/>
  <c r="D4" i="7"/>
  <c r="I4" i="7" s="1"/>
  <c r="D5" i="7"/>
  <c r="I5" i="7" s="1"/>
  <c r="D10" i="7"/>
  <c r="I10" i="7" s="1"/>
  <c r="D12" i="7"/>
  <c r="I12" i="7" s="1"/>
  <c r="D14" i="7"/>
  <c r="I14" i="7" s="1"/>
  <c r="D18" i="7"/>
  <c r="I18" i="7" s="1"/>
  <c r="D20" i="7"/>
  <c r="I20" i="7" s="1"/>
  <c r="D30" i="7"/>
  <c r="I30" i="7" s="1"/>
  <c r="D33" i="7"/>
  <c r="I33" i="7" s="1"/>
  <c r="D35" i="7"/>
  <c r="I35" i="7" s="1"/>
  <c r="D40" i="7"/>
  <c r="I40" i="7" s="1"/>
  <c r="D41" i="7"/>
  <c r="I41" i="7" s="1"/>
  <c r="E2" i="4"/>
  <c r="C2" i="19" s="1"/>
  <c r="M2" i="3"/>
  <c r="D2" i="4" s="1"/>
  <c r="P2" i="17" s="1"/>
  <c r="AD104" i="3"/>
  <c r="AD105" i="3"/>
  <c r="AD106" i="3"/>
  <c r="C2" i="3"/>
  <c r="Y104" i="3"/>
  <c r="Y105" i="3"/>
  <c r="Y106" i="3"/>
  <c r="F2" i="14"/>
  <c r="U2" i="4"/>
  <c r="AF2" i="4" s="1"/>
  <c r="D2" i="19" l="1"/>
  <c r="H2" i="19"/>
  <c r="J2" i="19"/>
  <c r="GC3" i="12"/>
  <c r="AH3" i="12"/>
  <c r="AD3" i="12"/>
  <c r="A6" i="16"/>
  <c r="C53" i="9"/>
  <c r="C53" i="10" s="1"/>
  <c r="C50" i="9"/>
  <c r="C50" i="10" s="1"/>
  <c r="C49" i="9"/>
  <c r="C49" i="10" s="1"/>
  <c r="C46" i="9"/>
  <c r="C46" i="10" s="1"/>
  <c r="C43" i="9"/>
  <c r="C43" i="10" s="1"/>
  <c r="AN101" i="3"/>
  <c r="AN95" i="3"/>
  <c r="F95" i="7" s="1"/>
  <c r="AN91" i="3"/>
  <c r="F91" i="7" s="1"/>
  <c r="AN87" i="3"/>
  <c r="F87" i="7" s="1"/>
  <c r="AN83" i="3"/>
  <c r="F83" i="7" s="1"/>
  <c r="AN55" i="3"/>
  <c r="F55" i="7" s="1"/>
  <c r="AN49" i="3"/>
  <c r="F49" i="7" s="1"/>
  <c r="AN46" i="3"/>
  <c r="F46" i="7" s="1"/>
  <c r="AN43" i="3"/>
  <c r="F43" i="7" s="1"/>
  <c r="AN30" i="3"/>
  <c r="L30" i="19" s="1"/>
  <c r="AN29" i="3"/>
  <c r="L29" i="19" s="1"/>
  <c r="AN28" i="3"/>
  <c r="F28" i="7" s="1"/>
  <c r="AN6" i="3"/>
  <c r="F6" i="7" s="1"/>
  <c r="AN4" i="3"/>
  <c r="L4" i="19" s="1"/>
  <c r="AN41" i="3"/>
  <c r="F41" i="7" s="1"/>
  <c r="AN40" i="3"/>
  <c r="F40" i="7" s="1"/>
  <c r="AN39" i="3"/>
  <c r="F39" i="7" s="1"/>
  <c r="AN38" i="3"/>
  <c r="L38" i="19" s="1"/>
  <c r="AN35" i="3"/>
  <c r="F35" i="7" s="1"/>
  <c r="AN34" i="3"/>
  <c r="L34" i="19" s="1"/>
  <c r="AN33" i="3"/>
  <c r="L33" i="19" s="1"/>
  <c r="AN37" i="3"/>
  <c r="L37" i="19" s="1"/>
  <c r="AN36" i="3"/>
  <c r="F36" i="7" s="1"/>
  <c r="AN53" i="3"/>
  <c r="F53" i="7" s="1"/>
  <c r="AN50" i="3"/>
  <c r="F50" i="7" s="1"/>
  <c r="AN32" i="3"/>
  <c r="F32" i="7" s="1"/>
  <c r="AN79" i="3"/>
  <c r="F79" i="7" s="1"/>
  <c r="AN75" i="3"/>
  <c r="F75" i="7" s="1"/>
  <c r="AN71" i="3"/>
  <c r="F71" i="7" s="1"/>
  <c r="AN68" i="3"/>
  <c r="F68" i="7" s="1"/>
  <c r="AN65" i="3"/>
  <c r="F65" i="7" s="1"/>
  <c r="AN62" i="3"/>
  <c r="F62" i="7" s="1"/>
  <c r="AN57" i="3"/>
  <c r="F57" i="7" s="1"/>
  <c r="AN100" i="3"/>
  <c r="AN97" i="3"/>
  <c r="F97" i="7" s="1"/>
  <c r="AN93" i="3"/>
  <c r="F93" i="7" s="1"/>
  <c r="AN89" i="3"/>
  <c r="F89" i="7" s="1"/>
  <c r="AN85" i="3"/>
  <c r="F85" i="7" s="1"/>
  <c r="AN81" i="3"/>
  <c r="F81" i="7" s="1"/>
  <c r="AN77" i="3"/>
  <c r="F77" i="7" s="1"/>
  <c r="AN73" i="3"/>
  <c r="F73" i="7" s="1"/>
  <c r="AN67" i="3"/>
  <c r="F67" i="7" s="1"/>
  <c r="AN61" i="3"/>
  <c r="F61" i="7" s="1"/>
  <c r="AN58" i="3"/>
  <c r="F58" i="7" s="1"/>
  <c r="W55" i="3"/>
  <c r="AN98" i="3"/>
  <c r="F98" i="7" s="1"/>
  <c r="AN94" i="3"/>
  <c r="F94" i="7" s="1"/>
  <c r="AN90" i="3"/>
  <c r="F90" i="7" s="1"/>
  <c r="AN86" i="3"/>
  <c r="F86" i="7" s="1"/>
  <c r="AN82" i="3"/>
  <c r="F82" i="7" s="1"/>
  <c r="AN78" i="3"/>
  <c r="F78" i="7" s="1"/>
  <c r="AN74" i="3"/>
  <c r="F74" i="7" s="1"/>
  <c r="AN70" i="3"/>
  <c r="F70" i="7" s="1"/>
  <c r="AN64" i="3"/>
  <c r="F64" i="7" s="1"/>
  <c r="AN59" i="3"/>
  <c r="F59" i="7" s="1"/>
  <c r="AN56" i="3"/>
  <c r="F56" i="7" s="1"/>
  <c r="AN54" i="3"/>
  <c r="F54" i="7" s="1"/>
  <c r="AN51" i="3"/>
  <c r="F51" i="7" s="1"/>
  <c r="AN48" i="3"/>
  <c r="F48" i="7" s="1"/>
  <c r="AN45" i="3"/>
  <c r="F45" i="7" s="1"/>
  <c r="AN42" i="3"/>
  <c r="L42" i="19" s="1"/>
  <c r="AN27" i="3"/>
  <c r="L27" i="19" s="1"/>
  <c r="AN26" i="3"/>
  <c r="F26" i="7" s="1"/>
  <c r="AN25" i="3"/>
  <c r="L25" i="19" s="1"/>
  <c r="AN24" i="3"/>
  <c r="F24" i="7" s="1"/>
  <c r="AN23" i="3"/>
  <c r="L23" i="19" s="1"/>
  <c r="AN22" i="3"/>
  <c r="F22" i="7" s="1"/>
  <c r="AN21" i="3"/>
  <c r="F21" i="7" s="1"/>
  <c r="AN20" i="3"/>
  <c r="L20" i="19" s="1"/>
  <c r="AN19" i="3"/>
  <c r="F19" i="7" s="1"/>
  <c r="AN18" i="3"/>
  <c r="L18" i="19" s="1"/>
  <c r="AN17" i="3"/>
  <c r="L17" i="19" s="1"/>
  <c r="AN16" i="3"/>
  <c r="L16" i="19" s="1"/>
  <c r="AN15" i="3"/>
  <c r="F15" i="7" s="1"/>
  <c r="AN14" i="3"/>
  <c r="L14" i="19" s="1"/>
  <c r="AN13" i="3"/>
  <c r="F13" i="7" s="1"/>
  <c r="AN12" i="3"/>
  <c r="F12" i="7" s="1"/>
  <c r="AN44" i="3"/>
  <c r="F44" i="7" s="1"/>
  <c r="L35" i="19"/>
  <c r="L28" i="19"/>
  <c r="AN102" i="3"/>
  <c r="AN99" i="3"/>
  <c r="AN96" i="3"/>
  <c r="F96" i="7" s="1"/>
  <c r="AN92" i="3"/>
  <c r="F92" i="7" s="1"/>
  <c r="AN88" i="3"/>
  <c r="F88" i="7" s="1"/>
  <c r="AN84" i="3"/>
  <c r="F84" i="7" s="1"/>
  <c r="AN80" i="3"/>
  <c r="F80" i="7" s="1"/>
  <c r="AN76" i="3"/>
  <c r="F76" i="7" s="1"/>
  <c r="AN72" i="3"/>
  <c r="F72" i="7" s="1"/>
  <c r="AN69" i="3"/>
  <c r="F69" i="7" s="1"/>
  <c r="AN66" i="3"/>
  <c r="F66" i="7" s="1"/>
  <c r="AN63" i="3"/>
  <c r="F63" i="7" s="1"/>
  <c r="AN60" i="3"/>
  <c r="F60" i="7" s="1"/>
  <c r="AN52" i="3"/>
  <c r="F52" i="7" s="1"/>
  <c r="AN47" i="3"/>
  <c r="F47" i="7" s="1"/>
  <c r="AN31" i="3"/>
  <c r="AN11" i="3"/>
  <c r="AN5" i="3"/>
  <c r="AN3" i="3"/>
  <c r="AN10" i="3"/>
  <c r="AN9" i="3"/>
  <c r="AN8" i="3"/>
  <c r="AN7" i="3"/>
  <c r="B24" i="10"/>
  <c r="B48" i="10"/>
  <c r="GA48" i="12"/>
  <c r="D48" i="12"/>
  <c r="AO48" i="12"/>
  <c r="BY48" i="12"/>
  <c r="DI48" i="12"/>
  <c r="ES48" i="12"/>
  <c r="N48" i="12"/>
  <c r="AX48" i="12"/>
  <c r="CH48" i="12"/>
  <c r="DR48" i="12"/>
  <c r="FK48" i="12"/>
  <c r="AF48" i="12"/>
  <c r="CZ48" i="12"/>
  <c r="BP48" i="12"/>
  <c r="EJ48" i="12"/>
  <c r="W48" i="12"/>
  <c r="BG48" i="12"/>
  <c r="EA48" i="12"/>
  <c r="CQ48" i="12"/>
  <c r="FT48" i="12"/>
  <c r="B45" i="11"/>
  <c r="GA45" i="12"/>
  <c r="D45" i="12"/>
  <c r="AO45" i="12"/>
  <c r="BY45" i="12"/>
  <c r="DI45" i="12"/>
  <c r="ES45" i="12"/>
  <c r="N45" i="12"/>
  <c r="AX45" i="12"/>
  <c r="CH45" i="12"/>
  <c r="DR45" i="12"/>
  <c r="FK45" i="12"/>
  <c r="BP45" i="12"/>
  <c r="EJ45" i="12"/>
  <c r="EA45" i="12"/>
  <c r="W45" i="12"/>
  <c r="CQ45" i="12"/>
  <c r="FT45" i="12"/>
  <c r="BG45" i="12"/>
  <c r="AF45" i="12"/>
  <c r="CZ45" i="12"/>
  <c r="GA42" i="12"/>
  <c r="D42" i="12"/>
  <c r="AO42" i="12"/>
  <c r="BY42" i="12"/>
  <c r="DI42" i="12"/>
  <c r="ES42" i="12"/>
  <c r="N42" i="12"/>
  <c r="AX42" i="12"/>
  <c r="CH42" i="12"/>
  <c r="DR42" i="12"/>
  <c r="FK42" i="12"/>
  <c r="AF42" i="12"/>
  <c r="CZ42" i="12"/>
  <c r="W42" i="12"/>
  <c r="FT42" i="12"/>
  <c r="BG42" i="12"/>
  <c r="EA42" i="12"/>
  <c r="CQ42" i="12"/>
  <c r="BP42" i="12"/>
  <c r="EJ42" i="12"/>
  <c r="GA38" i="12"/>
  <c r="D38" i="12"/>
  <c r="AO38" i="12"/>
  <c r="BY38" i="12"/>
  <c r="DI38" i="12"/>
  <c r="ES38" i="12"/>
  <c r="N38" i="12"/>
  <c r="AX38" i="12"/>
  <c r="CH38" i="12"/>
  <c r="DR38" i="12"/>
  <c r="FK38" i="12"/>
  <c r="AF38" i="12"/>
  <c r="CZ38" i="12"/>
  <c r="W38" i="12"/>
  <c r="FT38" i="12"/>
  <c r="BG38" i="12"/>
  <c r="EA38" i="12"/>
  <c r="CQ38" i="12"/>
  <c r="BP38" i="12"/>
  <c r="EJ38" i="12"/>
  <c r="GA34" i="12"/>
  <c r="N34" i="12"/>
  <c r="AX34" i="12"/>
  <c r="CH34" i="12"/>
  <c r="DR34" i="12"/>
  <c r="FK34" i="12"/>
  <c r="AO34" i="12"/>
  <c r="CQ34" i="12"/>
  <c r="EJ34" i="12"/>
  <c r="D34" i="12"/>
  <c r="BG34" i="12"/>
  <c r="CZ34" i="12"/>
  <c r="ES34" i="12"/>
  <c r="BY34" i="12"/>
  <c r="FT34" i="12"/>
  <c r="W34" i="12"/>
  <c r="DI34" i="12"/>
  <c r="BP34" i="12"/>
  <c r="AF34" i="12"/>
  <c r="EA34" i="12"/>
  <c r="GA30" i="12"/>
  <c r="N30" i="12"/>
  <c r="AX30" i="12"/>
  <c r="CH30" i="12"/>
  <c r="DR30" i="12"/>
  <c r="FK30" i="12"/>
  <c r="AO30" i="12"/>
  <c r="CQ30" i="12"/>
  <c r="EJ30" i="12"/>
  <c r="D30" i="12"/>
  <c r="BG30" i="12"/>
  <c r="CZ30" i="12"/>
  <c r="ES30" i="12"/>
  <c r="BY30" i="12"/>
  <c r="BP30" i="12"/>
  <c r="W30" i="12"/>
  <c r="DI30" i="12"/>
  <c r="FT30" i="12"/>
  <c r="AF30" i="12"/>
  <c r="EA30" i="12"/>
  <c r="GA26" i="12"/>
  <c r="N26" i="12"/>
  <c r="AX26" i="12"/>
  <c r="CH26" i="12"/>
  <c r="DR26" i="12"/>
  <c r="FK26" i="12"/>
  <c r="W26" i="12"/>
  <c r="BG26" i="12"/>
  <c r="CQ26" i="12"/>
  <c r="EA26" i="12"/>
  <c r="FT26" i="12"/>
  <c r="AO26" i="12"/>
  <c r="DI26" i="12"/>
  <c r="BP26" i="12"/>
  <c r="EJ26" i="12"/>
  <c r="AF26" i="12"/>
  <c r="D26" i="12"/>
  <c r="BY26" i="12"/>
  <c r="ES26" i="12"/>
  <c r="CZ26" i="12"/>
  <c r="GA22" i="12"/>
  <c r="N22" i="12"/>
  <c r="AX22" i="12"/>
  <c r="CH22" i="12"/>
  <c r="DR22" i="12"/>
  <c r="FK22" i="12"/>
  <c r="W22" i="12"/>
  <c r="BG22" i="12"/>
  <c r="CQ22" i="12"/>
  <c r="EA22" i="12"/>
  <c r="FT22" i="12"/>
  <c r="AO22" i="12"/>
  <c r="DI22" i="12"/>
  <c r="BP22" i="12"/>
  <c r="EJ22" i="12"/>
  <c r="CZ22" i="12"/>
  <c r="BY22" i="12"/>
  <c r="D22" i="12"/>
  <c r="ES22" i="12"/>
  <c r="AF22" i="12"/>
  <c r="GA18" i="12"/>
  <c r="W18" i="12"/>
  <c r="BG18" i="12"/>
  <c r="CQ18" i="12"/>
  <c r="EA18" i="12"/>
  <c r="FT18" i="12"/>
  <c r="AO18" i="12"/>
  <c r="CH18" i="12"/>
  <c r="EJ18" i="12"/>
  <c r="D18" i="12"/>
  <c r="AX18" i="12"/>
  <c r="CZ18" i="12"/>
  <c r="ES18" i="12"/>
  <c r="AF18" i="12"/>
  <c r="DR18" i="12"/>
  <c r="BP18" i="12"/>
  <c r="FK18" i="12"/>
  <c r="DI18" i="12"/>
  <c r="BY18" i="12"/>
  <c r="N18" i="12"/>
  <c r="GA14" i="12"/>
  <c r="W14" i="12"/>
  <c r="BG14" i="12"/>
  <c r="CQ14" i="12"/>
  <c r="EA14" i="12"/>
  <c r="FT14" i="12"/>
  <c r="AO14" i="12"/>
  <c r="CH14" i="12"/>
  <c r="EJ14" i="12"/>
  <c r="D14" i="12"/>
  <c r="AX14" i="12"/>
  <c r="CZ14" i="12"/>
  <c r="ES14" i="12"/>
  <c r="AF14" i="12"/>
  <c r="DR14" i="12"/>
  <c r="BP14" i="12"/>
  <c r="FK14" i="12"/>
  <c r="N14" i="12"/>
  <c r="BY14" i="12"/>
  <c r="DI14" i="12"/>
  <c r="GA10" i="12"/>
  <c r="W10" i="12"/>
  <c r="BG10" i="12"/>
  <c r="CQ10" i="12"/>
  <c r="EA10" i="12"/>
  <c r="FT10" i="12"/>
  <c r="AO10" i="12"/>
  <c r="CH10" i="12"/>
  <c r="EJ10" i="12"/>
  <c r="D10" i="12"/>
  <c r="AX10" i="12"/>
  <c r="CZ10" i="12"/>
  <c r="ES10" i="12"/>
  <c r="AF10" i="12"/>
  <c r="DR10" i="12"/>
  <c r="BP10" i="12"/>
  <c r="FK10" i="12"/>
  <c r="DI10" i="12"/>
  <c r="BY10" i="12"/>
  <c r="N10" i="12"/>
  <c r="GA6" i="12"/>
  <c r="W6" i="12"/>
  <c r="BG6" i="12"/>
  <c r="CQ6" i="12"/>
  <c r="EA6" i="12"/>
  <c r="FT6" i="12"/>
  <c r="AF6" i="12"/>
  <c r="D6" i="12"/>
  <c r="AO6" i="12"/>
  <c r="N6" i="12"/>
  <c r="CH6" i="12"/>
  <c r="EJ6" i="12"/>
  <c r="AX6" i="12"/>
  <c r="CZ6" i="12"/>
  <c r="ES6" i="12"/>
  <c r="DR6" i="12"/>
  <c r="BP6" i="12"/>
  <c r="FK6" i="12"/>
  <c r="BY6" i="12"/>
  <c r="DI6" i="12"/>
  <c r="B61" i="10"/>
  <c r="GA61" i="12"/>
  <c r="AF61" i="12"/>
  <c r="BP61" i="12"/>
  <c r="CZ61" i="12"/>
  <c r="EJ61" i="12"/>
  <c r="N61" i="12"/>
  <c r="CH61" i="12"/>
  <c r="D61" i="12"/>
  <c r="AO61" i="12"/>
  <c r="BY61" i="12"/>
  <c r="DI61" i="12"/>
  <c r="ES61" i="12"/>
  <c r="AX61" i="12"/>
  <c r="DR61" i="12"/>
  <c r="FK61" i="12"/>
  <c r="CQ61" i="12"/>
  <c r="EA61" i="12"/>
  <c r="W61" i="12"/>
  <c r="BG61" i="12"/>
  <c r="FT61" i="12"/>
  <c r="B57" i="10"/>
  <c r="GA57" i="12"/>
  <c r="AF57" i="12"/>
  <c r="BP57" i="12"/>
  <c r="CZ57" i="12"/>
  <c r="EJ57" i="12"/>
  <c r="N57" i="12"/>
  <c r="AX57" i="12"/>
  <c r="CH57" i="12"/>
  <c r="DR57" i="12"/>
  <c r="FK57" i="12"/>
  <c r="D57" i="12"/>
  <c r="AO57" i="12"/>
  <c r="BY57" i="12"/>
  <c r="DI57" i="12"/>
  <c r="ES57" i="12"/>
  <c r="CQ57" i="12"/>
  <c r="EA57" i="12"/>
  <c r="W57" i="12"/>
  <c r="BG57" i="12"/>
  <c r="FT57" i="12"/>
  <c r="B14" i="11"/>
  <c r="B60" i="10"/>
  <c r="GA60" i="12"/>
  <c r="AF60" i="12"/>
  <c r="BP60" i="12"/>
  <c r="CZ60" i="12"/>
  <c r="EJ60" i="12"/>
  <c r="N60" i="12"/>
  <c r="CH60" i="12"/>
  <c r="D60" i="12"/>
  <c r="AO60" i="12"/>
  <c r="BY60" i="12"/>
  <c r="DI60" i="12"/>
  <c r="ES60" i="12"/>
  <c r="AX60" i="12"/>
  <c r="DR60" i="12"/>
  <c r="FK60" i="12"/>
  <c r="W60" i="12"/>
  <c r="FT60" i="12"/>
  <c r="BG60" i="12"/>
  <c r="CQ60" i="12"/>
  <c r="EA60" i="12"/>
  <c r="C56" i="11"/>
  <c r="GA56" i="12"/>
  <c r="AF56" i="12"/>
  <c r="BP56" i="12"/>
  <c r="CZ56" i="12"/>
  <c r="EJ56" i="12"/>
  <c r="N56" i="12"/>
  <c r="AX56" i="12"/>
  <c r="CH56" i="12"/>
  <c r="DR56" i="12"/>
  <c r="FK56" i="12"/>
  <c r="D56" i="12"/>
  <c r="AO56" i="12"/>
  <c r="BY56" i="12"/>
  <c r="DI56" i="12"/>
  <c r="ES56" i="12"/>
  <c r="W56" i="12"/>
  <c r="FT56" i="12"/>
  <c r="BG56" i="12"/>
  <c r="CQ56" i="12"/>
  <c r="EA56" i="12"/>
  <c r="B53" i="10"/>
  <c r="GA53" i="12"/>
  <c r="D53" i="12"/>
  <c r="AO53" i="12"/>
  <c r="BY53" i="12"/>
  <c r="DI53" i="12"/>
  <c r="ES53" i="12"/>
  <c r="N53" i="12"/>
  <c r="AX53" i="12"/>
  <c r="CH53" i="12"/>
  <c r="DR53" i="12"/>
  <c r="FK53" i="12"/>
  <c r="BP53" i="12"/>
  <c r="EJ53" i="12"/>
  <c r="AF53" i="12"/>
  <c r="CZ53" i="12"/>
  <c r="W53" i="12"/>
  <c r="CQ53" i="12"/>
  <c r="FT53" i="12"/>
  <c r="EA53" i="12"/>
  <c r="BG53" i="12"/>
  <c r="B50" i="10"/>
  <c r="GA50" i="12"/>
  <c r="D50" i="12"/>
  <c r="AO50" i="12"/>
  <c r="BY50" i="12"/>
  <c r="DI50" i="12"/>
  <c r="ES50" i="12"/>
  <c r="N50" i="12"/>
  <c r="AX50" i="12"/>
  <c r="CH50" i="12"/>
  <c r="DR50" i="12"/>
  <c r="FK50" i="12"/>
  <c r="AF50" i="12"/>
  <c r="CZ50" i="12"/>
  <c r="BP50" i="12"/>
  <c r="EJ50" i="12"/>
  <c r="BG50" i="12"/>
  <c r="EA50" i="12"/>
  <c r="W50" i="12"/>
  <c r="CQ50" i="12"/>
  <c r="FT50" i="12"/>
  <c r="B47" i="10"/>
  <c r="GA47" i="12"/>
  <c r="D47" i="12"/>
  <c r="AO47" i="12"/>
  <c r="BY47" i="12"/>
  <c r="DI47" i="12"/>
  <c r="ES47" i="12"/>
  <c r="N47" i="12"/>
  <c r="AX47" i="12"/>
  <c r="CH47" i="12"/>
  <c r="DR47" i="12"/>
  <c r="FK47" i="12"/>
  <c r="BP47" i="12"/>
  <c r="EJ47" i="12"/>
  <c r="CZ47" i="12"/>
  <c r="W47" i="12"/>
  <c r="CQ47" i="12"/>
  <c r="FT47" i="12"/>
  <c r="EA47" i="12"/>
  <c r="AF47" i="12"/>
  <c r="BG47" i="12"/>
  <c r="C44" i="11"/>
  <c r="GA44" i="12"/>
  <c r="D44" i="12"/>
  <c r="AO44" i="12"/>
  <c r="BY44" i="12"/>
  <c r="DI44" i="12"/>
  <c r="ES44" i="12"/>
  <c r="N44" i="12"/>
  <c r="AX44" i="12"/>
  <c r="CH44" i="12"/>
  <c r="DR44" i="12"/>
  <c r="FK44" i="12"/>
  <c r="AF44" i="12"/>
  <c r="CZ44" i="12"/>
  <c r="W44" i="12"/>
  <c r="FT44" i="12"/>
  <c r="BG44" i="12"/>
  <c r="EA44" i="12"/>
  <c r="CQ44" i="12"/>
  <c r="BP44" i="12"/>
  <c r="EJ44" i="12"/>
  <c r="C10" i="11"/>
  <c r="GA41" i="12"/>
  <c r="D41" i="12"/>
  <c r="AO41" i="12"/>
  <c r="BY41" i="12"/>
  <c r="DI41" i="12"/>
  <c r="ES41" i="12"/>
  <c r="N41" i="12"/>
  <c r="AX41" i="12"/>
  <c r="CH41" i="12"/>
  <c r="DR41" i="12"/>
  <c r="FK41" i="12"/>
  <c r="BP41" i="12"/>
  <c r="EJ41" i="12"/>
  <c r="BG41" i="12"/>
  <c r="W41" i="12"/>
  <c r="CQ41" i="12"/>
  <c r="FT41" i="12"/>
  <c r="EA41" i="12"/>
  <c r="AF41" i="12"/>
  <c r="CZ41" i="12"/>
  <c r="GA37" i="12"/>
  <c r="D37" i="12"/>
  <c r="AO37" i="12"/>
  <c r="BY37" i="12"/>
  <c r="DI37" i="12"/>
  <c r="ES37" i="12"/>
  <c r="N37" i="12"/>
  <c r="AX37" i="12"/>
  <c r="CH37" i="12"/>
  <c r="DR37" i="12"/>
  <c r="FK37" i="12"/>
  <c r="BP37" i="12"/>
  <c r="EJ37" i="12"/>
  <c r="BG37" i="12"/>
  <c r="W37" i="12"/>
  <c r="CQ37" i="12"/>
  <c r="FT37" i="12"/>
  <c r="EA37" i="12"/>
  <c r="AF37" i="12"/>
  <c r="CZ37" i="12"/>
  <c r="GA33" i="12"/>
  <c r="N33" i="12"/>
  <c r="AX33" i="12"/>
  <c r="CH33" i="12"/>
  <c r="DR33" i="12"/>
  <c r="FK33" i="12"/>
  <c r="AF33" i="12"/>
  <c r="BY33" i="12"/>
  <c r="EA33" i="12"/>
  <c r="AO33" i="12"/>
  <c r="CQ33" i="12"/>
  <c r="EJ33" i="12"/>
  <c r="D33" i="12"/>
  <c r="CZ33" i="12"/>
  <c r="FT33" i="12"/>
  <c r="W33" i="12"/>
  <c r="DI33" i="12"/>
  <c r="BP33" i="12"/>
  <c r="BG33" i="12"/>
  <c r="ES33" i="12"/>
  <c r="GA29" i="12"/>
  <c r="N29" i="12"/>
  <c r="AX29" i="12"/>
  <c r="CH29" i="12"/>
  <c r="DR29" i="12"/>
  <c r="FK29" i="12"/>
  <c r="AF29" i="12"/>
  <c r="BY29" i="12"/>
  <c r="EA29" i="12"/>
  <c r="AO29" i="12"/>
  <c r="CQ29" i="12"/>
  <c r="EJ29" i="12"/>
  <c r="D29" i="12"/>
  <c r="CZ29" i="12"/>
  <c r="BP29" i="12"/>
  <c r="W29" i="12"/>
  <c r="DI29" i="12"/>
  <c r="FT29" i="12"/>
  <c r="BG29" i="12"/>
  <c r="ES29" i="12"/>
  <c r="GA25" i="12"/>
  <c r="N25" i="12"/>
  <c r="AX25" i="12"/>
  <c r="CH25" i="12"/>
  <c r="DR25" i="12"/>
  <c r="FK25" i="12"/>
  <c r="W25" i="12"/>
  <c r="BG25" i="12"/>
  <c r="CQ25" i="12"/>
  <c r="EA25" i="12"/>
  <c r="FT25" i="12"/>
  <c r="D25" i="12"/>
  <c r="BY25" i="12"/>
  <c r="ES25" i="12"/>
  <c r="AF25" i="12"/>
  <c r="CZ25" i="12"/>
  <c r="DI25" i="12"/>
  <c r="EJ25" i="12"/>
  <c r="BP25" i="12"/>
  <c r="AO25" i="12"/>
  <c r="GA21" i="12"/>
  <c r="N21" i="12"/>
  <c r="AX21" i="12"/>
  <c r="CH21" i="12"/>
  <c r="DR21" i="12"/>
  <c r="FK21" i="12"/>
  <c r="W21" i="12"/>
  <c r="BG21" i="12"/>
  <c r="CQ21" i="12"/>
  <c r="EA21" i="12"/>
  <c r="FT21" i="12"/>
  <c r="D21" i="12"/>
  <c r="BY21" i="12"/>
  <c r="ES21" i="12"/>
  <c r="AF21" i="12"/>
  <c r="CZ21" i="12"/>
  <c r="AO21" i="12"/>
  <c r="BP21" i="12"/>
  <c r="EJ21" i="12"/>
  <c r="DI21" i="12"/>
  <c r="GA17" i="12"/>
  <c r="W17" i="12"/>
  <c r="BG17" i="12"/>
  <c r="CQ17" i="12"/>
  <c r="EA17" i="12"/>
  <c r="FT17" i="12"/>
  <c r="AF17" i="12"/>
  <c r="BY17" i="12"/>
  <c r="DR17" i="12"/>
  <c r="AO17" i="12"/>
  <c r="CH17" i="12"/>
  <c r="EJ17" i="12"/>
  <c r="AX17" i="12"/>
  <c r="ES17" i="12"/>
  <c r="BP17" i="12"/>
  <c r="FK17" i="12"/>
  <c r="DI17" i="12"/>
  <c r="CZ17" i="12"/>
  <c r="D17" i="12"/>
  <c r="N17" i="12"/>
  <c r="GA13" i="12"/>
  <c r="W13" i="12"/>
  <c r="BG13" i="12"/>
  <c r="CQ13" i="12"/>
  <c r="EA13" i="12"/>
  <c r="FT13" i="12"/>
  <c r="AF13" i="12"/>
  <c r="BY13" i="12"/>
  <c r="DR13" i="12"/>
  <c r="AO13" i="12"/>
  <c r="CH13" i="12"/>
  <c r="EJ13" i="12"/>
  <c r="AX13" i="12"/>
  <c r="ES13" i="12"/>
  <c r="BP13" i="12"/>
  <c r="FK13" i="12"/>
  <c r="N13" i="12"/>
  <c r="CZ13" i="12"/>
  <c r="D13" i="12"/>
  <c r="DI13" i="12"/>
  <c r="GA9" i="12"/>
  <c r="W9" i="12"/>
  <c r="BG9" i="12"/>
  <c r="CQ9" i="12"/>
  <c r="EA9" i="12"/>
  <c r="FT9" i="12"/>
  <c r="AF9" i="12"/>
  <c r="BY9" i="12"/>
  <c r="DR9" i="12"/>
  <c r="AO9" i="12"/>
  <c r="CH9" i="12"/>
  <c r="EJ9" i="12"/>
  <c r="AX9" i="12"/>
  <c r="ES9" i="12"/>
  <c r="BP9" i="12"/>
  <c r="FK9" i="12"/>
  <c r="DI9" i="12"/>
  <c r="D9" i="12"/>
  <c r="CZ9" i="12"/>
  <c r="N9" i="12"/>
  <c r="GA5" i="12"/>
  <c r="W5" i="12"/>
  <c r="BG5" i="12"/>
  <c r="CQ5" i="12"/>
  <c r="EA5" i="12"/>
  <c r="FT5" i="12"/>
  <c r="AF5" i="12"/>
  <c r="BP5" i="12"/>
  <c r="CZ5" i="12"/>
  <c r="EJ5" i="12"/>
  <c r="D5" i="12"/>
  <c r="AO5" i="12"/>
  <c r="BY5" i="12"/>
  <c r="DI5" i="12"/>
  <c r="ES5" i="12"/>
  <c r="N5" i="12"/>
  <c r="AX5" i="12"/>
  <c r="CH5" i="12"/>
  <c r="DR5" i="12"/>
  <c r="FK5" i="12"/>
  <c r="B63" i="10"/>
  <c r="GA63" i="12"/>
  <c r="AF63" i="12"/>
  <c r="BP63" i="12"/>
  <c r="CZ63" i="12"/>
  <c r="EJ63" i="12"/>
  <c r="BY63" i="12"/>
  <c r="ES63" i="12"/>
  <c r="AX63" i="12"/>
  <c r="DR63" i="12"/>
  <c r="D63" i="12"/>
  <c r="AO63" i="12"/>
  <c r="DI63" i="12"/>
  <c r="N63" i="12"/>
  <c r="CH63" i="12"/>
  <c r="FK63" i="12"/>
  <c r="CQ63" i="12"/>
  <c r="EA63" i="12"/>
  <c r="FT63" i="12"/>
  <c r="W63" i="12"/>
  <c r="BG63" i="12"/>
  <c r="B59" i="10"/>
  <c r="GA59" i="12"/>
  <c r="AF59" i="12"/>
  <c r="BP59" i="12"/>
  <c r="CZ59" i="12"/>
  <c r="EJ59" i="12"/>
  <c r="N59" i="12"/>
  <c r="CH59" i="12"/>
  <c r="DR59" i="12"/>
  <c r="D59" i="12"/>
  <c r="AO59" i="12"/>
  <c r="BY59" i="12"/>
  <c r="DI59" i="12"/>
  <c r="ES59" i="12"/>
  <c r="AX59" i="12"/>
  <c r="FK59" i="12"/>
  <c r="CQ59" i="12"/>
  <c r="EA59" i="12"/>
  <c r="FT59" i="12"/>
  <c r="BG59" i="12"/>
  <c r="W59" i="12"/>
  <c r="C55" i="11"/>
  <c r="GA55" i="12"/>
  <c r="AF55" i="12"/>
  <c r="BP55" i="12"/>
  <c r="CZ55" i="12"/>
  <c r="EJ55" i="12"/>
  <c r="N55" i="12"/>
  <c r="AX55" i="12"/>
  <c r="CH55" i="12"/>
  <c r="DR55" i="12"/>
  <c r="FK55" i="12"/>
  <c r="D55" i="12"/>
  <c r="AO55" i="12"/>
  <c r="BY55" i="12"/>
  <c r="DI55" i="12"/>
  <c r="ES55" i="12"/>
  <c r="CQ55" i="12"/>
  <c r="W55" i="12"/>
  <c r="EA55" i="12"/>
  <c r="BG55" i="12"/>
  <c r="FT55" i="12"/>
  <c r="C52" i="11"/>
  <c r="GA52" i="12"/>
  <c r="D52" i="12"/>
  <c r="AO52" i="12"/>
  <c r="BY52" i="12"/>
  <c r="DI52" i="12"/>
  <c r="ES52" i="12"/>
  <c r="N52" i="12"/>
  <c r="AX52" i="12"/>
  <c r="CH52" i="12"/>
  <c r="DR52" i="12"/>
  <c r="FK52" i="12"/>
  <c r="AF52" i="12"/>
  <c r="CZ52" i="12"/>
  <c r="BP52" i="12"/>
  <c r="EJ52" i="12"/>
  <c r="BG52" i="12"/>
  <c r="EA52" i="12"/>
  <c r="CQ52" i="12"/>
  <c r="FT52" i="12"/>
  <c r="W52" i="12"/>
  <c r="C30" i="11"/>
  <c r="C26" i="11"/>
  <c r="C14" i="11"/>
  <c r="GA40" i="12"/>
  <c r="D40" i="12"/>
  <c r="AO40" i="12"/>
  <c r="BY40" i="12"/>
  <c r="DI40" i="12"/>
  <c r="ES40" i="12"/>
  <c r="N40" i="12"/>
  <c r="AX40" i="12"/>
  <c r="CH40" i="12"/>
  <c r="DR40" i="12"/>
  <c r="FK40" i="12"/>
  <c r="AF40" i="12"/>
  <c r="CZ40" i="12"/>
  <c r="CQ40" i="12"/>
  <c r="BG40" i="12"/>
  <c r="EA40" i="12"/>
  <c r="W40" i="12"/>
  <c r="FT40" i="12"/>
  <c r="BP40" i="12"/>
  <c r="EJ40" i="12"/>
  <c r="GA36" i="12"/>
  <c r="N36" i="12"/>
  <c r="AX36" i="12"/>
  <c r="CH36" i="12"/>
  <c r="W36" i="12"/>
  <c r="BP36" i="12"/>
  <c r="DI36" i="12"/>
  <c r="ES36" i="12"/>
  <c r="AF36" i="12"/>
  <c r="BY36" i="12"/>
  <c r="DR36" i="12"/>
  <c r="FK36" i="12"/>
  <c r="D36" i="12"/>
  <c r="CZ36" i="12"/>
  <c r="CQ36" i="12"/>
  <c r="AO36" i="12"/>
  <c r="EA36" i="12"/>
  <c r="FT36" i="12"/>
  <c r="BG36" i="12"/>
  <c r="EJ36" i="12"/>
  <c r="GA32" i="12"/>
  <c r="N32" i="12"/>
  <c r="AX32" i="12"/>
  <c r="CH32" i="12"/>
  <c r="DR32" i="12"/>
  <c r="FK32" i="12"/>
  <c r="W32" i="12"/>
  <c r="BP32" i="12"/>
  <c r="DI32" i="12"/>
  <c r="FT32" i="12"/>
  <c r="AF32" i="12"/>
  <c r="BY32" i="12"/>
  <c r="EA32" i="12"/>
  <c r="D32" i="12"/>
  <c r="CZ32" i="12"/>
  <c r="CQ32" i="12"/>
  <c r="AO32" i="12"/>
  <c r="EJ32" i="12"/>
  <c r="BG32" i="12"/>
  <c r="ES32" i="12"/>
  <c r="GA28" i="12"/>
  <c r="N28" i="12"/>
  <c r="AX28" i="12"/>
  <c r="CH28" i="12"/>
  <c r="DR28" i="12"/>
  <c r="FK28" i="12"/>
  <c r="W28" i="12"/>
  <c r="BP28" i="12"/>
  <c r="DI28" i="12"/>
  <c r="FT28" i="12"/>
  <c r="AF28" i="12"/>
  <c r="BY28" i="12"/>
  <c r="EA28" i="12"/>
  <c r="D28" i="12"/>
  <c r="CZ28" i="12"/>
  <c r="AO28" i="12"/>
  <c r="EJ28" i="12"/>
  <c r="CQ28" i="12"/>
  <c r="BG28" i="12"/>
  <c r="ES28" i="12"/>
  <c r="GA24" i="12"/>
  <c r="N24" i="12"/>
  <c r="AX24" i="12"/>
  <c r="CH24" i="12"/>
  <c r="DR24" i="12"/>
  <c r="FK24" i="12"/>
  <c r="W24" i="12"/>
  <c r="BG24" i="12"/>
  <c r="CQ24" i="12"/>
  <c r="EA24" i="12"/>
  <c r="FT24" i="12"/>
  <c r="AO24" i="12"/>
  <c r="DI24" i="12"/>
  <c r="BP24" i="12"/>
  <c r="EJ24" i="12"/>
  <c r="D24" i="12"/>
  <c r="ES24" i="12"/>
  <c r="CZ24" i="12"/>
  <c r="AF24" i="12"/>
  <c r="BY24" i="12"/>
  <c r="GA20" i="12"/>
  <c r="N20" i="12"/>
  <c r="AX20" i="12"/>
  <c r="CH20" i="12"/>
  <c r="DR20" i="12"/>
  <c r="FK20" i="12"/>
  <c r="W20" i="12"/>
  <c r="BG20" i="12"/>
  <c r="CQ20" i="12"/>
  <c r="EA20" i="12"/>
  <c r="FT20" i="12"/>
  <c r="AO20" i="12"/>
  <c r="DI20" i="12"/>
  <c r="BP20" i="12"/>
  <c r="EJ20" i="12"/>
  <c r="BY20" i="12"/>
  <c r="CZ20" i="12"/>
  <c r="AF20" i="12"/>
  <c r="D20" i="12"/>
  <c r="ES20" i="12"/>
  <c r="GA16" i="12"/>
  <c r="W16" i="12"/>
  <c r="BG16" i="12"/>
  <c r="CQ16" i="12"/>
  <c r="EA16" i="12"/>
  <c r="FT16" i="12"/>
  <c r="N16" i="12"/>
  <c r="BP16" i="12"/>
  <c r="DI16" i="12"/>
  <c r="FK16" i="12"/>
  <c r="AF16" i="12"/>
  <c r="BY16" i="12"/>
  <c r="DR16" i="12"/>
  <c r="AX16" i="12"/>
  <c r="ES16" i="12"/>
  <c r="CH16" i="12"/>
  <c r="D16" i="12"/>
  <c r="AO16" i="12"/>
  <c r="EJ16" i="12"/>
  <c r="CZ16" i="12"/>
  <c r="GA12" i="12"/>
  <c r="W12" i="12"/>
  <c r="BG12" i="12"/>
  <c r="CQ12" i="12"/>
  <c r="EA12" i="12"/>
  <c r="FT12" i="12"/>
  <c r="N12" i="12"/>
  <c r="BP12" i="12"/>
  <c r="DI12" i="12"/>
  <c r="FK12" i="12"/>
  <c r="AF12" i="12"/>
  <c r="BY12" i="12"/>
  <c r="DR12" i="12"/>
  <c r="AX12" i="12"/>
  <c r="ES12" i="12"/>
  <c r="CH12" i="12"/>
  <c r="CZ12" i="12"/>
  <c r="AO12" i="12"/>
  <c r="EJ12" i="12"/>
  <c r="D12" i="12"/>
  <c r="GA8" i="12"/>
  <c r="W8" i="12"/>
  <c r="BG8" i="12"/>
  <c r="CQ8" i="12"/>
  <c r="EA8" i="12"/>
  <c r="FT8" i="12"/>
  <c r="N8" i="12"/>
  <c r="BP8" i="12"/>
  <c r="DI8" i="12"/>
  <c r="FK8" i="12"/>
  <c r="AF8" i="12"/>
  <c r="BY8" i="12"/>
  <c r="DR8" i="12"/>
  <c r="AX8" i="12"/>
  <c r="ES8" i="12"/>
  <c r="CH8" i="12"/>
  <c r="D8" i="12"/>
  <c r="AO8" i="12"/>
  <c r="EJ8" i="12"/>
  <c r="CZ8" i="12"/>
  <c r="GA4" i="12"/>
  <c r="W4" i="12"/>
  <c r="BG4" i="12"/>
  <c r="CQ4" i="12"/>
  <c r="EA4" i="12"/>
  <c r="FT4" i="12"/>
  <c r="AF4" i="12"/>
  <c r="BP4" i="12"/>
  <c r="CZ4" i="12"/>
  <c r="EJ4" i="12"/>
  <c r="D4" i="12"/>
  <c r="AO4" i="12"/>
  <c r="BY4" i="12"/>
  <c r="DI4" i="12"/>
  <c r="ES4" i="12"/>
  <c r="N4" i="12"/>
  <c r="AX4" i="12"/>
  <c r="CH4" i="12"/>
  <c r="DR4" i="12"/>
  <c r="FK4" i="12"/>
  <c r="B62" i="10"/>
  <c r="GA62" i="12"/>
  <c r="AF62" i="12"/>
  <c r="BP62" i="12"/>
  <c r="CZ62" i="12"/>
  <c r="EJ62" i="12"/>
  <c r="N62" i="12"/>
  <c r="CH62" i="12"/>
  <c r="FK62" i="12"/>
  <c r="D62" i="12"/>
  <c r="AO62" i="12"/>
  <c r="BY62" i="12"/>
  <c r="DI62" i="12"/>
  <c r="ES62" i="12"/>
  <c r="AX62" i="12"/>
  <c r="DR62" i="12"/>
  <c r="W62" i="12"/>
  <c r="FT62" i="12"/>
  <c r="EA62" i="12"/>
  <c r="BG62" i="12"/>
  <c r="CQ62" i="12"/>
  <c r="B58" i="10"/>
  <c r="GA58" i="12"/>
  <c r="AF58" i="12"/>
  <c r="BP58" i="12"/>
  <c r="CZ58" i="12"/>
  <c r="EJ58" i="12"/>
  <c r="AO58" i="12"/>
  <c r="N58" i="12"/>
  <c r="AX58" i="12"/>
  <c r="DR58" i="12"/>
  <c r="FK58" i="12"/>
  <c r="D58" i="12"/>
  <c r="BY58" i="12"/>
  <c r="DI58" i="12"/>
  <c r="ES58" i="12"/>
  <c r="CH58" i="12"/>
  <c r="W58" i="12"/>
  <c r="FT58" i="12"/>
  <c r="BG58" i="12"/>
  <c r="CQ58" i="12"/>
  <c r="EA58" i="12"/>
  <c r="C54" i="11"/>
  <c r="GA54" i="12"/>
  <c r="D54" i="12"/>
  <c r="AO54" i="12"/>
  <c r="BY54" i="12"/>
  <c r="DI54" i="12"/>
  <c r="ES54" i="12"/>
  <c r="N54" i="12"/>
  <c r="AX54" i="12"/>
  <c r="CH54" i="12"/>
  <c r="DR54" i="12"/>
  <c r="FK54" i="12"/>
  <c r="AF54" i="12"/>
  <c r="CZ54" i="12"/>
  <c r="BP54" i="12"/>
  <c r="EJ54" i="12"/>
  <c r="BG54" i="12"/>
  <c r="EA54" i="12"/>
  <c r="FT54" i="12"/>
  <c r="W54" i="12"/>
  <c r="CQ54" i="12"/>
  <c r="B51" i="10"/>
  <c r="GA51" i="12"/>
  <c r="D51" i="12"/>
  <c r="AO51" i="12"/>
  <c r="BY51" i="12"/>
  <c r="DI51" i="12"/>
  <c r="ES51" i="12"/>
  <c r="N51" i="12"/>
  <c r="AX51" i="12"/>
  <c r="CH51" i="12"/>
  <c r="DR51" i="12"/>
  <c r="FK51" i="12"/>
  <c r="BP51" i="12"/>
  <c r="EJ51" i="12"/>
  <c r="AF51" i="12"/>
  <c r="CZ51" i="12"/>
  <c r="W51" i="12"/>
  <c r="CQ51" i="12"/>
  <c r="FT51" i="12"/>
  <c r="BG51" i="12"/>
  <c r="EA51" i="12"/>
  <c r="B49" i="11"/>
  <c r="GA49" i="12"/>
  <c r="D49" i="12"/>
  <c r="AO49" i="12"/>
  <c r="BY49" i="12"/>
  <c r="DI49" i="12"/>
  <c r="ES49" i="12"/>
  <c r="N49" i="12"/>
  <c r="AX49" i="12"/>
  <c r="CH49" i="12"/>
  <c r="DR49" i="12"/>
  <c r="FK49" i="12"/>
  <c r="BP49" i="12"/>
  <c r="EJ49" i="12"/>
  <c r="AF49" i="12"/>
  <c r="CZ49" i="12"/>
  <c r="W49" i="12"/>
  <c r="CQ49" i="12"/>
  <c r="FT49" i="12"/>
  <c r="BG49" i="12"/>
  <c r="EA49" i="12"/>
  <c r="C46" i="11"/>
  <c r="GA46" i="12"/>
  <c r="D46" i="12"/>
  <c r="AO46" i="12"/>
  <c r="BY46" i="12"/>
  <c r="DI46" i="12"/>
  <c r="ES46" i="12"/>
  <c r="N46" i="12"/>
  <c r="AX46" i="12"/>
  <c r="CH46" i="12"/>
  <c r="DR46" i="12"/>
  <c r="FK46" i="12"/>
  <c r="AF46" i="12"/>
  <c r="CZ46" i="12"/>
  <c r="FT46" i="12"/>
  <c r="BG46" i="12"/>
  <c r="EA46" i="12"/>
  <c r="W46" i="12"/>
  <c r="CQ46" i="12"/>
  <c r="BP46" i="12"/>
  <c r="EJ46" i="12"/>
  <c r="B43" i="10"/>
  <c r="GA43" i="12"/>
  <c r="D43" i="12"/>
  <c r="AO43" i="12"/>
  <c r="BY43" i="12"/>
  <c r="DI43" i="12"/>
  <c r="ES43" i="12"/>
  <c r="N43" i="12"/>
  <c r="AX43" i="12"/>
  <c r="CH43" i="12"/>
  <c r="DR43" i="12"/>
  <c r="FK43" i="12"/>
  <c r="BP43" i="12"/>
  <c r="EJ43" i="12"/>
  <c r="W43" i="12"/>
  <c r="CQ43" i="12"/>
  <c r="FT43" i="12"/>
  <c r="EA43" i="12"/>
  <c r="AF43" i="12"/>
  <c r="CZ43" i="12"/>
  <c r="BG43" i="12"/>
  <c r="C34" i="11"/>
  <c r="C18" i="11"/>
  <c r="B6" i="10"/>
  <c r="GA39" i="12"/>
  <c r="D39" i="12"/>
  <c r="AO39" i="12"/>
  <c r="BY39" i="12"/>
  <c r="DI39" i="12"/>
  <c r="ES39" i="12"/>
  <c r="N39" i="12"/>
  <c r="AX39" i="12"/>
  <c r="CH39" i="12"/>
  <c r="DR39" i="12"/>
  <c r="FK39" i="12"/>
  <c r="BP39" i="12"/>
  <c r="EJ39" i="12"/>
  <c r="EA39" i="12"/>
  <c r="W39" i="12"/>
  <c r="CQ39" i="12"/>
  <c r="FT39" i="12"/>
  <c r="BG39" i="12"/>
  <c r="AF39" i="12"/>
  <c r="CZ39" i="12"/>
  <c r="GA35" i="12"/>
  <c r="N35" i="12"/>
  <c r="AX35" i="12"/>
  <c r="CH35" i="12"/>
  <c r="DR35" i="12"/>
  <c r="FK35" i="12"/>
  <c r="D35" i="12"/>
  <c r="BG35" i="12"/>
  <c r="CZ35" i="12"/>
  <c r="ES35" i="12"/>
  <c r="W35" i="12"/>
  <c r="BP35" i="12"/>
  <c r="DI35" i="12"/>
  <c r="FT35" i="12"/>
  <c r="CQ35" i="12"/>
  <c r="AF35" i="12"/>
  <c r="EA35" i="12"/>
  <c r="BY35" i="12"/>
  <c r="AO35" i="12"/>
  <c r="EJ35" i="12"/>
  <c r="GA31" i="12"/>
  <c r="N31" i="12"/>
  <c r="AX31" i="12"/>
  <c r="CH31" i="12"/>
  <c r="DR31" i="12"/>
  <c r="FK31" i="12"/>
  <c r="D31" i="12"/>
  <c r="BG31" i="12"/>
  <c r="CZ31" i="12"/>
  <c r="ES31" i="12"/>
  <c r="W31" i="12"/>
  <c r="BP31" i="12"/>
  <c r="DI31" i="12"/>
  <c r="FT31" i="12"/>
  <c r="CQ31" i="12"/>
  <c r="BY31" i="12"/>
  <c r="AF31" i="12"/>
  <c r="EA31" i="12"/>
  <c r="AO31" i="12"/>
  <c r="EJ31" i="12"/>
  <c r="GA27" i="12"/>
  <c r="N27" i="12"/>
  <c r="AX27" i="12"/>
  <c r="CH27" i="12"/>
  <c r="DR27" i="12"/>
  <c r="FK27" i="12"/>
  <c r="D27" i="12"/>
  <c r="BG27" i="12"/>
  <c r="CZ27" i="12"/>
  <c r="ES27" i="12"/>
  <c r="W27" i="12"/>
  <c r="BP27" i="12"/>
  <c r="DI27" i="12"/>
  <c r="FT27" i="12"/>
  <c r="CQ27" i="12"/>
  <c r="BY27" i="12"/>
  <c r="AF27" i="12"/>
  <c r="EA27" i="12"/>
  <c r="AO27" i="12"/>
  <c r="EJ27" i="12"/>
  <c r="GA23" i="12"/>
  <c r="N23" i="12"/>
  <c r="AX23" i="12"/>
  <c r="CH23" i="12"/>
  <c r="DR23" i="12"/>
  <c r="FK23" i="12"/>
  <c r="W23" i="12"/>
  <c r="BG23" i="12"/>
  <c r="CQ23" i="12"/>
  <c r="EA23" i="12"/>
  <c r="FT23" i="12"/>
  <c r="D23" i="12"/>
  <c r="BY23" i="12"/>
  <c r="ES23" i="12"/>
  <c r="AF23" i="12"/>
  <c r="CZ23" i="12"/>
  <c r="BP23" i="12"/>
  <c r="DI23" i="12"/>
  <c r="EJ23" i="12"/>
  <c r="AO23" i="12"/>
  <c r="GA19" i="12"/>
  <c r="W19" i="12"/>
  <c r="BG19" i="12"/>
  <c r="CQ19" i="12"/>
  <c r="EA19" i="12"/>
  <c r="FT19" i="12"/>
  <c r="D19" i="12"/>
  <c r="AX19" i="12"/>
  <c r="CZ19" i="12"/>
  <c r="ES19" i="12"/>
  <c r="N19" i="12"/>
  <c r="BP19" i="12"/>
  <c r="DI19" i="12"/>
  <c r="FK19" i="12"/>
  <c r="AO19" i="12"/>
  <c r="EJ19" i="12"/>
  <c r="BY19" i="12"/>
  <c r="DR19" i="12"/>
  <c r="CH19" i="12"/>
  <c r="AF19" i="12"/>
  <c r="GA15" i="12"/>
  <c r="W15" i="12"/>
  <c r="BG15" i="12"/>
  <c r="CQ15" i="12"/>
  <c r="EA15" i="12"/>
  <c r="FT15" i="12"/>
  <c r="D15" i="12"/>
  <c r="AX15" i="12"/>
  <c r="CZ15" i="12"/>
  <c r="ES15" i="12"/>
  <c r="N15" i="12"/>
  <c r="BP15" i="12"/>
  <c r="DI15" i="12"/>
  <c r="FK15" i="12"/>
  <c r="AO15" i="12"/>
  <c r="EJ15" i="12"/>
  <c r="BY15" i="12"/>
  <c r="AF15" i="12"/>
  <c r="CH15" i="12"/>
  <c r="DR15" i="12"/>
  <c r="GA11" i="12"/>
  <c r="W11" i="12"/>
  <c r="BG11" i="12"/>
  <c r="CQ11" i="12"/>
  <c r="EA11" i="12"/>
  <c r="FT11" i="12"/>
  <c r="D11" i="12"/>
  <c r="AX11" i="12"/>
  <c r="CZ11" i="12"/>
  <c r="ES11" i="12"/>
  <c r="N11" i="12"/>
  <c r="BP11" i="12"/>
  <c r="DI11" i="12"/>
  <c r="FK11" i="12"/>
  <c r="AO11" i="12"/>
  <c r="EJ11" i="12"/>
  <c r="BY11" i="12"/>
  <c r="DR11" i="12"/>
  <c r="CH11" i="12"/>
  <c r="AF11" i="12"/>
  <c r="GA7" i="12"/>
  <c r="W7" i="12"/>
  <c r="BG7" i="12"/>
  <c r="CQ7" i="12"/>
  <c r="EA7" i="12"/>
  <c r="FT7" i="12"/>
  <c r="D7" i="12"/>
  <c r="AX7" i="12"/>
  <c r="CZ7" i="12"/>
  <c r="ES7" i="12"/>
  <c r="N7" i="12"/>
  <c r="BP7" i="12"/>
  <c r="DI7" i="12"/>
  <c r="FK7" i="12"/>
  <c r="AO7" i="12"/>
  <c r="EJ7" i="12"/>
  <c r="BY7" i="12"/>
  <c r="AF7" i="12"/>
  <c r="CH7" i="12"/>
  <c r="DR7" i="12"/>
  <c r="GA3" i="12"/>
  <c r="W3" i="12"/>
  <c r="AA3" i="12" s="1"/>
  <c r="GN3" i="12" s="1"/>
  <c r="BG3" i="12"/>
  <c r="CQ3" i="12"/>
  <c r="EA3" i="12"/>
  <c r="FT3" i="12"/>
  <c r="AF3" i="12"/>
  <c r="AJ3" i="12" s="1"/>
  <c r="GO3" i="12" s="1"/>
  <c r="BP3" i="12"/>
  <c r="CZ3" i="12"/>
  <c r="EJ3" i="12"/>
  <c r="D3" i="12"/>
  <c r="AO3" i="12"/>
  <c r="BY3" i="12"/>
  <c r="DI3" i="12"/>
  <c r="ES3" i="12"/>
  <c r="N3" i="12"/>
  <c r="R3" i="12" s="1"/>
  <c r="GM3" i="12" s="1"/>
  <c r="AX3" i="12"/>
  <c r="CH3" i="12"/>
  <c r="DR3" i="12"/>
  <c r="FK3" i="12"/>
  <c r="W6" i="3"/>
  <c r="AH21" i="3"/>
  <c r="D21" i="17" s="1"/>
  <c r="L2" i="12"/>
  <c r="U2" i="12" s="1"/>
  <c r="AH2" i="12" s="1"/>
  <c r="W102" i="3"/>
  <c r="H102" i="3"/>
  <c r="W98" i="3"/>
  <c r="H98" i="3"/>
  <c r="W69" i="3"/>
  <c r="H69" i="3"/>
  <c r="W63" i="3"/>
  <c r="H63" i="3"/>
  <c r="W59" i="3"/>
  <c r="H59" i="3"/>
  <c r="W51" i="3"/>
  <c r="H51" i="3"/>
  <c r="W47" i="3"/>
  <c r="H47" i="3"/>
  <c r="W31" i="3"/>
  <c r="H31" i="3"/>
  <c r="W11" i="3"/>
  <c r="H11" i="3"/>
  <c r="W100" i="3"/>
  <c r="H100" i="3"/>
  <c r="W67" i="3"/>
  <c r="H67" i="3"/>
  <c r="W61" i="3"/>
  <c r="H61" i="3"/>
  <c r="W57" i="3"/>
  <c r="H57" i="3"/>
  <c r="W49" i="3"/>
  <c r="H49" i="3"/>
  <c r="W43" i="3"/>
  <c r="H43" i="3"/>
  <c r="W5" i="3"/>
  <c r="H5" i="3"/>
  <c r="W4" i="3"/>
  <c r="H4" i="3"/>
  <c r="W3" i="3"/>
  <c r="H3" i="3"/>
  <c r="C56" i="9"/>
  <c r="C56" i="10" s="1"/>
  <c r="C62" i="9"/>
  <c r="C62" i="10" s="1"/>
  <c r="C60" i="9"/>
  <c r="C60" i="10" s="1"/>
  <c r="C54" i="9"/>
  <c r="C54" i="10" s="1"/>
  <c r="O7" i="3"/>
  <c r="AL22" i="3"/>
  <c r="AJ23" i="3" s="1"/>
  <c r="O101" i="3"/>
  <c r="O97" i="3"/>
  <c r="O95" i="3"/>
  <c r="O93" i="3"/>
  <c r="O91" i="3"/>
  <c r="O89" i="3"/>
  <c r="O87" i="3"/>
  <c r="O85" i="3"/>
  <c r="O83" i="3"/>
  <c r="O81" i="3"/>
  <c r="O79" i="3"/>
  <c r="O77" i="3"/>
  <c r="O75" i="3"/>
  <c r="O99" i="3"/>
  <c r="O96" i="3"/>
  <c r="O94" i="3"/>
  <c r="O92" i="3"/>
  <c r="O90" i="3"/>
  <c r="O88" i="3"/>
  <c r="O86" i="3"/>
  <c r="O84" i="3"/>
  <c r="O82" i="3"/>
  <c r="O80" i="3"/>
  <c r="O78" i="3"/>
  <c r="O76" i="3"/>
  <c r="O74" i="3"/>
  <c r="O73" i="3"/>
  <c r="O71" i="3"/>
  <c r="O68" i="3"/>
  <c r="O65" i="3"/>
  <c r="O62" i="3"/>
  <c r="O58" i="3"/>
  <c r="O53" i="3"/>
  <c r="O50" i="3"/>
  <c r="O46" i="3"/>
  <c r="O44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72" i="3"/>
  <c r="O70" i="3"/>
  <c r="O66" i="3"/>
  <c r="O64" i="3"/>
  <c r="O60" i="3"/>
  <c r="O56" i="3"/>
  <c r="O54" i="3"/>
  <c r="O52" i="3"/>
  <c r="O48" i="3"/>
  <c r="O45" i="3"/>
  <c r="O42" i="3"/>
  <c r="O41" i="3"/>
  <c r="O40" i="3"/>
  <c r="O39" i="3"/>
  <c r="O38" i="3"/>
  <c r="O37" i="3"/>
  <c r="O36" i="3"/>
  <c r="O35" i="3"/>
  <c r="O34" i="3"/>
  <c r="O33" i="3"/>
  <c r="O32" i="3"/>
  <c r="O30" i="3"/>
  <c r="O29" i="3"/>
  <c r="O12" i="3"/>
  <c r="O10" i="3"/>
  <c r="O9" i="3"/>
  <c r="O8" i="3"/>
  <c r="AI102" i="3"/>
  <c r="AK102" i="3"/>
  <c r="AK101" i="3"/>
  <c r="AI101" i="3"/>
  <c r="AI98" i="3"/>
  <c r="AK98" i="3"/>
  <c r="AK96" i="3"/>
  <c r="AI96" i="3"/>
  <c r="AI94" i="3"/>
  <c r="AK94" i="3"/>
  <c r="AK91" i="3"/>
  <c r="AI91" i="3"/>
  <c r="AK89" i="3"/>
  <c r="AI89" i="3"/>
  <c r="AK87" i="3"/>
  <c r="AI87" i="3"/>
  <c r="AK85" i="3"/>
  <c r="AI85" i="3"/>
  <c r="AK83" i="3"/>
  <c r="AI83" i="3"/>
  <c r="AK81" i="3"/>
  <c r="AI81" i="3"/>
  <c r="AK79" i="3"/>
  <c r="AI79" i="3"/>
  <c r="AK77" i="3"/>
  <c r="AI77" i="3"/>
  <c r="AK75" i="3"/>
  <c r="AI75" i="3"/>
  <c r="AI74" i="3"/>
  <c r="AK74" i="3"/>
  <c r="AK72" i="3"/>
  <c r="AI72" i="3"/>
  <c r="AK69" i="3"/>
  <c r="AI69" i="3"/>
  <c r="AK68" i="3"/>
  <c r="AI68" i="3"/>
  <c r="AI66" i="3"/>
  <c r="AK66" i="3"/>
  <c r="AK63" i="3"/>
  <c r="AI63" i="3"/>
  <c r="AK61" i="3"/>
  <c r="AI61" i="3"/>
  <c r="AK60" i="3"/>
  <c r="AI60" i="3"/>
  <c r="AK57" i="3"/>
  <c r="AI57" i="3"/>
  <c r="AK55" i="3"/>
  <c r="AI55" i="3"/>
  <c r="AI54" i="3"/>
  <c r="AK54" i="3"/>
  <c r="AK51" i="3"/>
  <c r="AI51" i="3"/>
  <c r="AI50" i="3"/>
  <c r="AK50" i="3"/>
  <c r="AK47" i="3"/>
  <c r="AI47" i="3"/>
  <c r="AK45" i="3"/>
  <c r="AI45" i="3"/>
  <c r="AK44" i="3"/>
  <c r="AI44" i="3"/>
  <c r="AK103" i="3"/>
  <c r="AI103" i="3"/>
  <c r="AK100" i="3"/>
  <c r="AI100" i="3"/>
  <c r="AK99" i="3"/>
  <c r="AI99" i="3"/>
  <c r="AK97" i="3"/>
  <c r="AI97" i="3"/>
  <c r="AK95" i="3"/>
  <c r="AI95" i="3"/>
  <c r="AK93" i="3"/>
  <c r="AI93" i="3"/>
  <c r="AK92" i="3"/>
  <c r="AI92" i="3"/>
  <c r="AI90" i="3"/>
  <c r="AK90" i="3"/>
  <c r="AK88" i="3"/>
  <c r="AI88" i="3"/>
  <c r="AI86" i="3"/>
  <c r="AK86" i="3"/>
  <c r="AK84" i="3"/>
  <c r="AI84" i="3"/>
  <c r="AI82" i="3"/>
  <c r="AK82" i="3"/>
  <c r="AK80" i="3"/>
  <c r="AI80" i="3"/>
  <c r="AI78" i="3"/>
  <c r="AK78" i="3"/>
  <c r="AK76" i="3"/>
  <c r="AI76" i="3"/>
  <c r="AK73" i="3"/>
  <c r="AI73" i="3"/>
  <c r="AK71" i="3"/>
  <c r="AI71" i="3"/>
  <c r="AI70" i="3"/>
  <c r="AK70" i="3"/>
  <c r="AK67" i="3"/>
  <c r="AI67" i="3"/>
  <c r="AK65" i="3"/>
  <c r="AI65" i="3"/>
  <c r="AK64" i="3"/>
  <c r="AI64" i="3"/>
  <c r="AI62" i="3"/>
  <c r="AK62" i="3"/>
  <c r="AK59" i="3"/>
  <c r="AI59" i="3"/>
  <c r="AI58" i="3"/>
  <c r="AK58" i="3"/>
  <c r="AK56" i="3"/>
  <c r="AI56" i="3"/>
  <c r="AK53" i="3"/>
  <c r="AI53" i="3"/>
  <c r="AK52" i="3"/>
  <c r="AI52" i="3"/>
  <c r="AK49" i="3"/>
  <c r="AI49" i="3"/>
  <c r="AK48" i="3"/>
  <c r="AI48" i="3"/>
  <c r="AI46" i="3"/>
  <c r="AK46" i="3"/>
  <c r="AK43" i="3"/>
  <c r="AI43" i="3"/>
  <c r="C51" i="9"/>
  <c r="C51" i="10" s="1"/>
  <c r="C48" i="9"/>
  <c r="C48" i="10" s="1"/>
  <c r="C63" i="9"/>
  <c r="C63" i="10" s="1"/>
  <c r="C58" i="9"/>
  <c r="C58" i="10" s="1"/>
  <c r="C45" i="9"/>
  <c r="C45" i="10" s="1"/>
  <c r="AG58" i="3"/>
  <c r="AE103" i="3"/>
  <c r="G103" i="17" s="1"/>
  <c r="H103" i="17" s="1"/>
  <c r="AG103" i="3"/>
  <c r="AG100" i="3"/>
  <c r="AG94" i="3"/>
  <c r="AE88" i="3"/>
  <c r="G88" i="17" s="1"/>
  <c r="H88" i="17" s="1"/>
  <c r="AG88" i="3"/>
  <c r="AG80" i="3"/>
  <c r="AG76" i="3"/>
  <c r="AG70" i="3"/>
  <c r="AG56" i="3"/>
  <c r="AG48" i="3"/>
  <c r="C57" i="9"/>
  <c r="C57" i="10" s="1"/>
  <c r="C55" i="9"/>
  <c r="C55" i="10" s="1"/>
  <c r="C47" i="9"/>
  <c r="C47" i="10" s="1"/>
  <c r="AG81" i="3"/>
  <c r="AG79" i="3"/>
  <c r="AG77" i="3"/>
  <c r="AG75" i="3"/>
  <c r="AG72" i="3"/>
  <c r="AG69" i="3"/>
  <c r="AG60" i="3"/>
  <c r="AG57" i="3"/>
  <c r="AG55" i="3"/>
  <c r="AG50" i="3"/>
  <c r="AG47" i="3"/>
  <c r="AG98" i="3"/>
  <c r="AG91" i="3"/>
  <c r="AG82" i="3"/>
  <c r="AG78" i="3"/>
  <c r="AG73" i="3"/>
  <c r="AG67" i="3"/>
  <c r="AG53" i="3"/>
  <c r="AG102" i="3"/>
  <c r="AG93" i="3"/>
  <c r="AG84" i="3"/>
  <c r="AG89" i="3"/>
  <c r="AG83" i="3"/>
  <c r="AG71" i="3"/>
  <c r="AG66" i="3"/>
  <c r="AG64" i="3"/>
  <c r="AG62" i="3"/>
  <c r="AG59" i="3"/>
  <c r="AG52" i="3"/>
  <c r="AG49" i="3"/>
  <c r="AG46" i="3"/>
  <c r="AG44" i="3"/>
  <c r="AG45" i="3"/>
  <c r="AE97" i="3"/>
  <c r="G97" i="17" s="1"/>
  <c r="H97" i="17" s="1"/>
  <c r="AG97" i="3"/>
  <c r="AG90" i="3"/>
  <c r="AG87" i="3"/>
  <c r="AG96" i="3"/>
  <c r="AG86" i="3"/>
  <c r="C52" i="9"/>
  <c r="C52" i="10" s="1"/>
  <c r="C44" i="9"/>
  <c r="C44" i="10" s="1"/>
  <c r="AE101" i="3"/>
  <c r="G101" i="17" s="1"/>
  <c r="H101" i="17" s="1"/>
  <c r="AG101" i="3"/>
  <c r="AG99" i="3"/>
  <c r="AG95" i="3"/>
  <c r="AG92" i="3"/>
  <c r="AG85" i="3"/>
  <c r="AG74" i="3"/>
  <c r="AG68" i="3"/>
  <c r="AG65" i="3"/>
  <c r="AG63" i="3"/>
  <c r="AG61" i="3"/>
  <c r="AG54" i="3"/>
  <c r="AG51" i="3"/>
  <c r="AG43" i="3"/>
  <c r="AE91" i="3"/>
  <c r="G91" i="17" s="1"/>
  <c r="H91" i="17" s="1"/>
  <c r="AE90" i="3"/>
  <c r="G90" i="17" s="1"/>
  <c r="H90" i="17" s="1"/>
  <c r="AE84" i="3"/>
  <c r="G84" i="17" s="1"/>
  <c r="H84" i="17" s="1"/>
  <c r="AE79" i="3"/>
  <c r="G79" i="17" s="1"/>
  <c r="H79" i="17" s="1"/>
  <c r="AE74" i="3"/>
  <c r="G74" i="17" s="1"/>
  <c r="H74" i="17" s="1"/>
  <c r="AE65" i="3"/>
  <c r="G65" i="17" s="1"/>
  <c r="H65" i="17" s="1"/>
  <c r="AE60" i="3"/>
  <c r="G60" i="17" s="1"/>
  <c r="H60" i="17" s="1"/>
  <c r="AE51" i="3"/>
  <c r="G51" i="17" s="1"/>
  <c r="D41" i="4"/>
  <c r="C41" i="7"/>
  <c r="B41" i="19" s="1"/>
  <c r="D40" i="4"/>
  <c r="C40" i="7"/>
  <c r="B40" i="19" s="1"/>
  <c r="C27" i="7"/>
  <c r="B27" i="19" s="1"/>
  <c r="D27" i="4"/>
  <c r="D26" i="4"/>
  <c r="C26" i="7"/>
  <c r="B26" i="19" s="1"/>
  <c r="D19" i="4"/>
  <c r="C19" i="7"/>
  <c r="B19" i="19" s="1"/>
  <c r="D18" i="4"/>
  <c r="C18" i="7"/>
  <c r="B18" i="19" s="1"/>
  <c r="AE100" i="3"/>
  <c r="G100" i="17" s="1"/>
  <c r="H100" i="17" s="1"/>
  <c r="AE99" i="3"/>
  <c r="G99" i="17" s="1"/>
  <c r="H99" i="17" s="1"/>
  <c r="AE96" i="3"/>
  <c r="G96" i="17" s="1"/>
  <c r="H96" i="17" s="1"/>
  <c r="AE89" i="3"/>
  <c r="G89" i="17" s="1"/>
  <c r="H89" i="17" s="1"/>
  <c r="AE86" i="3"/>
  <c r="G86" i="17" s="1"/>
  <c r="H86" i="17" s="1"/>
  <c r="AE83" i="3"/>
  <c r="G83" i="17" s="1"/>
  <c r="H83" i="17" s="1"/>
  <c r="AE67" i="3"/>
  <c r="G67" i="17" s="1"/>
  <c r="H67" i="17" s="1"/>
  <c r="AE63" i="3"/>
  <c r="G63" i="17" s="1"/>
  <c r="H63" i="17" s="1"/>
  <c r="AE59" i="3"/>
  <c r="G59" i="17" s="1"/>
  <c r="H59" i="17" s="1"/>
  <c r="AE55" i="3"/>
  <c r="G55" i="17" s="1"/>
  <c r="AE53" i="3"/>
  <c r="G53" i="17" s="1"/>
  <c r="AE46" i="3"/>
  <c r="G46" i="17" s="1"/>
  <c r="AE44" i="3"/>
  <c r="G44" i="17" s="1"/>
  <c r="D38" i="4"/>
  <c r="C38" i="7"/>
  <c r="B38" i="19" s="1"/>
  <c r="D33" i="4"/>
  <c r="C33" i="7"/>
  <c r="B33" i="19" s="1"/>
  <c r="D32" i="4"/>
  <c r="C32" i="7"/>
  <c r="B32" i="19" s="1"/>
  <c r="D29" i="4"/>
  <c r="C29" i="7"/>
  <c r="B29" i="19" s="1"/>
  <c r="C23" i="7"/>
  <c r="B23" i="19" s="1"/>
  <c r="D23" i="4"/>
  <c r="D22" i="4"/>
  <c r="C22" i="7"/>
  <c r="B22" i="19" s="1"/>
  <c r="D15" i="4"/>
  <c r="C15" i="7"/>
  <c r="B15" i="19" s="1"/>
  <c r="D6" i="4"/>
  <c r="C6" i="7"/>
  <c r="B6" i="19" s="1"/>
  <c r="C7" i="3"/>
  <c r="AE94" i="3"/>
  <c r="G94" i="17" s="1"/>
  <c r="H94" i="17" s="1"/>
  <c r="AE93" i="3"/>
  <c r="G93" i="17" s="1"/>
  <c r="H93" i="17" s="1"/>
  <c r="AE87" i="3"/>
  <c r="G87" i="17" s="1"/>
  <c r="H87" i="17" s="1"/>
  <c r="AE81" i="3"/>
  <c r="G81" i="17" s="1"/>
  <c r="H81" i="17" s="1"/>
  <c r="AE77" i="3"/>
  <c r="G77" i="17" s="1"/>
  <c r="H77" i="17" s="1"/>
  <c r="AE71" i="3"/>
  <c r="G71" i="17" s="1"/>
  <c r="H71" i="17" s="1"/>
  <c r="AE62" i="3"/>
  <c r="G62" i="17" s="1"/>
  <c r="H62" i="17" s="1"/>
  <c r="AE57" i="3"/>
  <c r="G57" i="17" s="1"/>
  <c r="D35" i="4"/>
  <c r="C35" i="7"/>
  <c r="B35" i="19" s="1"/>
  <c r="D34" i="4"/>
  <c r="C34" i="7"/>
  <c r="B34" i="19" s="1"/>
  <c r="D30" i="4"/>
  <c r="C30" i="7"/>
  <c r="B30" i="19" s="1"/>
  <c r="D12" i="4"/>
  <c r="C12" i="7"/>
  <c r="B12" i="19" s="1"/>
  <c r="Y103" i="3"/>
  <c r="C61" i="9"/>
  <c r="C61" i="10" s="1"/>
  <c r="C59" i="9"/>
  <c r="C59" i="10" s="1"/>
  <c r="AE102" i="3"/>
  <c r="G102" i="17" s="1"/>
  <c r="H102" i="17" s="1"/>
  <c r="AE98" i="3"/>
  <c r="G98" i="17" s="1"/>
  <c r="H98" i="17" s="1"/>
  <c r="AE95" i="3"/>
  <c r="G95" i="17" s="1"/>
  <c r="H95" i="17" s="1"/>
  <c r="AE92" i="3"/>
  <c r="G92" i="17" s="1"/>
  <c r="H92" i="17" s="1"/>
  <c r="AE85" i="3"/>
  <c r="G85" i="17" s="1"/>
  <c r="H85" i="17" s="1"/>
  <c r="AE75" i="3"/>
  <c r="G75" i="17" s="1"/>
  <c r="H75" i="17" s="1"/>
  <c r="AE73" i="3"/>
  <c r="G73" i="17" s="1"/>
  <c r="H73" i="17" s="1"/>
  <c r="AE70" i="3"/>
  <c r="G70" i="17" s="1"/>
  <c r="H70" i="17" s="1"/>
  <c r="AE68" i="3"/>
  <c r="G68" i="17" s="1"/>
  <c r="H68" i="17" s="1"/>
  <c r="AE61" i="3"/>
  <c r="G61" i="17" s="1"/>
  <c r="H61" i="17" s="1"/>
  <c r="AE50" i="3"/>
  <c r="G50" i="17" s="1"/>
  <c r="AE48" i="3"/>
  <c r="G48" i="17" s="1"/>
  <c r="D42" i="4"/>
  <c r="C42" i="7"/>
  <c r="B42" i="19" s="1"/>
  <c r="AE43" i="3"/>
  <c r="G43" i="17" s="1"/>
  <c r="D37" i="4"/>
  <c r="C37" i="7"/>
  <c r="B37" i="19" s="1"/>
  <c r="D28" i="4"/>
  <c r="C28" i="7"/>
  <c r="B28" i="19" s="1"/>
  <c r="D25" i="4"/>
  <c r="C25" i="7"/>
  <c r="B25" i="19" s="1"/>
  <c r="D21" i="4"/>
  <c r="C21" i="7"/>
  <c r="B21" i="19" s="1"/>
  <c r="D17" i="4"/>
  <c r="C17" i="7"/>
  <c r="B17" i="19" s="1"/>
  <c r="D14" i="4"/>
  <c r="C14" i="7"/>
  <c r="B14" i="19" s="1"/>
  <c r="D11" i="4"/>
  <c r="C11" i="7"/>
  <c r="B11" i="19" s="1"/>
  <c r="D7" i="4"/>
  <c r="C7" i="7"/>
  <c r="B7" i="19" s="1"/>
  <c r="AE82" i="3"/>
  <c r="G82" i="17" s="1"/>
  <c r="H82" i="17" s="1"/>
  <c r="AE80" i="3"/>
  <c r="G80" i="17" s="1"/>
  <c r="H80" i="17" s="1"/>
  <c r="AE78" i="3"/>
  <c r="G78" i="17" s="1"/>
  <c r="H78" i="17" s="1"/>
  <c r="AE76" i="3"/>
  <c r="G76" i="17" s="1"/>
  <c r="H76" i="17" s="1"/>
  <c r="AE72" i="3"/>
  <c r="G72" i="17" s="1"/>
  <c r="H72" i="17" s="1"/>
  <c r="AE69" i="3"/>
  <c r="G69" i="17" s="1"/>
  <c r="H69" i="17" s="1"/>
  <c r="AE66" i="3"/>
  <c r="G66" i="17" s="1"/>
  <c r="H66" i="17" s="1"/>
  <c r="AE64" i="3"/>
  <c r="G64" i="17" s="1"/>
  <c r="H64" i="17" s="1"/>
  <c r="AE58" i="3"/>
  <c r="G58" i="17" s="1"/>
  <c r="H58" i="17" s="1"/>
  <c r="AE56" i="3"/>
  <c r="G56" i="17" s="1"/>
  <c r="AE54" i="3"/>
  <c r="G54" i="17" s="1"/>
  <c r="AE52" i="3"/>
  <c r="G52" i="17" s="1"/>
  <c r="AE49" i="3"/>
  <c r="G49" i="17" s="1"/>
  <c r="AE47" i="3"/>
  <c r="G47" i="17" s="1"/>
  <c r="AE45" i="3"/>
  <c r="G45" i="17" s="1"/>
  <c r="C39" i="7"/>
  <c r="B39" i="19" s="1"/>
  <c r="D39" i="4"/>
  <c r="D36" i="4"/>
  <c r="C36" i="7"/>
  <c r="B36" i="19" s="1"/>
  <c r="D31" i="4"/>
  <c r="C31" i="7"/>
  <c r="B31" i="19" s="1"/>
  <c r="D24" i="4"/>
  <c r="C24" i="7"/>
  <c r="B24" i="19" s="1"/>
  <c r="D20" i="4"/>
  <c r="C20" i="7"/>
  <c r="B20" i="19" s="1"/>
  <c r="D16" i="4"/>
  <c r="C16" i="7"/>
  <c r="B16" i="19" s="1"/>
  <c r="D13" i="4"/>
  <c r="C13" i="7"/>
  <c r="B13" i="19" s="1"/>
  <c r="D8" i="4"/>
  <c r="C8" i="7"/>
  <c r="B8" i="19" s="1"/>
  <c r="D3" i="4"/>
  <c r="C3" i="7"/>
  <c r="B3" i="19" s="1"/>
  <c r="D10" i="4"/>
  <c r="C10" i="7"/>
  <c r="B10" i="19" s="1"/>
  <c r="D9" i="4"/>
  <c r="C9" i="7"/>
  <c r="B9" i="19" s="1"/>
  <c r="D5" i="4"/>
  <c r="C5" i="7"/>
  <c r="B5" i="19" s="1"/>
  <c r="D4" i="4"/>
  <c r="C4" i="7"/>
  <c r="B4" i="19" s="1"/>
  <c r="C5" i="9"/>
  <c r="C5" i="10" s="1"/>
  <c r="C14" i="6"/>
  <c r="D14" i="6" s="1"/>
  <c r="C5" i="6"/>
  <c r="D5" i="6" s="1"/>
  <c r="C42" i="6"/>
  <c r="H42" i="6" s="1"/>
  <c r="D42" i="7"/>
  <c r="C31" i="6"/>
  <c r="D31" i="6" s="1"/>
  <c r="D31" i="7"/>
  <c r="C29" i="6"/>
  <c r="D29" i="6" s="1"/>
  <c r="D29" i="7"/>
  <c r="C22" i="6"/>
  <c r="H22" i="6" s="1"/>
  <c r="D22" i="7"/>
  <c r="C23" i="6"/>
  <c r="H23" i="6" s="1"/>
  <c r="D23" i="7"/>
  <c r="C21" i="6"/>
  <c r="H21" i="6" s="1"/>
  <c r="D21" i="7"/>
  <c r="C19" i="6"/>
  <c r="H19" i="6" s="1"/>
  <c r="D19" i="7"/>
  <c r="C13" i="6"/>
  <c r="H13" i="6" s="1"/>
  <c r="D13" i="7"/>
  <c r="C11" i="6"/>
  <c r="H11" i="6" s="1"/>
  <c r="D11" i="7"/>
  <c r="C8" i="6"/>
  <c r="D8" i="6" s="1"/>
  <c r="D8" i="7"/>
  <c r="C3" i="6"/>
  <c r="H3" i="6" s="1"/>
  <c r="D3" i="7"/>
  <c r="C20" i="6"/>
  <c r="C41" i="9"/>
  <c r="C35" i="9"/>
  <c r="C33" i="9"/>
  <c r="C28" i="6"/>
  <c r="H28" i="6" s="1"/>
  <c r="D28" i="7"/>
  <c r="C26" i="6"/>
  <c r="H26" i="6" s="1"/>
  <c r="D26" i="7"/>
  <c r="C37" i="6"/>
  <c r="H37" i="6" s="1"/>
  <c r="D37" i="7"/>
  <c r="C34" i="6"/>
  <c r="H34" i="6" s="1"/>
  <c r="D34" i="7"/>
  <c r="C24" i="6"/>
  <c r="D24" i="6" s="1"/>
  <c r="D24" i="7"/>
  <c r="C17" i="6"/>
  <c r="H17" i="6" s="1"/>
  <c r="D17" i="7"/>
  <c r="C9" i="6"/>
  <c r="H9" i="6" s="1"/>
  <c r="D9" i="7"/>
  <c r="C6" i="6"/>
  <c r="H6" i="6" s="1"/>
  <c r="D6" i="7"/>
  <c r="C35" i="6"/>
  <c r="D35" i="6" s="1"/>
  <c r="C15" i="6"/>
  <c r="H15" i="6" s="1"/>
  <c r="D15" i="7"/>
  <c r="C10" i="6"/>
  <c r="C4" i="6"/>
  <c r="H4" i="6" s="1"/>
  <c r="C40" i="9"/>
  <c r="F40" i="9" s="1"/>
  <c r="C30" i="9"/>
  <c r="C20" i="9"/>
  <c r="F20" i="9" s="1"/>
  <c r="C18" i="9"/>
  <c r="C14" i="9"/>
  <c r="C12" i="9"/>
  <c r="F12" i="9" s="1"/>
  <c r="C10" i="9"/>
  <c r="C4" i="9"/>
  <c r="F4" i="9" s="1"/>
  <c r="C38" i="6"/>
  <c r="H38" i="6" s="1"/>
  <c r="D38" i="7"/>
  <c r="C27" i="6"/>
  <c r="D27" i="7"/>
  <c r="C39" i="6"/>
  <c r="H39" i="6" s="1"/>
  <c r="D39" i="7"/>
  <c r="C36" i="6"/>
  <c r="D36" i="7"/>
  <c r="C32" i="6"/>
  <c r="D32" i="6" s="1"/>
  <c r="D32" i="7"/>
  <c r="C25" i="6"/>
  <c r="D25" i="7"/>
  <c r="C16" i="6"/>
  <c r="D16" i="6" s="1"/>
  <c r="D16" i="7"/>
  <c r="C7" i="6"/>
  <c r="H7" i="6" s="1"/>
  <c r="D7" i="7"/>
  <c r="C18" i="6"/>
  <c r="H18" i="6" s="1"/>
  <c r="C12" i="6"/>
  <c r="D12" i="6" s="1"/>
  <c r="Y98" i="3"/>
  <c r="Y97" i="3"/>
  <c r="Y94" i="3"/>
  <c r="Y78" i="3"/>
  <c r="Y76" i="3"/>
  <c r="Y93" i="3"/>
  <c r="Y90" i="3"/>
  <c r="Y85" i="3"/>
  <c r="Y100" i="3"/>
  <c r="Y102" i="3"/>
  <c r="Y89" i="3"/>
  <c r="Y86" i="3"/>
  <c r="C8" i="3"/>
  <c r="B40" i="11"/>
  <c r="B18" i="11"/>
  <c r="B8" i="10"/>
  <c r="B56" i="11"/>
  <c r="B34" i="11"/>
  <c r="B50" i="11"/>
  <c r="B30" i="11"/>
  <c r="E30" i="11" s="1"/>
  <c r="B8" i="11"/>
  <c r="E8" i="11" s="1"/>
  <c r="B39" i="10"/>
  <c r="B25" i="10"/>
  <c r="B55" i="11"/>
  <c r="C49" i="11"/>
  <c r="B44" i="11"/>
  <c r="B39" i="11"/>
  <c r="E39" i="11" s="1"/>
  <c r="C33" i="11"/>
  <c r="B28" i="11"/>
  <c r="E28" i="11" s="1"/>
  <c r="B23" i="11"/>
  <c r="C17" i="11"/>
  <c r="B12" i="11"/>
  <c r="E12" i="11" s="1"/>
  <c r="B7" i="11"/>
  <c r="B35" i="10"/>
  <c r="B10" i="10"/>
  <c r="B58" i="11"/>
  <c r="B48" i="11"/>
  <c r="B10" i="11"/>
  <c r="E10" i="11" s="1"/>
  <c r="B54" i="11"/>
  <c r="B42" i="11"/>
  <c r="E42" i="11" s="1"/>
  <c r="B38" i="11"/>
  <c r="E38" i="11" s="1"/>
  <c r="B32" i="11"/>
  <c r="B26" i="11"/>
  <c r="E26" i="11" s="1"/>
  <c r="B22" i="11"/>
  <c r="E22" i="11" s="1"/>
  <c r="B16" i="11"/>
  <c r="B6" i="11"/>
  <c r="B26" i="10"/>
  <c r="C57" i="11"/>
  <c r="B52" i="11"/>
  <c r="B47" i="11"/>
  <c r="C41" i="11"/>
  <c r="B36" i="11"/>
  <c r="E36" i="11" s="1"/>
  <c r="B31" i="11"/>
  <c r="E31" i="11" s="1"/>
  <c r="C25" i="11"/>
  <c r="B20" i="11"/>
  <c r="E20" i="11" s="1"/>
  <c r="B15" i="11"/>
  <c r="E15" i="11" s="1"/>
  <c r="C9" i="11"/>
  <c r="B4" i="11"/>
  <c r="E4" i="11" s="1"/>
  <c r="B52" i="10"/>
  <c r="B42" i="10"/>
  <c r="B21" i="10"/>
  <c r="B5" i="10"/>
  <c r="B57" i="11"/>
  <c r="C51" i="11"/>
  <c r="C43" i="11"/>
  <c r="B41" i="11"/>
  <c r="C35" i="11"/>
  <c r="B33" i="11"/>
  <c r="E33" i="11" s="1"/>
  <c r="C27" i="11"/>
  <c r="E27" i="11" s="1"/>
  <c r="B25" i="11"/>
  <c r="E25" i="11" s="1"/>
  <c r="C19" i="11"/>
  <c r="B17" i="11"/>
  <c r="E17" i="11" s="1"/>
  <c r="C11" i="11"/>
  <c r="B9" i="11"/>
  <c r="C3" i="11"/>
  <c r="B55" i="10"/>
  <c r="B45" i="10"/>
  <c r="B34" i="10"/>
  <c r="B31" i="10"/>
  <c r="B27" i="10"/>
  <c r="B17" i="10"/>
  <c r="B13" i="10"/>
  <c r="C53" i="11"/>
  <c r="B51" i="11"/>
  <c r="C45" i="11"/>
  <c r="B43" i="11"/>
  <c r="C37" i="11"/>
  <c r="E37" i="11" s="1"/>
  <c r="B35" i="11"/>
  <c r="E35" i="11" s="1"/>
  <c r="C29" i="11"/>
  <c r="C21" i="11"/>
  <c r="E21" i="11" s="1"/>
  <c r="B19" i="11"/>
  <c r="E19" i="11" s="1"/>
  <c r="C13" i="11"/>
  <c r="E13" i="11" s="1"/>
  <c r="B11" i="11"/>
  <c r="E11" i="11" s="1"/>
  <c r="C5" i="11"/>
  <c r="E5" i="11" s="1"/>
  <c r="B3" i="11"/>
  <c r="E3" i="11" s="1"/>
  <c r="B37" i="10"/>
  <c r="B23" i="10"/>
  <c r="B19" i="10"/>
  <c r="B9" i="10"/>
  <c r="B7" i="10"/>
  <c r="B3" i="10"/>
  <c r="B53" i="11"/>
  <c r="C47" i="11"/>
  <c r="B29" i="11"/>
  <c r="C23" i="11"/>
  <c r="C15" i="11"/>
  <c r="C7" i="11"/>
  <c r="B33" i="10"/>
  <c r="B18" i="10"/>
  <c r="B11" i="10"/>
  <c r="B44" i="10"/>
  <c r="B28" i="10"/>
  <c r="B20" i="10"/>
  <c r="B12" i="10"/>
  <c r="B54" i="10"/>
  <c r="B36" i="10"/>
  <c r="B56" i="10"/>
  <c r="B46" i="10"/>
  <c r="B38" i="10"/>
  <c r="B30" i="10"/>
  <c r="B22" i="10"/>
  <c r="B14" i="10"/>
  <c r="B4" i="10"/>
  <c r="C58" i="11"/>
  <c r="C50" i="11"/>
  <c r="C48" i="11"/>
  <c r="C40" i="11"/>
  <c r="C32" i="11"/>
  <c r="C24" i="11"/>
  <c r="E24" i="11" s="1"/>
  <c r="C16" i="11"/>
  <c r="C6" i="11"/>
  <c r="C30" i="6"/>
  <c r="C40" i="6"/>
  <c r="Y96" i="3"/>
  <c r="Y92" i="3"/>
  <c r="Y88" i="3"/>
  <c r="Y84" i="3"/>
  <c r="Y79" i="3"/>
  <c r="Y65" i="3"/>
  <c r="Y48" i="3"/>
  <c r="Y99" i="3"/>
  <c r="Y95" i="3"/>
  <c r="Y91" i="3"/>
  <c r="Y87" i="3"/>
  <c r="Y83" i="3"/>
  <c r="Y80" i="3"/>
  <c r="Y81" i="3"/>
  <c r="Y101" i="3"/>
  <c r="Y82" i="3"/>
  <c r="Y69" i="3"/>
  <c r="Y68" i="3"/>
  <c r="Y66" i="3"/>
  <c r="Y77" i="3"/>
  <c r="Y74" i="3"/>
  <c r="Y72" i="3"/>
  <c r="Y67" i="3"/>
  <c r="Y56" i="3"/>
  <c r="Y75" i="3"/>
  <c r="Y71" i="3"/>
  <c r="Y70" i="3"/>
  <c r="Y64" i="3"/>
  <c r="Y61" i="3"/>
  <c r="Y57" i="3"/>
  <c r="Y58" i="3"/>
  <c r="Y46" i="3"/>
  <c r="E46" i="14" s="1"/>
  <c r="Y73" i="3"/>
  <c r="Y63" i="3"/>
  <c r="Y54" i="3"/>
  <c r="Y44" i="3"/>
  <c r="E44" i="14" s="1"/>
  <c r="Y59" i="3"/>
  <c r="Y52" i="3"/>
  <c r="Y47" i="3"/>
  <c r="Y45" i="3"/>
  <c r="E45" i="14" s="1"/>
  <c r="Y62" i="3"/>
  <c r="Y60" i="3"/>
  <c r="Y55" i="3"/>
  <c r="Y53" i="3"/>
  <c r="Y49" i="3"/>
  <c r="Y50" i="3"/>
  <c r="Y51" i="3"/>
  <c r="Y43" i="3"/>
  <c r="E43" i="14" s="1"/>
  <c r="C33" i="6"/>
  <c r="C41" i="6"/>
  <c r="A7" i="16" l="1"/>
  <c r="B4" i="12"/>
  <c r="AQ3" i="12"/>
  <c r="AM3" i="12"/>
  <c r="L40" i="19"/>
  <c r="O40" i="19" s="1"/>
  <c r="F30" i="7"/>
  <c r="L41" i="19"/>
  <c r="O41" i="19" s="1"/>
  <c r="L36" i="19"/>
  <c r="O36" i="19" s="1"/>
  <c r="F29" i="7"/>
  <c r="L39" i="19"/>
  <c r="O39" i="19" s="1"/>
  <c r="L6" i="19"/>
  <c r="O6" i="19" s="1"/>
  <c r="F34" i="7"/>
  <c r="F37" i="7"/>
  <c r="F4" i="7"/>
  <c r="F33" i="7"/>
  <c r="F38" i="7"/>
  <c r="O4" i="19"/>
  <c r="L32" i="19"/>
  <c r="O32" i="19" s="1"/>
  <c r="L13" i="19"/>
  <c r="O13" i="19" s="1"/>
  <c r="O29" i="19"/>
  <c r="L15" i="19"/>
  <c r="O15" i="19" s="1"/>
  <c r="L19" i="19"/>
  <c r="O19" i="19" s="1"/>
  <c r="F27" i="7"/>
  <c r="F23" i="7"/>
  <c r="L24" i="19"/>
  <c r="O24" i="19" s="1"/>
  <c r="L21" i="19"/>
  <c r="O21" i="19" s="1"/>
  <c r="F17" i="7"/>
  <c r="F25" i="7"/>
  <c r="O23" i="19"/>
  <c r="O33" i="19"/>
  <c r="L12" i="19"/>
  <c r="O12" i="19" s="1"/>
  <c r="F18" i="7"/>
  <c r="L26" i="19"/>
  <c r="O26" i="19" s="1"/>
  <c r="F42" i="7"/>
  <c r="O27" i="19"/>
  <c r="L22" i="19"/>
  <c r="O22" i="19" s="1"/>
  <c r="F14" i="7"/>
  <c r="O20" i="19"/>
  <c r="O14" i="19"/>
  <c r="O30" i="19"/>
  <c r="O35" i="19"/>
  <c r="O18" i="19"/>
  <c r="O16" i="19"/>
  <c r="F16" i="7"/>
  <c r="F20" i="7"/>
  <c r="O17" i="19"/>
  <c r="O37" i="19"/>
  <c r="O42" i="19"/>
  <c r="O38" i="19"/>
  <c r="O28" i="19"/>
  <c r="O25" i="19"/>
  <c r="O34" i="19"/>
  <c r="L31" i="19"/>
  <c r="O31" i="19" s="1"/>
  <c r="F31" i="7"/>
  <c r="C12" i="3"/>
  <c r="L3" i="19"/>
  <c r="O3" i="19" s="1"/>
  <c r="F3" i="7"/>
  <c r="L8" i="19"/>
  <c r="F8" i="7"/>
  <c r="L5" i="19"/>
  <c r="O5" i="19" s="1"/>
  <c r="F5" i="7"/>
  <c r="O8" i="19"/>
  <c r="L9" i="19"/>
  <c r="O9" i="19" s="1"/>
  <c r="F9" i="7"/>
  <c r="L11" i="19"/>
  <c r="O11" i="19" s="1"/>
  <c r="F11" i="7"/>
  <c r="L7" i="19"/>
  <c r="O7" i="19" s="1"/>
  <c r="F7" i="7"/>
  <c r="L10" i="19"/>
  <c r="O10" i="19" s="1"/>
  <c r="F10" i="7"/>
  <c r="E18" i="11"/>
  <c r="E29" i="11"/>
  <c r="E9" i="11"/>
  <c r="E23" i="11"/>
  <c r="E34" i="11"/>
  <c r="C40" i="10"/>
  <c r="E41" i="11"/>
  <c r="E6" i="11"/>
  <c r="E32" i="11"/>
  <c r="E40" i="11"/>
  <c r="E14" i="11"/>
  <c r="E16" i="11"/>
  <c r="E7" i="11"/>
  <c r="AD2" i="12"/>
  <c r="AM2" i="12" s="1"/>
  <c r="AV2" i="12" s="1"/>
  <c r="BE2" i="12" s="1"/>
  <c r="BN2" i="12" s="1"/>
  <c r="GC2" i="12"/>
  <c r="AQ2" i="12"/>
  <c r="P14" i="17"/>
  <c r="P30" i="17"/>
  <c r="P35" i="17"/>
  <c r="P23" i="17"/>
  <c r="P18" i="17"/>
  <c r="P26" i="17"/>
  <c r="P40" i="17"/>
  <c r="P7" i="17"/>
  <c r="P21" i="17"/>
  <c r="P28" i="17"/>
  <c r="P5" i="17"/>
  <c r="P10" i="17"/>
  <c r="P8" i="17"/>
  <c r="P16" i="17"/>
  <c r="P24" i="17"/>
  <c r="P36" i="17"/>
  <c r="P42" i="17"/>
  <c r="P15" i="17"/>
  <c r="P32" i="17"/>
  <c r="P38" i="17"/>
  <c r="P27" i="17"/>
  <c r="P39" i="17"/>
  <c r="P11" i="17"/>
  <c r="P17" i="17"/>
  <c r="P25" i="17"/>
  <c r="P37" i="17"/>
  <c r="P12" i="17"/>
  <c r="P34" i="17"/>
  <c r="P19" i="17"/>
  <c r="P41" i="17"/>
  <c r="P4" i="17"/>
  <c r="P9" i="17"/>
  <c r="P3" i="17"/>
  <c r="P13" i="17"/>
  <c r="P20" i="17"/>
  <c r="P31" i="17"/>
  <c r="P6" i="17"/>
  <c r="P22" i="17"/>
  <c r="P29" i="17"/>
  <c r="P33" i="17"/>
  <c r="B40" i="6"/>
  <c r="D40" i="10"/>
  <c r="B42" i="6"/>
  <c r="D42" i="10"/>
  <c r="B41" i="6"/>
  <c r="D41" i="10"/>
  <c r="B33" i="6"/>
  <c r="D33" i="10"/>
  <c r="B39" i="6"/>
  <c r="D39" i="10"/>
  <c r="B35" i="6"/>
  <c r="D35" i="10"/>
  <c r="B36" i="6"/>
  <c r="D36" i="10"/>
  <c r="B37" i="6"/>
  <c r="D37" i="10"/>
  <c r="B34" i="6"/>
  <c r="D34" i="10"/>
  <c r="B32" i="6"/>
  <c r="D32" i="10"/>
  <c r="B31" i="6"/>
  <c r="D31" i="10"/>
  <c r="B30" i="6"/>
  <c r="D30" i="10"/>
  <c r="B38" i="6"/>
  <c r="D38" i="10"/>
  <c r="B29" i="6"/>
  <c r="D29" i="10"/>
  <c r="B28" i="6"/>
  <c r="D28" i="10"/>
  <c r="B14" i="6"/>
  <c r="D14" i="10"/>
  <c r="B21" i="6"/>
  <c r="D21" i="10"/>
  <c r="B18" i="6"/>
  <c r="D18" i="10"/>
  <c r="B26" i="6"/>
  <c r="D26" i="10"/>
  <c r="B20" i="6"/>
  <c r="D20" i="10"/>
  <c r="B22" i="6"/>
  <c r="D22" i="10"/>
  <c r="B16" i="6"/>
  <c r="D16" i="10"/>
  <c r="B24" i="6"/>
  <c r="D24" i="10"/>
  <c r="B15" i="6"/>
  <c r="D15" i="10"/>
  <c r="B27" i="6"/>
  <c r="D27" i="10"/>
  <c r="B17" i="6"/>
  <c r="D17" i="10"/>
  <c r="B25" i="6"/>
  <c r="D25" i="10"/>
  <c r="B23" i="6"/>
  <c r="D23" i="10"/>
  <c r="B19" i="6"/>
  <c r="D19" i="10"/>
  <c r="B13" i="6"/>
  <c r="D13" i="10"/>
  <c r="B12" i="6"/>
  <c r="D12" i="10"/>
  <c r="B11" i="6"/>
  <c r="D11" i="10"/>
  <c r="B9" i="6"/>
  <c r="D9" i="10"/>
  <c r="B10" i="6"/>
  <c r="D10" i="10"/>
  <c r="B8" i="6"/>
  <c r="D8" i="10"/>
  <c r="B7" i="6"/>
  <c r="D7" i="10"/>
  <c r="B6" i="6"/>
  <c r="D6" i="10"/>
  <c r="B5" i="6"/>
  <c r="D5" i="10"/>
  <c r="F5" i="10" s="1"/>
  <c r="B4" i="6"/>
  <c r="D4" i="10"/>
  <c r="B3" i="6"/>
  <c r="D3" i="10"/>
  <c r="W8" i="3"/>
  <c r="H8" i="3"/>
  <c r="W9" i="3"/>
  <c r="H9" i="3"/>
  <c r="W10" i="3"/>
  <c r="H10" i="3"/>
  <c r="W12" i="3"/>
  <c r="H12" i="3"/>
  <c r="W29" i="3"/>
  <c r="H29" i="3"/>
  <c r="W30" i="3"/>
  <c r="H30" i="3"/>
  <c r="W32" i="3"/>
  <c r="H32" i="3"/>
  <c r="W33" i="3"/>
  <c r="H33" i="3"/>
  <c r="W34" i="3"/>
  <c r="H34" i="3"/>
  <c r="W35" i="3"/>
  <c r="H35" i="3"/>
  <c r="W36" i="3"/>
  <c r="H36" i="3"/>
  <c r="W37" i="3"/>
  <c r="H37" i="3"/>
  <c r="W38" i="3"/>
  <c r="H38" i="3"/>
  <c r="W39" i="3"/>
  <c r="H39" i="3"/>
  <c r="W40" i="3"/>
  <c r="H40" i="3"/>
  <c r="W41" i="3"/>
  <c r="H41" i="3"/>
  <c r="W42" i="3"/>
  <c r="H42" i="3"/>
  <c r="W45" i="3"/>
  <c r="H45" i="3"/>
  <c r="W48" i="3"/>
  <c r="H48" i="3"/>
  <c r="W52" i="3"/>
  <c r="H52" i="3"/>
  <c r="W54" i="3"/>
  <c r="H54" i="3"/>
  <c r="W56" i="3"/>
  <c r="H56" i="3"/>
  <c r="W60" i="3"/>
  <c r="H60" i="3"/>
  <c r="W64" i="3"/>
  <c r="H64" i="3"/>
  <c r="W66" i="3"/>
  <c r="H66" i="3"/>
  <c r="W70" i="3"/>
  <c r="H70" i="3"/>
  <c r="W72" i="3"/>
  <c r="H72" i="3"/>
  <c r="W13" i="3"/>
  <c r="H13" i="3"/>
  <c r="W14" i="3"/>
  <c r="H14" i="3"/>
  <c r="W15" i="3"/>
  <c r="H15" i="3"/>
  <c r="W16" i="3"/>
  <c r="H16" i="3"/>
  <c r="W17" i="3"/>
  <c r="H17" i="3"/>
  <c r="W18" i="3"/>
  <c r="H18" i="3"/>
  <c r="W19" i="3"/>
  <c r="H19" i="3"/>
  <c r="W20" i="3"/>
  <c r="H20" i="3"/>
  <c r="W21" i="3"/>
  <c r="H21" i="3"/>
  <c r="W22" i="3"/>
  <c r="H22" i="3"/>
  <c r="W23" i="3"/>
  <c r="H23" i="3"/>
  <c r="W24" i="3"/>
  <c r="H24" i="3"/>
  <c r="W25" i="3"/>
  <c r="H25" i="3"/>
  <c r="W26" i="3"/>
  <c r="H26" i="3"/>
  <c r="W27" i="3"/>
  <c r="H27" i="3"/>
  <c r="W28" i="3"/>
  <c r="H28" i="3"/>
  <c r="W44" i="3"/>
  <c r="H44" i="3"/>
  <c r="W46" i="3"/>
  <c r="H46" i="3"/>
  <c r="W50" i="3"/>
  <c r="H50" i="3"/>
  <c r="W53" i="3"/>
  <c r="H53" i="3"/>
  <c r="W58" i="3"/>
  <c r="H58" i="3"/>
  <c r="W62" i="3"/>
  <c r="H62" i="3"/>
  <c r="W65" i="3"/>
  <c r="H65" i="3"/>
  <c r="W68" i="3"/>
  <c r="H68" i="3"/>
  <c r="W71" i="3"/>
  <c r="H71" i="3"/>
  <c r="W73" i="3"/>
  <c r="H73" i="3"/>
  <c r="W74" i="3"/>
  <c r="H74" i="3"/>
  <c r="W76" i="3"/>
  <c r="H76" i="3"/>
  <c r="W78" i="3"/>
  <c r="H78" i="3"/>
  <c r="W80" i="3"/>
  <c r="H80" i="3"/>
  <c r="W82" i="3"/>
  <c r="H82" i="3"/>
  <c r="W84" i="3"/>
  <c r="H84" i="3"/>
  <c r="W86" i="3"/>
  <c r="H86" i="3"/>
  <c r="W88" i="3"/>
  <c r="H88" i="3"/>
  <c r="W90" i="3"/>
  <c r="H90" i="3"/>
  <c r="W92" i="3"/>
  <c r="H92" i="3"/>
  <c r="W94" i="3"/>
  <c r="H94" i="3"/>
  <c r="W96" i="3"/>
  <c r="H96" i="3"/>
  <c r="W99" i="3"/>
  <c r="H99" i="3"/>
  <c r="W75" i="3"/>
  <c r="H75" i="3"/>
  <c r="W77" i="3"/>
  <c r="H77" i="3"/>
  <c r="W79" i="3"/>
  <c r="H79" i="3"/>
  <c r="W81" i="3"/>
  <c r="H81" i="3"/>
  <c r="W83" i="3"/>
  <c r="H83" i="3"/>
  <c r="W85" i="3"/>
  <c r="H85" i="3"/>
  <c r="W87" i="3"/>
  <c r="H87" i="3"/>
  <c r="W89" i="3"/>
  <c r="H89" i="3"/>
  <c r="W91" i="3"/>
  <c r="H91" i="3"/>
  <c r="W93" i="3"/>
  <c r="H93" i="3"/>
  <c r="W95" i="3"/>
  <c r="H95" i="3"/>
  <c r="W97" i="3"/>
  <c r="H97" i="3"/>
  <c r="W101" i="3"/>
  <c r="H101" i="3"/>
  <c r="W7" i="3"/>
  <c r="H7" i="3"/>
  <c r="AH22" i="3"/>
  <c r="D22" i="17" s="1"/>
  <c r="AL23" i="3"/>
  <c r="AJ24" i="3" s="1"/>
  <c r="C9" i="3"/>
  <c r="C10" i="3" s="1"/>
  <c r="H14" i="6"/>
  <c r="C20" i="10"/>
  <c r="C4" i="10"/>
  <c r="F4" i="10" s="1"/>
  <c r="H5" i="6"/>
  <c r="K5" i="6" s="1"/>
  <c r="D4" i="6"/>
  <c r="F5" i="9"/>
  <c r="D37" i="6"/>
  <c r="C12" i="10"/>
  <c r="D10" i="6"/>
  <c r="I6" i="7"/>
  <c r="C6" i="9"/>
  <c r="I17" i="7"/>
  <c r="C17" i="9"/>
  <c r="I34" i="7"/>
  <c r="C34" i="9"/>
  <c r="I26" i="7"/>
  <c r="C26" i="9"/>
  <c r="F41" i="9"/>
  <c r="C41" i="10"/>
  <c r="I8" i="7"/>
  <c r="C8" i="9"/>
  <c r="I13" i="7"/>
  <c r="C13" i="9"/>
  <c r="I21" i="7"/>
  <c r="C21" i="9"/>
  <c r="I22" i="7"/>
  <c r="C22" i="9"/>
  <c r="I31" i="7"/>
  <c r="C31" i="9"/>
  <c r="F30" i="9"/>
  <c r="C30" i="10"/>
  <c r="I15" i="7"/>
  <c r="C15" i="9"/>
  <c r="D6" i="6"/>
  <c r="K6" i="6" s="1"/>
  <c r="D17" i="6"/>
  <c r="D34" i="6"/>
  <c r="D26" i="6"/>
  <c r="H20" i="6"/>
  <c r="D20" i="6"/>
  <c r="H8" i="6"/>
  <c r="D13" i="6"/>
  <c r="D21" i="6"/>
  <c r="D22" i="6"/>
  <c r="H31" i="6"/>
  <c r="D25" i="6"/>
  <c r="D27" i="6"/>
  <c r="H25" i="6"/>
  <c r="D36" i="6"/>
  <c r="D30" i="6"/>
  <c r="I39" i="7"/>
  <c r="C39" i="9"/>
  <c r="H30" i="6"/>
  <c r="H10" i="6"/>
  <c r="H12" i="6"/>
  <c r="K12" i="6" s="1"/>
  <c r="H36" i="6"/>
  <c r="D18" i="6"/>
  <c r="K18" i="6" s="1"/>
  <c r="H16" i="6"/>
  <c r="H32" i="6"/>
  <c r="D39" i="6"/>
  <c r="D38" i="6"/>
  <c r="F14" i="9"/>
  <c r="C14" i="10"/>
  <c r="D15" i="6"/>
  <c r="I9" i="7"/>
  <c r="C9" i="9"/>
  <c r="I24" i="7"/>
  <c r="C24" i="9"/>
  <c r="I37" i="7"/>
  <c r="C37" i="9"/>
  <c r="I28" i="7"/>
  <c r="C28" i="9"/>
  <c r="F33" i="9"/>
  <c r="C33" i="10"/>
  <c r="I3" i="7"/>
  <c r="C3" i="9"/>
  <c r="I11" i="7"/>
  <c r="C11" i="9"/>
  <c r="I19" i="7"/>
  <c r="C19" i="9"/>
  <c r="I23" i="7"/>
  <c r="C23" i="9"/>
  <c r="I29" i="7"/>
  <c r="C29" i="9"/>
  <c r="I42" i="7"/>
  <c r="C42" i="9"/>
  <c r="D7" i="6"/>
  <c r="F10" i="9"/>
  <c r="C10" i="10"/>
  <c r="I16" i="7"/>
  <c r="C16" i="9"/>
  <c r="I32" i="7"/>
  <c r="C32" i="9"/>
  <c r="I38" i="7"/>
  <c r="C38" i="9"/>
  <c r="H27" i="6"/>
  <c r="I7" i="7"/>
  <c r="C7" i="9"/>
  <c r="I25" i="7"/>
  <c r="C25" i="9"/>
  <c r="I36" i="7"/>
  <c r="C36" i="9"/>
  <c r="I27" i="7"/>
  <c r="C27" i="9"/>
  <c r="F18" i="9"/>
  <c r="C18" i="10"/>
  <c r="H35" i="6"/>
  <c r="D9" i="6"/>
  <c r="H24" i="6"/>
  <c r="D28" i="6"/>
  <c r="C35" i="10"/>
  <c r="F35" i="9"/>
  <c r="D3" i="6"/>
  <c r="D11" i="6"/>
  <c r="D19" i="6"/>
  <c r="D23" i="6"/>
  <c r="H29" i="6"/>
  <c r="K29" i="6" s="1"/>
  <c r="D42" i="6"/>
  <c r="H40" i="6"/>
  <c r="D40" i="6"/>
  <c r="H41" i="6"/>
  <c r="D41" i="6"/>
  <c r="H33" i="6"/>
  <c r="D33" i="6"/>
  <c r="B2" i="9"/>
  <c r="A8" i="16" l="1"/>
  <c r="B5" i="12"/>
  <c r="AV3" i="12"/>
  <c r="AZ3" i="12"/>
  <c r="AS3" i="12"/>
  <c r="GP3" i="12" s="1"/>
  <c r="L4" i="12"/>
  <c r="K35" i="6"/>
  <c r="K32" i="6"/>
  <c r="F40" i="10"/>
  <c r="K23" i="6"/>
  <c r="K15" i="6"/>
  <c r="K37" i="6"/>
  <c r="K42" i="6"/>
  <c r="K28" i="6"/>
  <c r="K16" i="6"/>
  <c r="K13" i="6"/>
  <c r="F20" i="10"/>
  <c r="K24" i="6"/>
  <c r="K38" i="6"/>
  <c r="K31" i="6"/>
  <c r="K26" i="6"/>
  <c r="K9" i="6"/>
  <c r="K39" i="6"/>
  <c r="K22" i="6"/>
  <c r="K34" i="6"/>
  <c r="K7" i="6"/>
  <c r="K11" i="6"/>
  <c r="K3" i="6"/>
  <c r="K8" i="6"/>
  <c r="AZ2" i="12"/>
  <c r="F12" i="10"/>
  <c r="K4" i="6"/>
  <c r="GA2" i="12"/>
  <c r="FT2" i="12"/>
  <c r="EJ2" i="12"/>
  <c r="CZ2" i="12"/>
  <c r="BP2" i="12"/>
  <c r="AF2" i="12"/>
  <c r="EA2" i="12"/>
  <c r="CQ2" i="12"/>
  <c r="BG2" i="12"/>
  <c r="BK2" i="12" s="1"/>
  <c r="GR2" i="12" s="1"/>
  <c r="W2" i="12"/>
  <c r="FK2" i="12"/>
  <c r="DR2" i="12"/>
  <c r="CH2" i="12"/>
  <c r="CL2" i="12" s="1"/>
  <c r="GU2" i="12" s="1"/>
  <c r="AX2" i="12"/>
  <c r="N2" i="12"/>
  <c r="R2" i="12" s="1"/>
  <c r="GM2" i="12" s="1"/>
  <c r="ES2" i="12"/>
  <c r="DI2" i="12"/>
  <c r="BY2" i="12"/>
  <c r="AO2" i="12"/>
  <c r="D2" i="12"/>
  <c r="M2" i="7"/>
  <c r="BW2" i="12"/>
  <c r="CF2" i="12" s="1"/>
  <c r="K19" i="6"/>
  <c r="K21" i="6"/>
  <c r="K17" i="6"/>
  <c r="K14" i="6"/>
  <c r="AL24" i="3"/>
  <c r="AJ25" i="3" s="1"/>
  <c r="AH23" i="3"/>
  <c r="D23" i="17" s="1"/>
  <c r="C13" i="3"/>
  <c r="K30" i="6"/>
  <c r="K20" i="6"/>
  <c r="K36" i="6"/>
  <c r="K40" i="6"/>
  <c r="K33" i="6"/>
  <c r="K10" i="6"/>
  <c r="K41" i="6"/>
  <c r="K27" i="6"/>
  <c r="K25" i="6"/>
  <c r="F35" i="10"/>
  <c r="F42" i="9"/>
  <c r="C42" i="10"/>
  <c r="F23" i="9"/>
  <c r="C23" i="10"/>
  <c r="C11" i="10"/>
  <c r="F11" i="9"/>
  <c r="F33" i="10"/>
  <c r="C37" i="10"/>
  <c r="F37" i="9"/>
  <c r="F9" i="9"/>
  <c r="C9" i="10"/>
  <c r="F14" i="10"/>
  <c r="F32" i="9"/>
  <c r="C32" i="10"/>
  <c r="C27" i="10"/>
  <c r="F27" i="9"/>
  <c r="F25" i="9"/>
  <c r="C25" i="10"/>
  <c r="C39" i="10"/>
  <c r="F39" i="9"/>
  <c r="C15" i="10"/>
  <c r="F15" i="9"/>
  <c r="F8" i="9"/>
  <c r="C8" i="10"/>
  <c r="C29" i="10"/>
  <c r="F29" i="9"/>
  <c r="C19" i="10"/>
  <c r="F19" i="9"/>
  <c r="F3" i="9"/>
  <c r="C3" i="10"/>
  <c r="F28" i="9"/>
  <c r="C28" i="10"/>
  <c r="F24" i="9"/>
  <c r="C24" i="10"/>
  <c r="C31" i="10"/>
  <c r="F31" i="9"/>
  <c r="C21" i="10"/>
  <c r="F21" i="9"/>
  <c r="F26" i="9"/>
  <c r="C26" i="10"/>
  <c r="F17" i="9"/>
  <c r="C17" i="10"/>
  <c r="F18" i="10"/>
  <c r="F36" i="9"/>
  <c r="C36" i="10"/>
  <c r="F7" i="9"/>
  <c r="C7" i="10"/>
  <c r="F38" i="9"/>
  <c r="C38" i="10"/>
  <c r="F16" i="9"/>
  <c r="C16" i="10"/>
  <c r="F10" i="10"/>
  <c r="F30" i="10"/>
  <c r="F22" i="9"/>
  <c r="C22" i="10"/>
  <c r="C13" i="10"/>
  <c r="F13" i="9"/>
  <c r="F41" i="10"/>
  <c r="F34" i="9"/>
  <c r="C34" i="10"/>
  <c r="F6" i="9"/>
  <c r="C6" i="10"/>
  <c r="CO2" i="12"/>
  <c r="CX2" i="12" s="1"/>
  <c r="DG2" i="12" s="1"/>
  <c r="CA2" i="12"/>
  <c r="CC2" i="12" s="1"/>
  <c r="GT2" i="12" s="1"/>
  <c r="AA2" i="12"/>
  <c r="GN2" i="12" s="1"/>
  <c r="AJ2" i="12"/>
  <c r="GO2" i="12" s="1"/>
  <c r="AS2" i="12"/>
  <c r="GP2" i="12" s="1"/>
  <c r="BB2" i="12"/>
  <c r="GQ2" i="12" s="1"/>
  <c r="C2" i="11"/>
  <c r="B2" i="11"/>
  <c r="B2" i="10"/>
  <c r="BE3" i="12" l="1"/>
  <c r="BB3" i="12"/>
  <c r="GQ3" i="12" s="1"/>
  <c r="U4" i="12"/>
  <c r="R4" i="12"/>
  <c r="GM4" i="12" s="1"/>
  <c r="L5" i="12"/>
  <c r="B6" i="12"/>
  <c r="A9" i="16"/>
  <c r="CU2" i="12"/>
  <c r="GV2" i="12" s="1"/>
  <c r="DD2" i="12"/>
  <c r="GW2" i="12" s="1"/>
  <c r="AH24" i="3"/>
  <c r="D24" i="17" s="1"/>
  <c r="AL25" i="3"/>
  <c r="AJ26" i="3" s="1"/>
  <c r="C14" i="3"/>
  <c r="C15" i="3" s="1"/>
  <c r="F34" i="10"/>
  <c r="F31" i="10"/>
  <c r="F19" i="10"/>
  <c r="F39" i="10"/>
  <c r="F27" i="10"/>
  <c r="F37" i="10"/>
  <c r="F11" i="10"/>
  <c r="F16" i="10"/>
  <c r="F7" i="10"/>
  <c r="F26" i="10"/>
  <c r="F28" i="10"/>
  <c r="F8" i="10"/>
  <c r="F42" i="10"/>
  <c r="F13" i="10"/>
  <c r="F6" i="10"/>
  <c r="F22" i="10"/>
  <c r="F38" i="10"/>
  <c r="F36" i="10"/>
  <c r="F17" i="10"/>
  <c r="F24" i="10"/>
  <c r="F3" i="10"/>
  <c r="F25" i="10"/>
  <c r="F32" i="10"/>
  <c r="F9" i="10"/>
  <c r="F23" i="10"/>
  <c r="F21" i="10"/>
  <c r="F29" i="10"/>
  <c r="F15" i="10"/>
  <c r="DP2" i="12"/>
  <c r="E2" i="11"/>
  <c r="C2" i="7"/>
  <c r="B2" i="19" s="1"/>
  <c r="A10" i="16" l="1"/>
  <c r="B7" i="12"/>
  <c r="L6" i="12"/>
  <c r="GC4" i="12"/>
  <c r="AD4" i="12"/>
  <c r="AH4" i="12"/>
  <c r="AA4" i="12"/>
  <c r="GN4" i="12" s="1"/>
  <c r="U5" i="12"/>
  <c r="R5" i="12"/>
  <c r="GM5" i="12" s="1"/>
  <c r="BN3" i="12"/>
  <c r="BK3" i="12"/>
  <c r="GR3" i="12" s="1"/>
  <c r="D2" i="10"/>
  <c r="AH25" i="3"/>
  <c r="D25" i="17" s="1"/>
  <c r="AL26" i="3"/>
  <c r="AJ27" i="3" s="1"/>
  <c r="C16" i="3"/>
  <c r="DY2" i="12"/>
  <c r="B2" i="6"/>
  <c r="BW3" i="12" l="1"/>
  <c r="U6" i="12"/>
  <c r="R6" i="12"/>
  <c r="GM6" i="12" s="1"/>
  <c r="L7" i="12"/>
  <c r="AM4" i="12"/>
  <c r="AQ4" i="12"/>
  <c r="AJ4" i="12"/>
  <c r="GO4" i="12" s="1"/>
  <c r="AD5" i="12"/>
  <c r="GC5" i="12"/>
  <c r="AH5" i="12"/>
  <c r="AA5" i="12"/>
  <c r="GN5" i="12" s="1"/>
  <c r="A11" i="16"/>
  <c r="B8" i="12"/>
  <c r="AH26" i="3"/>
  <c r="D26" i="17" s="1"/>
  <c r="AL27" i="3"/>
  <c r="AJ28" i="3" s="1"/>
  <c r="M3" i="7"/>
  <c r="C17" i="3"/>
  <c r="EH2" i="12"/>
  <c r="R2" i="3"/>
  <c r="S2" i="3" s="1"/>
  <c r="R2" i="4" s="1"/>
  <c r="N2" i="3"/>
  <c r="D2" i="3"/>
  <c r="AN2" i="3" s="1"/>
  <c r="A2" i="3"/>
  <c r="L2" i="3"/>
  <c r="O2" i="4" s="1"/>
  <c r="K2" i="3"/>
  <c r="L2" i="4" s="1"/>
  <c r="B2" i="3"/>
  <c r="L8" i="12" l="1"/>
  <c r="AV4" i="12"/>
  <c r="AZ4" i="12"/>
  <c r="AS4" i="12"/>
  <c r="GP4" i="12" s="1"/>
  <c r="GC6" i="12"/>
  <c r="AD6" i="12"/>
  <c r="AH6" i="12"/>
  <c r="AA6" i="12"/>
  <c r="GN6" i="12" s="1"/>
  <c r="A12" i="16"/>
  <c r="B9" i="12"/>
  <c r="AM5" i="12"/>
  <c r="AQ5" i="12"/>
  <c r="AJ5" i="12"/>
  <c r="GO5" i="12" s="1"/>
  <c r="U7" i="12"/>
  <c r="R7" i="12"/>
  <c r="GM7" i="12" s="1"/>
  <c r="CF3" i="12"/>
  <c r="L2" i="19"/>
  <c r="O2" i="19" s="1"/>
  <c r="F2" i="7"/>
  <c r="K2" i="7"/>
  <c r="AH27" i="3"/>
  <c r="D27" i="17" s="1"/>
  <c r="AL28" i="3"/>
  <c r="AJ29" i="3" s="1"/>
  <c r="C18" i="3"/>
  <c r="EQ2" i="12"/>
  <c r="I2" i="4"/>
  <c r="C2" i="6"/>
  <c r="D2" i="7"/>
  <c r="O2" i="3"/>
  <c r="AV5" i="12" l="1"/>
  <c r="AZ5" i="12"/>
  <c r="AS5" i="12"/>
  <c r="GP5" i="12" s="1"/>
  <c r="GC7" i="12"/>
  <c r="AH7" i="12"/>
  <c r="AD7" i="12"/>
  <c r="AA7" i="12"/>
  <c r="GN7" i="12" s="1"/>
  <c r="L9" i="12"/>
  <c r="AM6" i="12"/>
  <c r="AQ6" i="12"/>
  <c r="AJ6" i="12"/>
  <c r="GO6" i="12" s="1"/>
  <c r="BE4" i="12"/>
  <c r="BB4" i="12"/>
  <c r="GQ4" i="12" s="1"/>
  <c r="A13" i="16"/>
  <c r="B10" i="12"/>
  <c r="CO3" i="12"/>
  <c r="CA3" i="12"/>
  <c r="CC3" i="12" s="1"/>
  <c r="GT3" i="12" s="1"/>
  <c r="CL3" i="12"/>
  <c r="GU3" i="12" s="1"/>
  <c r="U8" i="12"/>
  <c r="R8" i="12"/>
  <c r="GM8" i="12" s="1"/>
  <c r="C2" i="9"/>
  <c r="F2" i="9" s="1"/>
  <c r="EL2" i="12"/>
  <c r="EN2" i="12" s="1"/>
  <c r="HA2" i="12" s="1"/>
  <c r="EC2" i="12"/>
  <c r="EE2" i="12" s="1"/>
  <c r="GZ2" i="12" s="1"/>
  <c r="DK2" i="12"/>
  <c r="DM2" i="12" s="1"/>
  <c r="GX2" i="12" s="1"/>
  <c r="DT2" i="12"/>
  <c r="DV2" i="12" s="1"/>
  <c r="GY2" i="12" s="1"/>
  <c r="F2" i="12"/>
  <c r="I2" i="12" s="1"/>
  <c r="GL2" i="12" s="1"/>
  <c r="W2" i="3"/>
  <c r="H2" i="3"/>
  <c r="AH28" i="3"/>
  <c r="D28" i="17" s="1"/>
  <c r="AL29" i="3"/>
  <c r="AJ30" i="3" s="1"/>
  <c r="C19" i="3"/>
  <c r="C20" i="3" s="1"/>
  <c r="BR2" i="12"/>
  <c r="BT2" i="12" s="1"/>
  <c r="GS2" i="12" s="1"/>
  <c r="FI2" i="12"/>
  <c r="EW2" i="12"/>
  <c r="HB2" i="12" s="1"/>
  <c r="I2" i="7"/>
  <c r="P2" i="7" s="1"/>
  <c r="D2" i="6"/>
  <c r="H2" i="6"/>
  <c r="GC8" i="12" l="1"/>
  <c r="AD8" i="12"/>
  <c r="AH8" i="12"/>
  <c r="AA8" i="12"/>
  <c r="GN8" i="12" s="1"/>
  <c r="L10" i="12"/>
  <c r="U9" i="12"/>
  <c r="R9" i="12"/>
  <c r="GM9" i="12" s="1"/>
  <c r="A14" i="16"/>
  <c r="B11" i="12"/>
  <c r="AV6" i="12"/>
  <c r="AZ6" i="12"/>
  <c r="AS6" i="12"/>
  <c r="GP6" i="12" s="1"/>
  <c r="AM7" i="12"/>
  <c r="AQ7" i="12"/>
  <c r="AJ7" i="12"/>
  <c r="GO7" i="12" s="1"/>
  <c r="CX3" i="12"/>
  <c r="CU3" i="12"/>
  <c r="GV3" i="12" s="1"/>
  <c r="BN4" i="12"/>
  <c r="BK4" i="12"/>
  <c r="GR4" i="12" s="1"/>
  <c r="BE5" i="12"/>
  <c r="BB5" i="12"/>
  <c r="GQ5" i="12" s="1"/>
  <c r="C2" i="10"/>
  <c r="F2" i="10" s="1"/>
  <c r="FO2" i="12"/>
  <c r="HD2" i="12" s="1"/>
  <c r="FR2" i="12"/>
  <c r="AH29" i="3"/>
  <c r="D29" i="17" s="1"/>
  <c r="AL30" i="3"/>
  <c r="AJ31" i="3" s="1"/>
  <c r="C21" i="3"/>
  <c r="K2" i="6"/>
  <c r="BW4" i="12" l="1"/>
  <c r="M4" i="7"/>
  <c r="BE6" i="12"/>
  <c r="BB6" i="12"/>
  <c r="GQ6" i="12" s="1"/>
  <c r="AD9" i="12"/>
  <c r="GC9" i="12"/>
  <c r="AH9" i="12"/>
  <c r="AA9" i="12"/>
  <c r="GN9" i="12" s="1"/>
  <c r="AZ7" i="12"/>
  <c r="AV7" i="12"/>
  <c r="AS7" i="12"/>
  <c r="GP7" i="12" s="1"/>
  <c r="L11" i="12"/>
  <c r="AM8" i="12"/>
  <c r="AQ8" i="12"/>
  <c r="AJ8" i="12"/>
  <c r="GO8" i="12" s="1"/>
  <c r="BN5" i="12"/>
  <c r="BK5" i="12"/>
  <c r="GR5" i="12" s="1"/>
  <c r="DG3" i="12"/>
  <c r="DD3" i="12"/>
  <c r="GW3" i="12" s="1"/>
  <c r="A15" i="16"/>
  <c r="B12" i="12"/>
  <c r="U10" i="12"/>
  <c r="R10" i="12"/>
  <c r="GM10" i="12" s="1"/>
  <c r="FV2" i="12"/>
  <c r="HC2" i="12" s="1"/>
  <c r="FY2" i="12"/>
  <c r="GE2" i="12" s="1"/>
  <c r="AH30" i="3"/>
  <c r="D30" i="17" s="1"/>
  <c r="AL31" i="3"/>
  <c r="AJ32" i="3" s="1"/>
  <c r="C22" i="3"/>
  <c r="GC10" i="12" l="1"/>
  <c r="AD10" i="12"/>
  <c r="AH10" i="12"/>
  <c r="AA10" i="12"/>
  <c r="GN10" i="12" s="1"/>
  <c r="DP3" i="12"/>
  <c r="BN6" i="12"/>
  <c r="BK6" i="12"/>
  <c r="GR6" i="12" s="1"/>
  <c r="L12" i="12"/>
  <c r="AV8" i="12"/>
  <c r="AZ8" i="12"/>
  <c r="AS8" i="12"/>
  <c r="GP8" i="12" s="1"/>
  <c r="BE7" i="12"/>
  <c r="BB7" i="12"/>
  <c r="GQ7" i="12" s="1"/>
  <c r="A16" i="16"/>
  <c r="B13" i="12"/>
  <c r="BW5" i="12"/>
  <c r="M5" i="7"/>
  <c r="AM9" i="12"/>
  <c r="AQ9" i="12"/>
  <c r="AJ9" i="12"/>
  <c r="GO9" i="12" s="1"/>
  <c r="U11" i="12"/>
  <c r="R11" i="12"/>
  <c r="GM11" i="12" s="1"/>
  <c r="CF4" i="12"/>
  <c r="AH31" i="3"/>
  <c r="D31" i="17" s="1"/>
  <c r="AL32" i="3"/>
  <c r="AJ33" i="3" s="1"/>
  <c r="C23" i="3"/>
  <c r="GC11" i="12" l="1"/>
  <c r="AH11" i="12"/>
  <c r="AD11" i="12"/>
  <c r="AA11" i="12"/>
  <c r="GN11" i="12" s="1"/>
  <c r="A17" i="16"/>
  <c r="B14" i="12"/>
  <c r="BE8" i="12"/>
  <c r="BB8" i="12"/>
  <c r="GQ8" i="12" s="1"/>
  <c r="BW6" i="12"/>
  <c r="M6" i="7"/>
  <c r="AH32" i="3"/>
  <c r="D32" i="17" s="1"/>
  <c r="CA4" i="12"/>
  <c r="CC4" i="12" s="1"/>
  <c r="GT4" i="12" s="1"/>
  <c r="CO4" i="12"/>
  <c r="CL4" i="12"/>
  <c r="GU4" i="12" s="1"/>
  <c r="CF5" i="12"/>
  <c r="BN7" i="12"/>
  <c r="BK7" i="12"/>
  <c r="GR7" i="12" s="1"/>
  <c r="AM10" i="12"/>
  <c r="AQ10" i="12"/>
  <c r="AJ10" i="12"/>
  <c r="GO10" i="12" s="1"/>
  <c r="AV9" i="12"/>
  <c r="AZ9" i="12"/>
  <c r="AS9" i="12"/>
  <c r="GP9" i="12" s="1"/>
  <c r="L13" i="12"/>
  <c r="U12" i="12"/>
  <c r="R12" i="12"/>
  <c r="GM12" i="12" s="1"/>
  <c r="DY3" i="12"/>
  <c r="AL33" i="3"/>
  <c r="AH33" i="3" s="1"/>
  <c r="D33" i="17" s="1"/>
  <c r="C24" i="3"/>
  <c r="U13" i="12" l="1"/>
  <c r="R13" i="12"/>
  <c r="GM13" i="12" s="1"/>
  <c r="GC12" i="12"/>
  <c r="AD12" i="12"/>
  <c r="AH12" i="12"/>
  <c r="AA12" i="12"/>
  <c r="GN12" i="12" s="1"/>
  <c r="AV10" i="12"/>
  <c r="AZ10" i="12"/>
  <c r="AS10" i="12"/>
  <c r="GP10" i="12" s="1"/>
  <c r="CO5" i="12"/>
  <c r="CA5" i="12"/>
  <c r="CC5" i="12" s="1"/>
  <c r="GT5" i="12" s="1"/>
  <c r="CL5" i="12"/>
  <c r="GU5" i="12" s="1"/>
  <c r="BE9" i="12"/>
  <c r="BB9" i="12"/>
  <c r="GQ9" i="12" s="1"/>
  <c r="BN8" i="12"/>
  <c r="BK8" i="12"/>
  <c r="GR8" i="12" s="1"/>
  <c r="AQ11" i="12"/>
  <c r="AM11" i="12"/>
  <c r="AJ11" i="12"/>
  <c r="GO11" i="12" s="1"/>
  <c r="BW7" i="12"/>
  <c r="M7" i="7"/>
  <c r="CX4" i="12"/>
  <c r="CU4" i="12"/>
  <c r="GV4" i="12" s="1"/>
  <c r="L14" i="12"/>
  <c r="EH3" i="12"/>
  <c r="CF6" i="12"/>
  <c r="A18" i="16"/>
  <c r="B15" i="12"/>
  <c r="C25" i="3"/>
  <c r="K3" i="7"/>
  <c r="P3" i="7" s="1"/>
  <c r="L15" i="12" l="1"/>
  <c r="CF7" i="12"/>
  <c r="AQ12" i="12"/>
  <c r="AM12" i="12"/>
  <c r="AJ12" i="12"/>
  <c r="GO12" i="12" s="1"/>
  <c r="BW8" i="12"/>
  <c r="M8" i="7"/>
  <c r="BE10" i="12"/>
  <c r="BB10" i="12"/>
  <c r="GQ10" i="12" s="1"/>
  <c r="CX5" i="12"/>
  <c r="CU5" i="12"/>
  <c r="GV5" i="12" s="1"/>
  <c r="A19" i="16"/>
  <c r="B16" i="12"/>
  <c r="EQ3" i="12"/>
  <c r="DG4" i="12"/>
  <c r="DD4" i="12"/>
  <c r="GW4" i="12" s="1"/>
  <c r="AZ11" i="12"/>
  <c r="AV11" i="12"/>
  <c r="AS11" i="12"/>
  <c r="GP11" i="12" s="1"/>
  <c r="CO6" i="12"/>
  <c r="CA6" i="12"/>
  <c r="CC6" i="12" s="1"/>
  <c r="GT6" i="12" s="1"/>
  <c r="CL6" i="12"/>
  <c r="GU6" i="12" s="1"/>
  <c r="U14" i="12"/>
  <c r="R14" i="12"/>
  <c r="GM14" i="12" s="1"/>
  <c r="BN9" i="12"/>
  <c r="BK9" i="12"/>
  <c r="GR9" i="12" s="1"/>
  <c r="GC13" i="12"/>
  <c r="AD13" i="12"/>
  <c r="AH13" i="12"/>
  <c r="AA13" i="12"/>
  <c r="GN13" i="12" s="1"/>
  <c r="C26" i="3"/>
  <c r="AM13" i="12" l="1"/>
  <c r="AQ13" i="12"/>
  <c r="AJ13" i="12"/>
  <c r="GO13" i="12" s="1"/>
  <c r="CX6" i="12"/>
  <c r="CU6" i="12"/>
  <c r="GV6" i="12" s="1"/>
  <c r="L16" i="12"/>
  <c r="CF8" i="12"/>
  <c r="GC14" i="12"/>
  <c r="AD14" i="12"/>
  <c r="AH14" i="12"/>
  <c r="AA14" i="12"/>
  <c r="GN14" i="12" s="1"/>
  <c r="DP4" i="12"/>
  <c r="A20" i="16"/>
  <c r="B17" i="12"/>
  <c r="BN10" i="12"/>
  <c r="BK10" i="12"/>
  <c r="GR10" i="12" s="1"/>
  <c r="CO7" i="12"/>
  <c r="CA7" i="12"/>
  <c r="CC7" i="12" s="1"/>
  <c r="GT7" i="12" s="1"/>
  <c r="CL7" i="12"/>
  <c r="GU7" i="12" s="1"/>
  <c r="BE11" i="12"/>
  <c r="BB11" i="12"/>
  <c r="GQ11" i="12" s="1"/>
  <c r="AZ12" i="12"/>
  <c r="AV12" i="12"/>
  <c r="AS12" i="12"/>
  <c r="GP12" i="12" s="1"/>
  <c r="BW9" i="12"/>
  <c r="M9" i="7"/>
  <c r="DK3" i="12"/>
  <c r="DM3" i="12" s="1"/>
  <c r="GX3" i="12" s="1"/>
  <c r="F3" i="12"/>
  <c r="I3" i="12" s="1"/>
  <c r="GL3" i="12" s="1"/>
  <c r="DT3" i="12"/>
  <c r="DV3" i="12" s="1"/>
  <c r="GY3" i="12" s="1"/>
  <c r="BR3" i="12"/>
  <c r="BT3" i="12" s="1"/>
  <c r="GS3" i="12" s="1"/>
  <c r="EC3" i="12"/>
  <c r="EE3" i="12" s="1"/>
  <c r="GZ3" i="12" s="1"/>
  <c r="FI3" i="12"/>
  <c r="EL3" i="12"/>
  <c r="EN3" i="12" s="1"/>
  <c r="HA3" i="12" s="1"/>
  <c r="EW3" i="12"/>
  <c r="HB3" i="12" s="1"/>
  <c r="DG5" i="12"/>
  <c r="DD5" i="12"/>
  <c r="GW5" i="12" s="1"/>
  <c r="U15" i="12"/>
  <c r="R15" i="12"/>
  <c r="GM15" i="12" s="1"/>
  <c r="C27" i="3"/>
  <c r="C29" i="3" s="1"/>
  <c r="BN11" i="12" l="1"/>
  <c r="BK11" i="12"/>
  <c r="GR11" i="12" s="1"/>
  <c r="CO8" i="12"/>
  <c r="CA8" i="12"/>
  <c r="CC8" i="12" s="1"/>
  <c r="GT8" i="12" s="1"/>
  <c r="CL8" i="12"/>
  <c r="GU8" i="12" s="1"/>
  <c r="DG6" i="12"/>
  <c r="DD6" i="12"/>
  <c r="GW6" i="12" s="1"/>
  <c r="GC15" i="12"/>
  <c r="AD15" i="12"/>
  <c r="AH15" i="12"/>
  <c r="AA15" i="12"/>
  <c r="GN15" i="12" s="1"/>
  <c r="BE12" i="12"/>
  <c r="BB12" i="12"/>
  <c r="GQ12" i="12" s="1"/>
  <c r="BW10" i="12"/>
  <c r="M10" i="7"/>
  <c r="AM14" i="12"/>
  <c r="AQ14" i="12"/>
  <c r="AJ14" i="12"/>
  <c r="GO14" i="12" s="1"/>
  <c r="DP5" i="12"/>
  <c r="L17" i="12"/>
  <c r="DY4" i="12"/>
  <c r="U16" i="12"/>
  <c r="R16" i="12"/>
  <c r="GM16" i="12" s="1"/>
  <c r="FR3" i="12"/>
  <c r="FO3" i="12"/>
  <c r="HD3" i="12" s="1"/>
  <c r="CF9" i="12"/>
  <c r="CX7" i="12"/>
  <c r="CU7" i="12"/>
  <c r="GV7" i="12" s="1"/>
  <c r="A21" i="16"/>
  <c r="B18" i="12"/>
  <c r="AZ13" i="12"/>
  <c r="AV13" i="12"/>
  <c r="AS13" i="12"/>
  <c r="GP13" i="12" s="1"/>
  <c r="C30" i="3"/>
  <c r="CF10" i="12" l="1"/>
  <c r="CX8" i="12"/>
  <c r="CU8" i="12"/>
  <c r="GV8" i="12" s="1"/>
  <c r="A22" i="16"/>
  <c r="B19" i="12"/>
  <c r="CA9" i="12"/>
  <c r="CC9" i="12" s="1"/>
  <c r="GT9" i="12" s="1"/>
  <c r="CO9" i="12"/>
  <c r="CL9" i="12"/>
  <c r="GU9" i="12" s="1"/>
  <c r="GC16" i="12"/>
  <c r="AD16" i="12"/>
  <c r="AH16" i="12"/>
  <c r="AA16" i="12"/>
  <c r="GN16" i="12" s="1"/>
  <c r="U17" i="12"/>
  <c r="R17" i="12"/>
  <c r="GM17" i="12" s="1"/>
  <c r="BE13" i="12"/>
  <c r="BB13" i="12"/>
  <c r="GQ13" i="12" s="1"/>
  <c r="DG7" i="12"/>
  <c r="DD7" i="12"/>
  <c r="GW7" i="12" s="1"/>
  <c r="FY3" i="12"/>
  <c r="GE3" i="12" s="1"/>
  <c r="FV3" i="12"/>
  <c r="HC3" i="12" s="1"/>
  <c r="EH4" i="12"/>
  <c r="K4" i="7"/>
  <c r="P4" i="7" s="1"/>
  <c r="AV14" i="12"/>
  <c r="AZ14" i="12"/>
  <c r="AS14" i="12"/>
  <c r="GP14" i="12" s="1"/>
  <c r="AM15" i="12"/>
  <c r="AQ15" i="12"/>
  <c r="AJ15" i="12"/>
  <c r="GO15" i="12" s="1"/>
  <c r="DP6" i="12"/>
  <c r="L18" i="12"/>
  <c r="DY5" i="12"/>
  <c r="BN12" i="12"/>
  <c r="BK12" i="12"/>
  <c r="GR12" i="12" s="1"/>
  <c r="BW11" i="12"/>
  <c r="M11" i="7"/>
  <c r="C32" i="3"/>
  <c r="AM16" i="12" l="1"/>
  <c r="AQ16" i="12"/>
  <c r="AJ16" i="12"/>
  <c r="GO16" i="12" s="1"/>
  <c r="DG8" i="12"/>
  <c r="DD8" i="12"/>
  <c r="GW8" i="12" s="1"/>
  <c r="EQ4" i="12"/>
  <c r="BW12" i="12"/>
  <c r="M12" i="7"/>
  <c r="U18" i="12"/>
  <c r="R18" i="12"/>
  <c r="GM18" i="12" s="1"/>
  <c r="BE14" i="12"/>
  <c r="BB14" i="12"/>
  <c r="GQ14" i="12" s="1"/>
  <c r="DP7" i="12"/>
  <c r="GC17" i="12"/>
  <c r="AH17" i="12"/>
  <c r="AD17" i="12"/>
  <c r="AA17" i="12"/>
  <c r="GN17" i="12" s="1"/>
  <c r="L19" i="12"/>
  <c r="AV15" i="12"/>
  <c r="AZ15" i="12"/>
  <c r="AS15" i="12"/>
  <c r="GP15" i="12" s="1"/>
  <c r="A23" i="16"/>
  <c r="B20" i="12"/>
  <c r="CO10" i="12"/>
  <c r="CA10" i="12"/>
  <c r="CC10" i="12" s="1"/>
  <c r="GT10" i="12" s="1"/>
  <c r="CL10" i="12"/>
  <c r="GU10" i="12" s="1"/>
  <c r="CF11" i="12"/>
  <c r="EH5" i="12"/>
  <c r="DY6" i="12"/>
  <c r="BN13" i="12"/>
  <c r="BK13" i="12"/>
  <c r="GR13" i="12" s="1"/>
  <c r="CX9" i="12"/>
  <c r="CU9" i="12"/>
  <c r="GV9" i="12" s="1"/>
  <c r="K5" i="7"/>
  <c r="P5" i="7" s="1"/>
  <c r="C33" i="3"/>
  <c r="BW13" i="12" l="1"/>
  <c r="M13" i="7"/>
  <c r="EQ5" i="12"/>
  <c r="DG9" i="12"/>
  <c r="DD9" i="12"/>
  <c r="GW9" i="12" s="1"/>
  <c r="CX10" i="12"/>
  <c r="CU10" i="12"/>
  <c r="GV10" i="12" s="1"/>
  <c r="EH6" i="12"/>
  <c r="CO11" i="12"/>
  <c r="CA11" i="12"/>
  <c r="CC11" i="12" s="1"/>
  <c r="GT11" i="12" s="1"/>
  <c r="CL11" i="12"/>
  <c r="GU11" i="12" s="1"/>
  <c r="L20" i="12"/>
  <c r="BE15" i="12"/>
  <c r="BB15" i="12"/>
  <c r="GQ15" i="12" s="1"/>
  <c r="AQ17" i="12"/>
  <c r="AM17" i="12"/>
  <c r="AJ17" i="12"/>
  <c r="GO17" i="12" s="1"/>
  <c r="DY7" i="12"/>
  <c r="GC18" i="12"/>
  <c r="AH18" i="12"/>
  <c r="AD18" i="12"/>
  <c r="AA18" i="12"/>
  <c r="GN18" i="12" s="1"/>
  <c r="DP8" i="12"/>
  <c r="A24" i="16"/>
  <c r="B21" i="12"/>
  <c r="F4" i="12"/>
  <c r="I4" i="12" s="1"/>
  <c r="GL4" i="12" s="1"/>
  <c r="EL4" i="12"/>
  <c r="EN4" i="12" s="1"/>
  <c r="HA4" i="12" s="1"/>
  <c r="DK4" i="12"/>
  <c r="DM4" i="12" s="1"/>
  <c r="GX4" i="12" s="1"/>
  <c r="BR4" i="12"/>
  <c r="BT4" i="12" s="1"/>
  <c r="GS4" i="12" s="1"/>
  <c r="EC4" i="12"/>
  <c r="EE4" i="12" s="1"/>
  <c r="GZ4" i="12" s="1"/>
  <c r="FI4" i="12"/>
  <c r="DT4" i="12"/>
  <c r="DV4" i="12" s="1"/>
  <c r="GY4" i="12" s="1"/>
  <c r="EW4" i="12"/>
  <c r="HB4" i="12" s="1"/>
  <c r="U19" i="12"/>
  <c r="R19" i="12"/>
  <c r="GM19" i="12" s="1"/>
  <c r="BN14" i="12"/>
  <c r="BK14" i="12"/>
  <c r="GR14" i="12" s="1"/>
  <c r="CF12" i="12"/>
  <c r="AZ16" i="12"/>
  <c r="AV16" i="12"/>
  <c r="AS16" i="12"/>
  <c r="GP16" i="12" s="1"/>
  <c r="C34" i="3"/>
  <c r="C35" i="3" s="1"/>
  <c r="C36" i="3" s="1"/>
  <c r="FR4" i="12" l="1"/>
  <c r="FO4" i="12"/>
  <c r="HD4" i="12" s="1"/>
  <c r="GC19" i="12"/>
  <c r="AH19" i="12"/>
  <c r="AD19" i="12"/>
  <c r="AA19" i="12"/>
  <c r="GN19" i="12" s="1"/>
  <c r="BE16" i="12"/>
  <c r="BB16" i="12"/>
  <c r="GQ16" i="12" s="1"/>
  <c r="BW14" i="12"/>
  <c r="M14" i="7"/>
  <c r="A25" i="16"/>
  <c r="B22" i="12"/>
  <c r="AQ18" i="12"/>
  <c r="AM18" i="12"/>
  <c r="AJ18" i="12"/>
  <c r="GO18" i="12" s="1"/>
  <c r="U20" i="12"/>
  <c r="R20" i="12"/>
  <c r="GM20" i="12" s="1"/>
  <c r="DK5" i="12"/>
  <c r="DM5" i="12" s="1"/>
  <c r="GX5" i="12" s="1"/>
  <c r="BR5" i="12"/>
  <c r="BT5" i="12" s="1"/>
  <c r="GS5" i="12" s="1"/>
  <c r="DT5" i="12"/>
  <c r="DV5" i="12" s="1"/>
  <c r="GY5" i="12" s="1"/>
  <c r="FI5" i="12"/>
  <c r="EC5" i="12"/>
  <c r="EE5" i="12" s="1"/>
  <c r="GZ5" i="12" s="1"/>
  <c r="F5" i="12"/>
  <c r="I5" i="12" s="1"/>
  <c r="GL5" i="12" s="1"/>
  <c r="EL5" i="12"/>
  <c r="EN5" i="12" s="1"/>
  <c r="HA5" i="12" s="1"/>
  <c r="EW5" i="12"/>
  <c r="HB5" i="12" s="1"/>
  <c r="EH7" i="12"/>
  <c r="EQ6" i="12"/>
  <c r="K6" i="7"/>
  <c r="P6" i="7" s="1"/>
  <c r="CO12" i="12"/>
  <c r="CA12" i="12"/>
  <c r="CC12" i="12" s="1"/>
  <c r="GT12" i="12" s="1"/>
  <c r="CL12" i="12"/>
  <c r="GU12" i="12" s="1"/>
  <c r="DY8" i="12"/>
  <c r="BN15" i="12"/>
  <c r="BK15" i="12"/>
  <c r="GR15" i="12" s="1"/>
  <c r="DP9" i="12"/>
  <c r="L21" i="12"/>
  <c r="K7" i="7"/>
  <c r="P7" i="7" s="1"/>
  <c r="AV17" i="12"/>
  <c r="AZ17" i="12"/>
  <c r="AS17" i="12"/>
  <c r="GP17" i="12" s="1"/>
  <c r="CX11" i="12"/>
  <c r="CU11" i="12"/>
  <c r="GV11" i="12" s="1"/>
  <c r="DG10" i="12"/>
  <c r="DD10" i="12"/>
  <c r="GW10" i="12" s="1"/>
  <c r="CF13" i="12"/>
  <c r="C37" i="3"/>
  <c r="DG11" i="12" l="1"/>
  <c r="DD11" i="12"/>
  <c r="GW11" i="12" s="1"/>
  <c r="DY9" i="12"/>
  <c r="CX12" i="12"/>
  <c r="CU12" i="12"/>
  <c r="GV12" i="12" s="1"/>
  <c r="A26" i="16"/>
  <c r="B23" i="12"/>
  <c r="EH8" i="12"/>
  <c r="EQ7" i="12"/>
  <c r="AZ18" i="12"/>
  <c r="AV18" i="12"/>
  <c r="AS18" i="12"/>
  <c r="GP18" i="12" s="1"/>
  <c r="BN16" i="12"/>
  <c r="BK16" i="12"/>
  <c r="GR16" i="12" s="1"/>
  <c r="FR5" i="12"/>
  <c r="FO5" i="12"/>
  <c r="HD5" i="12" s="1"/>
  <c r="DP10" i="12"/>
  <c r="U21" i="12"/>
  <c r="R21" i="12"/>
  <c r="GM21" i="12" s="1"/>
  <c r="BW15" i="12"/>
  <c r="M15" i="7"/>
  <c r="CO13" i="12"/>
  <c r="CA13" i="12"/>
  <c r="CC13" i="12" s="1"/>
  <c r="GT13" i="12" s="1"/>
  <c r="CL13" i="12"/>
  <c r="GU13" i="12" s="1"/>
  <c r="BE17" i="12"/>
  <c r="BB17" i="12"/>
  <c r="GQ17" i="12" s="1"/>
  <c r="K8" i="7"/>
  <c r="P8" i="7" s="1"/>
  <c r="BR6" i="12"/>
  <c r="BT6" i="12" s="1"/>
  <c r="GS6" i="12" s="1"/>
  <c r="EL6" i="12"/>
  <c r="EN6" i="12" s="1"/>
  <c r="HA6" i="12" s="1"/>
  <c r="F6" i="12"/>
  <c r="I6" i="12" s="1"/>
  <c r="GL6" i="12" s="1"/>
  <c r="EC6" i="12"/>
  <c r="EE6" i="12" s="1"/>
  <c r="GZ6" i="12" s="1"/>
  <c r="DT6" i="12"/>
  <c r="DV6" i="12" s="1"/>
  <c r="GY6" i="12" s="1"/>
  <c r="FI6" i="12"/>
  <c r="DK6" i="12"/>
  <c r="DM6" i="12" s="1"/>
  <c r="GX6" i="12" s="1"/>
  <c r="EW6" i="12"/>
  <c r="HB6" i="12" s="1"/>
  <c r="GC20" i="12"/>
  <c r="AD20" i="12"/>
  <c r="AH20" i="12"/>
  <c r="AA20" i="12"/>
  <c r="GN20" i="12" s="1"/>
  <c r="L22" i="12"/>
  <c r="CF14" i="12"/>
  <c r="AM19" i="12"/>
  <c r="AQ19" i="12"/>
  <c r="AJ19" i="12"/>
  <c r="GO19" i="12" s="1"/>
  <c r="FY4" i="12"/>
  <c r="GE4" i="12" s="1"/>
  <c r="FV4" i="12"/>
  <c r="HC4" i="12" s="1"/>
  <c r="C38" i="3"/>
  <c r="CA14" i="12" l="1"/>
  <c r="CC14" i="12" s="1"/>
  <c r="GT14" i="12" s="1"/>
  <c r="CO14" i="12"/>
  <c r="CL14" i="12"/>
  <c r="GU14" i="12" s="1"/>
  <c r="AQ20" i="12"/>
  <c r="AM20" i="12"/>
  <c r="AJ20" i="12"/>
  <c r="GO20" i="12" s="1"/>
  <c r="FR6" i="12"/>
  <c r="FO6" i="12"/>
  <c r="HD6" i="12" s="1"/>
  <c r="BN17" i="12"/>
  <c r="BK17" i="12"/>
  <c r="GR17" i="12" s="1"/>
  <c r="GC21" i="12"/>
  <c r="AH21" i="12"/>
  <c r="AD21" i="12"/>
  <c r="AA21" i="12"/>
  <c r="GN21" i="12" s="1"/>
  <c r="FY5" i="12"/>
  <c r="GE5" i="12" s="1"/>
  <c r="FV5" i="12"/>
  <c r="HC5" i="12" s="1"/>
  <c r="BE18" i="12"/>
  <c r="BB18" i="12"/>
  <c r="GQ18" i="12" s="1"/>
  <c r="EH9" i="12"/>
  <c r="AV19" i="12"/>
  <c r="AZ19" i="12"/>
  <c r="AS19" i="12"/>
  <c r="GP19" i="12" s="1"/>
  <c r="U22" i="12"/>
  <c r="R22" i="12"/>
  <c r="GM22" i="12" s="1"/>
  <c r="EQ8" i="12"/>
  <c r="DG12" i="12"/>
  <c r="DD12" i="12"/>
  <c r="GW12" i="12" s="1"/>
  <c r="CF15" i="12"/>
  <c r="DY10" i="12"/>
  <c r="BW16" i="12"/>
  <c r="M16" i="7"/>
  <c r="L23" i="12"/>
  <c r="CX13" i="12"/>
  <c r="CU13" i="12"/>
  <c r="GV13" i="12" s="1"/>
  <c r="EL7" i="12"/>
  <c r="EN7" i="12" s="1"/>
  <c r="HA7" i="12" s="1"/>
  <c r="DK7" i="12"/>
  <c r="DM7" i="12" s="1"/>
  <c r="GX7" i="12" s="1"/>
  <c r="BR7" i="12"/>
  <c r="BT7" i="12" s="1"/>
  <c r="GS7" i="12" s="1"/>
  <c r="DT7" i="12"/>
  <c r="DV7" i="12" s="1"/>
  <c r="GY7" i="12" s="1"/>
  <c r="F7" i="12"/>
  <c r="I7" i="12" s="1"/>
  <c r="GL7" i="12" s="1"/>
  <c r="EC7" i="12"/>
  <c r="EE7" i="12" s="1"/>
  <c r="GZ7" i="12" s="1"/>
  <c r="FI7" i="12"/>
  <c r="EW7" i="12"/>
  <c r="HB7" i="12" s="1"/>
  <c r="A27" i="16"/>
  <c r="B24" i="12"/>
  <c r="DP11" i="12"/>
  <c r="C39" i="3"/>
  <c r="C40" i="3" s="1"/>
  <c r="A28" i="16" l="1"/>
  <c r="B25" i="12"/>
  <c r="L24" i="12"/>
  <c r="CF16" i="12"/>
  <c r="DP12" i="12"/>
  <c r="GC22" i="12"/>
  <c r="AH22" i="12"/>
  <c r="AD22" i="12"/>
  <c r="AA22" i="12"/>
  <c r="GN22" i="12" s="1"/>
  <c r="U23" i="12"/>
  <c r="R23" i="12"/>
  <c r="GM23" i="12" s="1"/>
  <c r="CO15" i="12"/>
  <c r="CA15" i="12"/>
  <c r="CC15" i="12" s="1"/>
  <c r="GT15" i="12" s="1"/>
  <c r="CL15" i="12"/>
  <c r="GU15" i="12" s="1"/>
  <c r="EQ9" i="12"/>
  <c r="K9" i="7"/>
  <c r="P9" i="7" s="1"/>
  <c r="FY6" i="12"/>
  <c r="GE6" i="12" s="1"/>
  <c r="FV6" i="12"/>
  <c r="HC6" i="12" s="1"/>
  <c r="DK8" i="12"/>
  <c r="DM8" i="12" s="1"/>
  <c r="GX8" i="12" s="1"/>
  <c r="F8" i="12"/>
  <c r="I8" i="12" s="1"/>
  <c r="GL8" i="12" s="1"/>
  <c r="DT8" i="12"/>
  <c r="DV8" i="12" s="1"/>
  <c r="GY8" i="12" s="1"/>
  <c r="FI8" i="12"/>
  <c r="EC8" i="12"/>
  <c r="EE8" i="12" s="1"/>
  <c r="GZ8" i="12" s="1"/>
  <c r="BR8" i="12"/>
  <c r="BT8" i="12" s="1"/>
  <c r="GS8" i="12" s="1"/>
  <c r="EL8" i="12"/>
  <c r="EN8" i="12" s="1"/>
  <c r="HA8" i="12" s="1"/>
  <c r="EW8" i="12"/>
  <c r="HB8" i="12" s="1"/>
  <c r="CX14" i="12"/>
  <c r="CU14" i="12"/>
  <c r="GV14" i="12" s="1"/>
  <c r="DY11" i="12"/>
  <c r="FR7" i="12"/>
  <c r="FO7" i="12"/>
  <c r="HD7" i="12" s="1"/>
  <c r="DG13" i="12"/>
  <c r="DD13" i="12"/>
  <c r="GW13" i="12" s="1"/>
  <c r="EH10" i="12"/>
  <c r="BE19" i="12"/>
  <c r="BB19" i="12"/>
  <c r="GQ19" i="12" s="1"/>
  <c r="BN18" i="12"/>
  <c r="BK18" i="12"/>
  <c r="GR18" i="12" s="1"/>
  <c r="AQ21" i="12"/>
  <c r="AM21" i="12"/>
  <c r="AJ21" i="12"/>
  <c r="GO21" i="12" s="1"/>
  <c r="BW17" i="12"/>
  <c r="M17" i="7"/>
  <c r="AZ20" i="12"/>
  <c r="AV20" i="12"/>
  <c r="AS20" i="12"/>
  <c r="GP20" i="12" s="1"/>
  <c r="C41" i="3"/>
  <c r="AI3" i="3" s="1"/>
  <c r="K11" i="7" l="1"/>
  <c r="P11" i="7" s="1"/>
  <c r="AZ21" i="12"/>
  <c r="AV21" i="12"/>
  <c r="AS21" i="12"/>
  <c r="GP21" i="12" s="1"/>
  <c r="FY7" i="12"/>
  <c r="GE7" i="12" s="1"/>
  <c r="FV7" i="12"/>
  <c r="HC7" i="12" s="1"/>
  <c r="BN19" i="12"/>
  <c r="BK19" i="12"/>
  <c r="GR19" i="12" s="1"/>
  <c r="DG14" i="12"/>
  <c r="DD14" i="12"/>
  <c r="GW14" i="12" s="1"/>
  <c r="CX15" i="12"/>
  <c r="CU15" i="12"/>
  <c r="GV15" i="12" s="1"/>
  <c r="AQ22" i="12"/>
  <c r="AM22" i="12"/>
  <c r="AJ22" i="12"/>
  <c r="GO22" i="12" s="1"/>
  <c r="DY12" i="12"/>
  <c r="U24" i="12"/>
  <c r="R24" i="12"/>
  <c r="GM24" i="12" s="1"/>
  <c r="BE20" i="12"/>
  <c r="BB20" i="12"/>
  <c r="GQ20" i="12" s="1"/>
  <c r="CF17" i="12"/>
  <c r="DP13" i="12"/>
  <c r="FR8" i="12"/>
  <c r="FO8" i="12"/>
  <c r="HD8" i="12" s="1"/>
  <c r="BR9" i="12"/>
  <c r="BT9" i="12" s="1"/>
  <c r="GS9" i="12" s="1"/>
  <c r="F9" i="12"/>
  <c r="I9" i="12" s="1"/>
  <c r="GL9" i="12" s="1"/>
  <c r="FI9" i="12"/>
  <c r="DT9" i="12"/>
  <c r="DV9" i="12" s="1"/>
  <c r="GY9" i="12" s="1"/>
  <c r="DK9" i="12"/>
  <c r="DM9" i="12" s="1"/>
  <c r="GX9" i="12" s="1"/>
  <c r="EL9" i="12"/>
  <c r="EN9" i="12" s="1"/>
  <c r="HA9" i="12" s="1"/>
  <c r="EC9" i="12"/>
  <c r="EE9" i="12" s="1"/>
  <c r="GZ9" i="12" s="1"/>
  <c r="EW9" i="12"/>
  <c r="HB9" i="12" s="1"/>
  <c r="L25" i="12"/>
  <c r="BW18" i="12"/>
  <c r="M18" i="7"/>
  <c r="EQ10" i="12"/>
  <c r="K10" i="7"/>
  <c r="P10" i="7" s="1"/>
  <c r="EH11" i="12"/>
  <c r="AH23" i="12"/>
  <c r="AD23" i="12"/>
  <c r="GC23" i="12"/>
  <c r="AA23" i="12"/>
  <c r="GN23" i="12" s="1"/>
  <c r="CO16" i="12"/>
  <c r="CA16" i="12"/>
  <c r="CC16" i="12" s="1"/>
  <c r="GT16" i="12" s="1"/>
  <c r="CL16" i="12"/>
  <c r="GU16" i="12" s="1"/>
  <c r="A29" i="16"/>
  <c r="B26" i="12"/>
  <c r="AI37" i="3"/>
  <c r="AG40" i="3"/>
  <c r="AG23" i="3"/>
  <c r="Y19" i="3"/>
  <c r="E19" i="14" s="1"/>
  <c r="AE16" i="3"/>
  <c r="G16" i="17" s="1"/>
  <c r="Y2" i="3"/>
  <c r="Y33" i="3"/>
  <c r="E33" i="14" s="1"/>
  <c r="AI36" i="3"/>
  <c r="AK24" i="3"/>
  <c r="AK34" i="3"/>
  <c r="AG37" i="3"/>
  <c r="AK39" i="3"/>
  <c r="Y16" i="3"/>
  <c r="E16" i="14" s="1"/>
  <c r="AG20" i="3"/>
  <c r="AE31" i="3"/>
  <c r="G31" i="17" s="1"/>
  <c r="AE21" i="3"/>
  <c r="G21" i="17" s="1"/>
  <c r="AI28" i="3"/>
  <c r="AK18" i="3"/>
  <c r="AI33" i="3"/>
  <c r="AK36" i="3"/>
  <c r="Y40" i="3"/>
  <c r="E40" i="14" s="1"/>
  <c r="AK40" i="3"/>
  <c r="AG6" i="3"/>
  <c r="AG36" i="3"/>
  <c r="AI41" i="3"/>
  <c r="Y29" i="3"/>
  <c r="E29" i="14" s="1"/>
  <c r="AE30" i="3"/>
  <c r="G30" i="17" s="1"/>
  <c r="AG38" i="3"/>
  <c r="AG2" i="3"/>
  <c r="Y11" i="3"/>
  <c r="E11" i="14" s="1"/>
  <c r="AG31" i="3"/>
  <c r="Y8" i="3"/>
  <c r="E8" i="14" s="1"/>
  <c r="AG26" i="3"/>
  <c r="AE35" i="3"/>
  <c r="G35" i="17" s="1"/>
  <c r="AK27" i="3"/>
  <c r="AK20" i="3"/>
  <c r="AI8" i="3"/>
  <c r="AE5" i="3"/>
  <c r="G5" i="17" s="1"/>
  <c r="AG17" i="3"/>
  <c r="Y34" i="3"/>
  <c r="E34" i="14" s="1"/>
  <c r="Y15" i="3"/>
  <c r="E15" i="14" s="1"/>
  <c r="AE10" i="3"/>
  <c r="G10" i="17" s="1"/>
  <c r="AG9" i="3"/>
  <c r="Y20" i="3"/>
  <c r="E20" i="14" s="1"/>
  <c r="AE19" i="3"/>
  <c r="G19" i="17" s="1"/>
  <c r="Y42" i="3"/>
  <c r="E42" i="14" s="1"/>
  <c r="AI25" i="3"/>
  <c r="AI22" i="3"/>
  <c r="AK17" i="3"/>
  <c r="AI13" i="3"/>
  <c r="AG34" i="3"/>
  <c r="AI42" i="3"/>
  <c r="AI9" i="3"/>
  <c r="AK10" i="3"/>
  <c r="AK2" i="3"/>
  <c r="AK4" i="3"/>
  <c r="AI12" i="3"/>
  <c r="AK13" i="3"/>
  <c r="AK15" i="3"/>
  <c r="AI15" i="3"/>
  <c r="AI17" i="3"/>
  <c r="AI18" i="3"/>
  <c r="AI20" i="3"/>
  <c r="AI21" i="3"/>
  <c r="AK23" i="3"/>
  <c r="AK22" i="3"/>
  <c r="AI24" i="3"/>
  <c r="AI26" i="3"/>
  <c r="AI29" i="3"/>
  <c r="AK29" i="3"/>
  <c r="AK31" i="3"/>
  <c r="AK30" i="3"/>
  <c r="AE42" i="3"/>
  <c r="G42" i="17" s="1"/>
  <c r="AI30" i="3"/>
  <c r="AK28" i="3"/>
  <c r="AI31" i="3"/>
  <c r="AK33" i="3"/>
  <c r="AE22" i="3"/>
  <c r="G22" i="17" s="1"/>
  <c r="AE25" i="3"/>
  <c r="G25" i="17" s="1"/>
  <c r="AE39" i="3"/>
  <c r="G39" i="17" s="1"/>
  <c r="Y10" i="3"/>
  <c r="E10" i="14" s="1"/>
  <c r="Y4" i="3"/>
  <c r="E4" i="14" s="1"/>
  <c r="Y37" i="3"/>
  <c r="E37" i="14" s="1"/>
  <c r="AE37" i="3"/>
  <c r="G37" i="17" s="1"/>
  <c r="AG8" i="3"/>
  <c r="AG16" i="3"/>
  <c r="AG22" i="3"/>
  <c r="AG28" i="3"/>
  <c r="AE13" i="3"/>
  <c r="G13" i="17" s="1"/>
  <c r="AE8" i="3"/>
  <c r="G8" i="17" s="1"/>
  <c r="AE17" i="3"/>
  <c r="G17" i="17" s="1"/>
  <c r="AE26" i="3"/>
  <c r="G26" i="17" s="1"/>
  <c r="AE33" i="3"/>
  <c r="G33" i="17" s="1"/>
  <c r="Y21" i="3"/>
  <c r="E21" i="14" s="1"/>
  <c r="Y9" i="3"/>
  <c r="E9" i="14" s="1"/>
  <c r="Y23" i="3"/>
  <c r="E23" i="14" s="1"/>
  <c r="Y30" i="3"/>
  <c r="E30" i="14" s="1"/>
  <c r="Y39" i="3"/>
  <c r="E39" i="14" s="1"/>
  <c r="Y27" i="3"/>
  <c r="E27" i="14" s="1"/>
  <c r="AG7" i="3"/>
  <c r="AG11" i="3"/>
  <c r="AG19" i="3"/>
  <c r="AG32" i="3"/>
  <c r="AG39" i="3"/>
  <c r="AE3" i="3"/>
  <c r="G3" i="17" s="1"/>
  <c r="AE15" i="3"/>
  <c r="G15" i="17" s="1"/>
  <c r="AE24" i="3"/>
  <c r="G24" i="17" s="1"/>
  <c r="AE28" i="3"/>
  <c r="G28" i="17" s="1"/>
  <c r="Y13" i="3"/>
  <c r="E13" i="14" s="1"/>
  <c r="Y18" i="3"/>
  <c r="E18" i="14" s="1"/>
  <c r="Y24" i="3"/>
  <c r="E24" i="14" s="1"/>
  <c r="AI32" i="3"/>
  <c r="AE38" i="3"/>
  <c r="G38" i="17" s="1"/>
  <c r="AG10" i="3"/>
  <c r="AG14" i="3"/>
  <c r="AG24" i="3"/>
  <c r="AG35" i="3"/>
  <c r="AE4" i="3"/>
  <c r="G4" i="17" s="1"/>
  <c r="AE11" i="3"/>
  <c r="G11" i="17" s="1"/>
  <c r="AE20" i="3"/>
  <c r="G20" i="17" s="1"/>
  <c r="AE32" i="3"/>
  <c r="G32" i="17" s="1"/>
  <c r="AE34" i="3"/>
  <c r="G34" i="17" s="1"/>
  <c r="Y3" i="3"/>
  <c r="E3" i="14" s="1"/>
  <c r="Y6" i="3"/>
  <c r="E6" i="14" s="1"/>
  <c r="Y26" i="3"/>
  <c r="E26" i="14" s="1"/>
  <c r="Y32" i="3"/>
  <c r="E32" i="14" s="1"/>
  <c r="Y38" i="3"/>
  <c r="E38" i="14" s="1"/>
  <c r="Y31" i="3"/>
  <c r="E31" i="14" s="1"/>
  <c r="AK41" i="3"/>
  <c r="AG41" i="3"/>
  <c r="AE41" i="3"/>
  <c r="G41" i="17" s="1"/>
  <c r="AE9" i="3"/>
  <c r="G9" i="17" s="1"/>
  <c r="AE2" i="3"/>
  <c r="AG30" i="3"/>
  <c r="AG25" i="3"/>
  <c r="AG15" i="3"/>
  <c r="AI38" i="3"/>
  <c r="AK35" i="3"/>
  <c r="AK37" i="3"/>
  <c r="AI34" i="3"/>
  <c r="AK38" i="3"/>
  <c r="AE40" i="3"/>
  <c r="G40" i="17" s="1"/>
  <c r="AI40" i="3"/>
  <c r="AI39" i="3"/>
  <c r="AG4" i="3"/>
  <c r="AG12" i="3"/>
  <c r="AG29" i="3"/>
  <c r="AE12" i="3"/>
  <c r="G12" i="17" s="1"/>
  <c r="Y41" i="3"/>
  <c r="E41" i="14" s="1"/>
  <c r="Y35" i="3"/>
  <c r="E35" i="14" s="1"/>
  <c r="Y36" i="3"/>
  <c r="E36" i="14" s="1"/>
  <c r="Y22" i="3"/>
  <c r="E22" i="14" s="1"/>
  <c r="Y7" i="3"/>
  <c r="E7" i="14" s="1"/>
  <c r="AE23" i="3"/>
  <c r="G23" i="17" s="1"/>
  <c r="AE6" i="3"/>
  <c r="G6" i="17" s="1"/>
  <c r="AG27" i="3"/>
  <c r="AG3" i="3"/>
  <c r="AI35" i="3"/>
  <c r="Y14" i="3"/>
  <c r="E14" i="14" s="1"/>
  <c r="AE36" i="3"/>
  <c r="G36" i="17" s="1"/>
  <c r="AE18" i="3"/>
  <c r="G18" i="17" s="1"/>
  <c r="AE7" i="3"/>
  <c r="G7" i="17" s="1"/>
  <c r="AG21" i="3"/>
  <c r="AG13" i="3"/>
  <c r="Y17" i="3"/>
  <c r="E17" i="14" s="1"/>
  <c r="Y28" i="3"/>
  <c r="E28" i="14" s="1"/>
  <c r="Y12" i="3"/>
  <c r="E12" i="14" s="1"/>
  <c r="AE27" i="3"/>
  <c r="G27" i="17" s="1"/>
  <c r="AE14" i="3"/>
  <c r="G14" i="17" s="1"/>
  <c r="AG33" i="3"/>
  <c r="AG18" i="3"/>
  <c r="AG5" i="3"/>
  <c r="J3" i="3" s="1"/>
  <c r="Y25" i="3"/>
  <c r="E25" i="14" s="1"/>
  <c r="Y5" i="3"/>
  <c r="E5" i="14" s="1"/>
  <c r="AE29" i="3"/>
  <c r="G29" i="17" s="1"/>
  <c r="AK32" i="3"/>
  <c r="AK26" i="3"/>
  <c r="AG42" i="3"/>
  <c r="AI27" i="3"/>
  <c r="AK25" i="3"/>
  <c r="AI23" i="3"/>
  <c r="AK21" i="3"/>
  <c r="AI19" i="3"/>
  <c r="AK19" i="3"/>
  <c r="AK11" i="3"/>
  <c r="AI7" i="3"/>
  <c r="AK9" i="3"/>
  <c r="AK7" i="3"/>
  <c r="AK16" i="3"/>
  <c r="AI16" i="3"/>
  <c r="AI10" i="3"/>
  <c r="AK12" i="3"/>
  <c r="AK14" i="3"/>
  <c r="AI11" i="3"/>
  <c r="AI14" i="3"/>
  <c r="AK5" i="3"/>
  <c r="AK3" i="3"/>
  <c r="AK8" i="3"/>
  <c r="AI4" i="3"/>
  <c r="AI2" i="3"/>
  <c r="AI5" i="3"/>
  <c r="AK6" i="3"/>
  <c r="AI6" i="3"/>
  <c r="AK42" i="3"/>
  <c r="G4" i="3"/>
  <c r="E2" i="14"/>
  <c r="G3" i="3"/>
  <c r="AQ23" i="12" l="1"/>
  <c r="AM23" i="12"/>
  <c r="AJ23" i="12"/>
  <c r="GO23" i="12" s="1"/>
  <c r="L26" i="12"/>
  <c r="CX16" i="12"/>
  <c r="CU16" i="12"/>
  <c r="GV16" i="12" s="1"/>
  <c r="CF18" i="12"/>
  <c r="FR9" i="12"/>
  <c r="FO9" i="12"/>
  <c r="HD9" i="12" s="1"/>
  <c r="FY8" i="12"/>
  <c r="GE8" i="12" s="1"/>
  <c r="FV8" i="12"/>
  <c r="HC8" i="12" s="1"/>
  <c r="CO17" i="12"/>
  <c r="CA17" i="12"/>
  <c r="CC17" i="12" s="1"/>
  <c r="GT17" i="12" s="1"/>
  <c r="CL17" i="12"/>
  <c r="GU17" i="12" s="1"/>
  <c r="GC24" i="12"/>
  <c r="AD24" i="12"/>
  <c r="AH24" i="12"/>
  <c r="AA24" i="12"/>
  <c r="GN24" i="12" s="1"/>
  <c r="DG15" i="12"/>
  <c r="DD15" i="12"/>
  <c r="GW15" i="12" s="1"/>
  <c r="A30" i="16"/>
  <c r="B27" i="12"/>
  <c r="BR10" i="12"/>
  <c r="BT10" i="12" s="1"/>
  <c r="GS10" i="12" s="1"/>
  <c r="DK10" i="12"/>
  <c r="DM10" i="12" s="1"/>
  <c r="GX10" i="12" s="1"/>
  <c r="EC10" i="12"/>
  <c r="EE10" i="12" s="1"/>
  <c r="GZ10" i="12" s="1"/>
  <c r="F10" i="12"/>
  <c r="I10" i="12" s="1"/>
  <c r="GL10" i="12" s="1"/>
  <c r="EL10" i="12"/>
  <c r="EN10" i="12" s="1"/>
  <c r="HA10" i="12" s="1"/>
  <c r="DT10" i="12"/>
  <c r="DV10" i="12" s="1"/>
  <c r="GY10" i="12" s="1"/>
  <c r="FI10" i="12"/>
  <c r="EW10" i="12"/>
  <c r="HB10" i="12" s="1"/>
  <c r="AV22" i="12"/>
  <c r="AZ22" i="12"/>
  <c r="AS22" i="12"/>
  <c r="GP22" i="12" s="1"/>
  <c r="BW19" i="12"/>
  <c r="M19" i="7"/>
  <c r="BE21" i="12"/>
  <c r="BB21" i="12"/>
  <c r="GQ21" i="12" s="1"/>
  <c r="EQ11" i="12"/>
  <c r="U25" i="12"/>
  <c r="R25" i="12"/>
  <c r="GM25" i="12" s="1"/>
  <c r="DY13" i="12"/>
  <c r="BN20" i="12"/>
  <c r="BK20" i="12"/>
  <c r="GR20" i="12" s="1"/>
  <c r="EH12" i="12"/>
  <c r="DP14" i="12"/>
  <c r="AB6" i="3"/>
  <c r="L6" i="17" s="1"/>
  <c r="J6" i="3"/>
  <c r="J5" i="3"/>
  <c r="AC6" i="3"/>
  <c r="M6" i="17" s="1"/>
  <c r="G5" i="3"/>
  <c r="W5" i="4" s="1"/>
  <c r="Z5" i="4" s="1"/>
  <c r="G2" i="3"/>
  <c r="W2" i="4" s="1"/>
  <c r="G6" i="3"/>
  <c r="W6" i="4" s="1"/>
  <c r="Z6" i="4" s="1"/>
  <c r="I6" i="3"/>
  <c r="K6" i="17" s="1"/>
  <c r="J4" i="3"/>
  <c r="AC2" i="3"/>
  <c r="M2" i="17" s="1"/>
  <c r="AC7" i="3"/>
  <c r="M7" i="17" s="1"/>
  <c r="AB3" i="3"/>
  <c r="L3" i="17" s="1"/>
  <c r="J2" i="3"/>
  <c r="J99" i="3"/>
  <c r="G58" i="3"/>
  <c r="W58" i="4" s="1"/>
  <c r="Z58" i="4" s="1"/>
  <c r="J7" i="3"/>
  <c r="G85" i="3"/>
  <c r="W85" i="4" s="1"/>
  <c r="J121" i="3"/>
  <c r="J35" i="3"/>
  <c r="G17" i="3"/>
  <c r="W17" i="4" s="1"/>
  <c r="Z17" i="4" s="1"/>
  <c r="G50" i="3"/>
  <c r="G99" i="3"/>
  <c r="W99" i="4" s="1"/>
  <c r="J68" i="3"/>
  <c r="J10" i="3"/>
  <c r="G11" i="3"/>
  <c r="G9" i="3"/>
  <c r="W9" i="4" s="1"/>
  <c r="Z9" i="4" s="1"/>
  <c r="G78" i="3"/>
  <c r="W78" i="4" s="1"/>
  <c r="Z78" i="4" s="1"/>
  <c r="G74" i="3"/>
  <c r="W74" i="4" s="1"/>
  <c r="Z74" i="4" s="1"/>
  <c r="G14" i="3"/>
  <c r="W14" i="4" s="1"/>
  <c r="Z14" i="4" s="1"/>
  <c r="G76" i="3"/>
  <c r="W76" i="4" s="1"/>
  <c r="Z76" i="4" s="1"/>
  <c r="G79" i="3"/>
  <c r="J114" i="3"/>
  <c r="J135" i="3"/>
  <c r="J85" i="3"/>
  <c r="J32" i="3"/>
  <c r="G25" i="3"/>
  <c r="W25" i="4" s="1"/>
  <c r="Z25" i="4" s="1"/>
  <c r="G63" i="3"/>
  <c r="G45" i="3"/>
  <c r="W45" i="4" s="1"/>
  <c r="Z45" i="4" s="1"/>
  <c r="G19" i="3"/>
  <c r="W19" i="4" s="1"/>
  <c r="Z19" i="4" s="1"/>
  <c r="G100" i="3"/>
  <c r="W100" i="4" s="1"/>
  <c r="G98" i="3"/>
  <c r="W98" i="4" s="1"/>
  <c r="G82" i="3"/>
  <c r="W82" i="4" s="1"/>
  <c r="Z82" i="4" s="1"/>
  <c r="G39" i="3"/>
  <c r="G36" i="3"/>
  <c r="W36" i="4" s="1"/>
  <c r="Z36" i="4" s="1"/>
  <c r="G33" i="3"/>
  <c r="W33" i="4" s="1"/>
  <c r="Z33" i="4" s="1"/>
  <c r="G89" i="3"/>
  <c r="W89" i="4" s="1"/>
  <c r="G55" i="3"/>
  <c r="G22" i="3"/>
  <c r="W22" i="4" s="1"/>
  <c r="Z22" i="4" s="1"/>
  <c r="J94" i="3"/>
  <c r="J57" i="3"/>
  <c r="J132" i="3"/>
  <c r="J154" i="3"/>
  <c r="J71" i="3"/>
  <c r="J149" i="3"/>
  <c r="J21" i="3"/>
  <c r="J96" i="3"/>
  <c r="J30" i="3"/>
  <c r="I8" i="3"/>
  <c r="K8" i="17" s="1"/>
  <c r="J67" i="3"/>
  <c r="I110" i="3"/>
  <c r="K110" i="17" s="1"/>
  <c r="I113" i="3"/>
  <c r="K113" i="17" s="1"/>
  <c r="I49" i="3"/>
  <c r="K49" i="17" s="1"/>
  <c r="I106" i="3"/>
  <c r="K106" i="17" s="1"/>
  <c r="I26" i="3"/>
  <c r="K26" i="17" s="1"/>
  <c r="I104" i="3"/>
  <c r="K104" i="17" s="1"/>
  <c r="I40" i="3"/>
  <c r="K40" i="17" s="1"/>
  <c r="I131" i="3"/>
  <c r="K131" i="17" s="1"/>
  <c r="I67" i="3"/>
  <c r="K67" i="17" s="1"/>
  <c r="I14" i="3"/>
  <c r="K14" i="17" s="1"/>
  <c r="I93" i="3"/>
  <c r="K93" i="17" s="1"/>
  <c r="I29" i="3"/>
  <c r="K29" i="17" s="1"/>
  <c r="I70" i="3"/>
  <c r="K70" i="17" s="1"/>
  <c r="I148" i="3"/>
  <c r="K148" i="17" s="1"/>
  <c r="I84" i="3"/>
  <c r="K84" i="17" s="1"/>
  <c r="I20" i="3"/>
  <c r="K20" i="17" s="1"/>
  <c r="I111" i="3"/>
  <c r="K111" i="17" s="1"/>
  <c r="I47" i="3"/>
  <c r="K47" i="17" s="1"/>
  <c r="G59" i="3"/>
  <c r="W59" i="4" s="1"/>
  <c r="Z59" i="4" s="1"/>
  <c r="G61" i="3"/>
  <c r="G57" i="3"/>
  <c r="G87" i="3"/>
  <c r="G75" i="3"/>
  <c r="W75" i="4" s="1"/>
  <c r="Z75" i="4" s="1"/>
  <c r="G92" i="3"/>
  <c r="G80" i="3"/>
  <c r="G68" i="3"/>
  <c r="G23" i="3"/>
  <c r="W23" i="4" s="1"/>
  <c r="Z23" i="4" s="1"/>
  <c r="G18" i="3"/>
  <c r="G46" i="3"/>
  <c r="G27" i="3"/>
  <c r="G91" i="3"/>
  <c r="W91" i="4" s="1"/>
  <c r="G86" i="3"/>
  <c r="G96" i="3"/>
  <c r="W96" i="4" s="1"/>
  <c r="G47" i="3"/>
  <c r="G40" i="3"/>
  <c r="G44" i="3"/>
  <c r="J153" i="3"/>
  <c r="J89" i="3"/>
  <c r="J25" i="3"/>
  <c r="J22" i="3"/>
  <c r="J100" i="3"/>
  <c r="J36" i="3"/>
  <c r="J42" i="3"/>
  <c r="J103" i="3"/>
  <c r="J39" i="3"/>
  <c r="J82" i="3"/>
  <c r="J117" i="3"/>
  <c r="J53" i="3"/>
  <c r="J102" i="3"/>
  <c r="J128" i="3"/>
  <c r="J64" i="3"/>
  <c r="J142" i="3"/>
  <c r="J131" i="3"/>
  <c r="I145" i="3"/>
  <c r="K145" i="17" s="1"/>
  <c r="I81" i="3"/>
  <c r="K81" i="17" s="1"/>
  <c r="I17" i="3"/>
  <c r="K17" i="17" s="1"/>
  <c r="I58" i="3"/>
  <c r="K58" i="17" s="1"/>
  <c r="I136" i="3"/>
  <c r="K136" i="17" s="1"/>
  <c r="I72" i="3"/>
  <c r="K72" i="17" s="1"/>
  <c r="I99" i="3"/>
  <c r="K99" i="17" s="1"/>
  <c r="I35" i="3"/>
  <c r="K35" i="17" s="1"/>
  <c r="I130" i="3"/>
  <c r="K130" i="17" s="1"/>
  <c r="I125" i="3"/>
  <c r="K125" i="17" s="1"/>
  <c r="I61" i="3"/>
  <c r="K61" i="17" s="1"/>
  <c r="I134" i="3"/>
  <c r="K134" i="17" s="1"/>
  <c r="I38" i="3"/>
  <c r="K38" i="17" s="1"/>
  <c r="I116" i="3"/>
  <c r="K116" i="17" s="1"/>
  <c r="I52" i="3"/>
  <c r="K52" i="17" s="1"/>
  <c r="I143" i="3"/>
  <c r="K143" i="17" s="1"/>
  <c r="I79" i="3"/>
  <c r="K79" i="17" s="1"/>
  <c r="I15" i="3"/>
  <c r="K15" i="17" s="1"/>
  <c r="AB61" i="3"/>
  <c r="L61" i="17" s="1"/>
  <c r="AC78" i="3"/>
  <c r="M78" i="17" s="1"/>
  <c r="AB139" i="3"/>
  <c r="L139" i="17" s="1"/>
  <c r="AB5" i="3"/>
  <c r="L5" i="17" s="1"/>
  <c r="AB8" i="3"/>
  <c r="L8" i="17" s="1"/>
  <c r="AB10" i="3"/>
  <c r="L10" i="17" s="1"/>
  <c r="AB26" i="3"/>
  <c r="L26" i="17" s="1"/>
  <c r="AB93" i="3"/>
  <c r="L93" i="17" s="1"/>
  <c r="AB107" i="3"/>
  <c r="L107" i="17" s="1"/>
  <c r="J11" i="3"/>
  <c r="J27" i="3"/>
  <c r="J43" i="3"/>
  <c r="J59" i="3"/>
  <c r="J75" i="3"/>
  <c r="J91" i="3"/>
  <c r="J107" i="3"/>
  <c r="J123" i="3"/>
  <c r="J139" i="3"/>
  <c r="J155" i="3"/>
  <c r="J62" i="3"/>
  <c r="J110" i="3"/>
  <c r="J8" i="3"/>
  <c r="J24" i="3"/>
  <c r="J40" i="3"/>
  <c r="J56" i="3"/>
  <c r="J72" i="3"/>
  <c r="J88" i="3"/>
  <c r="J104" i="3"/>
  <c r="J120" i="3"/>
  <c r="J136" i="3"/>
  <c r="J152" i="3"/>
  <c r="J38" i="3"/>
  <c r="J78" i="3"/>
  <c r="J130" i="3"/>
  <c r="J13" i="3"/>
  <c r="J29" i="3"/>
  <c r="J45" i="3"/>
  <c r="J61" i="3"/>
  <c r="J77" i="3"/>
  <c r="J93" i="3"/>
  <c r="J109" i="3"/>
  <c r="J125" i="3"/>
  <c r="J141" i="3"/>
  <c r="J18" i="3"/>
  <c r="J58" i="3"/>
  <c r="J106" i="3"/>
  <c r="J150" i="3"/>
  <c r="J15" i="3"/>
  <c r="J31" i="3"/>
  <c r="J47" i="3"/>
  <c r="J63" i="3"/>
  <c r="J79" i="3"/>
  <c r="J95" i="3"/>
  <c r="J111" i="3"/>
  <c r="J127" i="3"/>
  <c r="J143" i="3"/>
  <c r="J14" i="3"/>
  <c r="J74" i="3"/>
  <c r="J122" i="3"/>
  <c r="J12" i="3"/>
  <c r="J28" i="3"/>
  <c r="J44" i="3"/>
  <c r="J60" i="3"/>
  <c r="J76" i="3"/>
  <c r="J92" i="3"/>
  <c r="J108" i="3"/>
  <c r="J124" i="3"/>
  <c r="J140" i="3"/>
  <c r="J156" i="3"/>
  <c r="J46" i="3"/>
  <c r="J90" i="3"/>
  <c r="J138" i="3"/>
  <c r="J17" i="3"/>
  <c r="J33" i="3"/>
  <c r="J49" i="3"/>
  <c r="J65" i="3"/>
  <c r="J81" i="3"/>
  <c r="J97" i="3"/>
  <c r="J113" i="3"/>
  <c r="J129" i="3"/>
  <c r="J145" i="3"/>
  <c r="J26" i="3"/>
  <c r="J70" i="3"/>
  <c r="J118" i="3"/>
  <c r="G2" i="17"/>
  <c r="I2" i="3"/>
  <c r="K2" i="17" s="1"/>
  <c r="I7" i="3"/>
  <c r="K7" i="17" s="1"/>
  <c r="I23" i="3"/>
  <c r="K23" i="17" s="1"/>
  <c r="I39" i="3"/>
  <c r="K39" i="17" s="1"/>
  <c r="I55" i="3"/>
  <c r="K55" i="17" s="1"/>
  <c r="I71" i="3"/>
  <c r="K71" i="17" s="1"/>
  <c r="I87" i="3"/>
  <c r="K87" i="17" s="1"/>
  <c r="I103" i="3"/>
  <c r="K103" i="17" s="1"/>
  <c r="I119" i="3"/>
  <c r="K119" i="17" s="1"/>
  <c r="I135" i="3"/>
  <c r="K135" i="17" s="1"/>
  <c r="I151" i="3"/>
  <c r="K151" i="17" s="1"/>
  <c r="I12" i="3"/>
  <c r="K12" i="17" s="1"/>
  <c r="I28" i="3"/>
  <c r="K28" i="17" s="1"/>
  <c r="I44" i="3"/>
  <c r="K44" i="17" s="1"/>
  <c r="I60" i="3"/>
  <c r="K60" i="17" s="1"/>
  <c r="I76" i="3"/>
  <c r="K76" i="17" s="1"/>
  <c r="I92" i="3"/>
  <c r="K92" i="17" s="1"/>
  <c r="I108" i="3"/>
  <c r="K108" i="17" s="1"/>
  <c r="I124" i="3"/>
  <c r="K124" i="17" s="1"/>
  <c r="I140" i="3"/>
  <c r="K140" i="17" s="1"/>
  <c r="I156" i="3"/>
  <c r="K156" i="17" s="1"/>
  <c r="I30" i="3"/>
  <c r="K30" i="17" s="1"/>
  <c r="I46" i="3"/>
  <c r="K46" i="17" s="1"/>
  <c r="I62" i="3"/>
  <c r="K62" i="17" s="1"/>
  <c r="I82" i="3"/>
  <c r="K82" i="17" s="1"/>
  <c r="I114" i="3"/>
  <c r="K114" i="17" s="1"/>
  <c r="I154" i="3"/>
  <c r="K154" i="17" s="1"/>
  <c r="I21" i="3"/>
  <c r="K21" i="17" s="1"/>
  <c r="I37" i="3"/>
  <c r="K37" i="17" s="1"/>
  <c r="I53" i="3"/>
  <c r="K53" i="17" s="1"/>
  <c r="I69" i="3"/>
  <c r="K69" i="17" s="1"/>
  <c r="I85" i="3"/>
  <c r="K85" i="17" s="1"/>
  <c r="I101" i="3"/>
  <c r="K101" i="17" s="1"/>
  <c r="I117" i="3"/>
  <c r="K117" i="17" s="1"/>
  <c r="I133" i="3"/>
  <c r="K133" i="17" s="1"/>
  <c r="I149" i="3"/>
  <c r="K149" i="17" s="1"/>
  <c r="I86" i="3"/>
  <c r="K86" i="17" s="1"/>
  <c r="I118" i="3"/>
  <c r="K118" i="17" s="1"/>
  <c r="I146" i="3"/>
  <c r="K146" i="17" s="1"/>
  <c r="I4" i="3"/>
  <c r="K4" i="17" s="1"/>
  <c r="I11" i="3"/>
  <c r="K11" i="17" s="1"/>
  <c r="I27" i="3"/>
  <c r="K27" i="17" s="1"/>
  <c r="I43" i="3"/>
  <c r="K43" i="17" s="1"/>
  <c r="I59" i="3"/>
  <c r="K59" i="17" s="1"/>
  <c r="I75" i="3"/>
  <c r="K75" i="17" s="1"/>
  <c r="I91" i="3"/>
  <c r="K91" i="17" s="1"/>
  <c r="I107" i="3"/>
  <c r="K107" i="17" s="1"/>
  <c r="I123" i="3"/>
  <c r="K123" i="17" s="1"/>
  <c r="I139" i="3"/>
  <c r="K139" i="17" s="1"/>
  <c r="I155" i="3"/>
  <c r="K155" i="17" s="1"/>
  <c r="I16" i="3"/>
  <c r="K16" i="17" s="1"/>
  <c r="I32" i="3"/>
  <c r="K32" i="17" s="1"/>
  <c r="I48" i="3"/>
  <c r="K48" i="17" s="1"/>
  <c r="I64" i="3"/>
  <c r="K64" i="17" s="1"/>
  <c r="I80" i="3"/>
  <c r="K80" i="17" s="1"/>
  <c r="I96" i="3"/>
  <c r="K96" i="17" s="1"/>
  <c r="I112" i="3"/>
  <c r="K112" i="17" s="1"/>
  <c r="I128" i="3"/>
  <c r="K128" i="17" s="1"/>
  <c r="I144" i="3"/>
  <c r="K144" i="17" s="1"/>
  <c r="I18" i="3"/>
  <c r="K18" i="17" s="1"/>
  <c r="I34" i="3"/>
  <c r="K34" i="17" s="1"/>
  <c r="I50" i="3"/>
  <c r="K50" i="17" s="1"/>
  <c r="I66" i="3"/>
  <c r="K66" i="17" s="1"/>
  <c r="I90" i="3"/>
  <c r="K90" i="17" s="1"/>
  <c r="I122" i="3"/>
  <c r="K122" i="17" s="1"/>
  <c r="I9" i="3"/>
  <c r="K9" i="17" s="1"/>
  <c r="I25" i="3"/>
  <c r="K25" i="17" s="1"/>
  <c r="I41" i="3"/>
  <c r="K41" i="17" s="1"/>
  <c r="I57" i="3"/>
  <c r="K57" i="17" s="1"/>
  <c r="I73" i="3"/>
  <c r="K73" i="17" s="1"/>
  <c r="I89" i="3"/>
  <c r="K89" i="17" s="1"/>
  <c r="I105" i="3"/>
  <c r="K105" i="17" s="1"/>
  <c r="I121" i="3"/>
  <c r="K121" i="17" s="1"/>
  <c r="I137" i="3"/>
  <c r="K137" i="17" s="1"/>
  <c r="I153" i="3"/>
  <c r="K153" i="17" s="1"/>
  <c r="I94" i="3"/>
  <c r="K94" i="17" s="1"/>
  <c r="I126" i="3"/>
  <c r="K126" i="17" s="1"/>
  <c r="I150" i="3"/>
  <c r="K150" i="17" s="1"/>
  <c r="G12" i="3"/>
  <c r="G38" i="3"/>
  <c r="W38" i="4" s="1"/>
  <c r="Z38" i="4" s="1"/>
  <c r="G28" i="3"/>
  <c r="G60" i="3"/>
  <c r="W60" i="4" s="1"/>
  <c r="Z60" i="4" s="1"/>
  <c r="G42" i="3"/>
  <c r="G16" i="3"/>
  <c r="W16" i="4" s="1"/>
  <c r="Z16" i="4" s="1"/>
  <c r="G32" i="3"/>
  <c r="G67" i="3"/>
  <c r="W67" i="4" s="1"/>
  <c r="Z67" i="4" s="1"/>
  <c r="G73" i="3"/>
  <c r="AC5" i="3"/>
  <c r="M5" i="17" s="1"/>
  <c r="AC3" i="3"/>
  <c r="M3" i="17" s="1"/>
  <c r="AC41" i="3"/>
  <c r="M41" i="17" s="1"/>
  <c r="AC8" i="3"/>
  <c r="M8" i="17" s="1"/>
  <c r="G35" i="3"/>
  <c r="W35" i="4" s="1"/>
  <c r="Z35" i="4" s="1"/>
  <c r="G71" i="3"/>
  <c r="G37" i="3"/>
  <c r="W37" i="4" s="1"/>
  <c r="Z37" i="4" s="1"/>
  <c r="G49" i="3"/>
  <c r="G43" i="3"/>
  <c r="G41" i="3"/>
  <c r="G69" i="3"/>
  <c r="W69" i="4" s="1"/>
  <c r="Z69" i="4" s="1"/>
  <c r="G65" i="3"/>
  <c r="G53" i="3"/>
  <c r="W53" i="4" s="1"/>
  <c r="Z53" i="4" s="1"/>
  <c r="G7" i="3"/>
  <c r="G51" i="3"/>
  <c r="W51" i="4" s="1"/>
  <c r="Z51" i="4" s="1"/>
  <c r="G95" i="3"/>
  <c r="G81" i="3"/>
  <c r="W81" i="4" s="1"/>
  <c r="Z81" i="4" s="1"/>
  <c r="G90" i="3"/>
  <c r="W90" i="4" s="1"/>
  <c r="G93" i="3"/>
  <c r="W93" i="4" s="1"/>
  <c r="G97" i="3"/>
  <c r="G84" i="3"/>
  <c r="W84" i="4" s="1"/>
  <c r="Z84" i="4" s="1"/>
  <c r="G48" i="3"/>
  <c r="G56" i="3"/>
  <c r="W56" i="4" s="1"/>
  <c r="Z56" i="4" s="1"/>
  <c r="G66" i="3"/>
  <c r="G64" i="3"/>
  <c r="W64" i="4" s="1"/>
  <c r="Z64" i="4" s="1"/>
  <c r="G31" i="3"/>
  <c r="G15" i="3"/>
  <c r="W15" i="4" s="1"/>
  <c r="Z15" i="4" s="1"/>
  <c r="G34" i="3"/>
  <c r="G52" i="3"/>
  <c r="W52" i="4" s="1"/>
  <c r="Z52" i="4" s="1"/>
  <c r="G20" i="3"/>
  <c r="G30" i="3"/>
  <c r="W30" i="4" s="1"/>
  <c r="Z30" i="4" s="1"/>
  <c r="G10" i="3"/>
  <c r="G29" i="3"/>
  <c r="W29" i="4" s="1"/>
  <c r="Z29" i="4" s="1"/>
  <c r="G13" i="3"/>
  <c r="G21" i="3"/>
  <c r="W21" i="4" s="1"/>
  <c r="Z21" i="4" s="1"/>
  <c r="G102" i="3"/>
  <c r="G83" i="3"/>
  <c r="G94" i="3"/>
  <c r="G101" i="3"/>
  <c r="G77" i="3"/>
  <c r="G88" i="3"/>
  <c r="W88" i="4" s="1"/>
  <c r="G70" i="3"/>
  <c r="G72" i="3"/>
  <c r="G62" i="3"/>
  <c r="G24" i="3"/>
  <c r="W24" i="4" s="1"/>
  <c r="Z24" i="4" s="1"/>
  <c r="G26" i="3"/>
  <c r="G54" i="3"/>
  <c r="G8" i="3"/>
  <c r="J134" i="3"/>
  <c r="J50" i="3"/>
  <c r="J137" i="3"/>
  <c r="J105" i="3"/>
  <c r="J73" i="3"/>
  <c r="J41" i="3"/>
  <c r="J9" i="3"/>
  <c r="J66" i="3"/>
  <c r="J148" i="3"/>
  <c r="J116" i="3"/>
  <c r="J84" i="3"/>
  <c r="J52" i="3"/>
  <c r="J20" i="3"/>
  <c r="J98" i="3"/>
  <c r="J151" i="3"/>
  <c r="J119" i="3"/>
  <c r="J87" i="3"/>
  <c r="J55" i="3"/>
  <c r="J23" i="3"/>
  <c r="J126" i="3"/>
  <c r="J34" i="3"/>
  <c r="J133" i="3"/>
  <c r="J101" i="3"/>
  <c r="J69" i="3"/>
  <c r="J37" i="3"/>
  <c r="J146" i="3"/>
  <c r="J54" i="3"/>
  <c r="J144" i="3"/>
  <c r="J112" i="3"/>
  <c r="J80" i="3"/>
  <c r="J48" i="3"/>
  <c r="J16" i="3"/>
  <c r="J86" i="3"/>
  <c r="J147" i="3"/>
  <c r="J115" i="3"/>
  <c r="J83" i="3"/>
  <c r="J51" i="3"/>
  <c r="J19" i="3"/>
  <c r="I138" i="3"/>
  <c r="K138" i="17" s="1"/>
  <c r="I74" i="3"/>
  <c r="K74" i="17" s="1"/>
  <c r="I129" i="3"/>
  <c r="K129" i="17" s="1"/>
  <c r="I97" i="3"/>
  <c r="K97" i="17" s="1"/>
  <c r="I65" i="3"/>
  <c r="K65" i="17" s="1"/>
  <c r="I33" i="3"/>
  <c r="K33" i="17" s="1"/>
  <c r="I142" i="3"/>
  <c r="K142" i="17" s="1"/>
  <c r="I78" i="3"/>
  <c r="K78" i="17" s="1"/>
  <c r="I42" i="3"/>
  <c r="K42" i="17" s="1"/>
  <c r="I152" i="3"/>
  <c r="K152" i="17" s="1"/>
  <c r="I120" i="3"/>
  <c r="K120" i="17" s="1"/>
  <c r="I88" i="3"/>
  <c r="K88" i="17" s="1"/>
  <c r="I56" i="3"/>
  <c r="K56" i="17" s="1"/>
  <c r="I24" i="3"/>
  <c r="K24" i="17" s="1"/>
  <c r="I147" i="3"/>
  <c r="K147" i="17" s="1"/>
  <c r="I115" i="3"/>
  <c r="K115" i="17" s="1"/>
  <c r="I83" i="3"/>
  <c r="K83" i="17" s="1"/>
  <c r="I51" i="3"/>
  <c r="K51" i="17" s="1"/>
  <c r="I19" i="3"/>
  <c r="K19" i="17" s="1"/>
  <c r="I3" i="3"/>
  <c r="K3" i="17" s="1"/>
  <c r="I102" i="3"/>
  <c r="K102" i="17" s="1"/>
  <c r="I141" i="3"/>
  <c r="K141" i="17" s="1"/>
  <c r="I109" i="3"/>
  <c r="K109" i="17" s="1"/>
  <c r="I77" i="3"/>
  <c r="K77" i="17" s="1"/>
  <c r="I45" i="3"/>
  <c r="K45" i="17" s="1"/>
  <c r="I13" i="3"/>
  <c r="K13" i="17" s="1"/>
  <c r="I98" i="3"/>
  <c r="K98" i="17" s="1"/>
  <c r="I54" i="3"/>
  <c r="K54" i="17" s="1"/>
  <c r="I22" i="3"/>
  <c r="K22" i="17" s="1"/>
  <c r="I132" i="3"/>
  <c r="K132" i="17" s="1"/>
  <c r="I100" i="3"/>
  <c r="K100" i="17" s="1"/>
  <c r="I68" i="3"/>
  <c r="K68" i="17" s="1"/>
  <c r="I36" i="3"/>
  <c r="K36" i="17" s="1"/>
  <c r="I10" i="3"/>
  <c r="K10" i="17" s="1"/>
  <c r="I127" i="3"/>
  <c r="K127" i="17" s="1"/>
  <c r="I95" i="3"/>
  <c r="K95" i="17" s="1"/>
  <c r="I63" i="3"/>
  <c r="K63" i="17" s="1"/>
  <c r="I31" i="3"/>
  <c r="K31" i="17" s="1"/>
  <c r="I5" i="3"/>
  <c r="K5" i="17" s="1"/>
  <c r="AB136" i="3"/>
  <c r="L136" i="17" s="1"/>
  <c r="AB14" i="3"/>
  <c r="L14" i="17" s="1"/>
  <c r="AC130" i="3"/>
  <c r="M130" i="17" s="1"/>
  <c r="AC4" i="3"/>
  <c r="M4" i="17" s="1"/>
  <c r="AB155" i="3"/>
  <c r="L155" i="17" s="1"/>
  <c r="AB123" i="3"/>
  <c r="L123" i="17" s="1"/>
  <c r="AB152" i="3"/>
  <c r="L152" i="17" s="1"/>
  <c r="AB114" i="3"/>
  <c r="L114" i="17" s="1"/>
  <c r="AB77" i="3"/>
  <c r="L77" i="17" s="1"/>
  <c r="AB45" i="3"/>
  <c r="L45" i="17" s="1"/>
  <c r="AB16" i="3"/>
  <c r="L16" i="17" s="1"/>
  <c r="AB12" i="3"/>
  <c r="L12" i="17" s="1"/>
  <c r="AC14" i="3"/>
  <c r="M14" i="17" s="1"/>
  <c r="AC162" i="3"/>
  <c r="M162" i="17" s="1"/>
  <c r="AC98" i="3"/>
  <c r="M98" i="17" s="1"/>
  <c r="AB37" i="3"/>
  <c r="L37" i="17" s="1"/>
  <c r="AC25" i="3"/>
  <c r="M25" i="17" s="1"/>
  <c r="AB163" i="3"/>
  <c r="L163" i="17" s="1"/>
  <c r="AB147" i="3"/>
  <c r="L147" i="17" s="1"/>
  <c r="AB131" i="3"/>
  <c r="L131" i="17" s="1"/>
  <c r="AB115" i="3"/>
  <c r="L115" i="17" s="1"/>
  <c r="AB160" i="3"/>
  <c r="L160" i="17" s="1"/>
  <c r="AB144" i="3"/>
  <c r="L144" i="17" s="1"/>
  <c r="AB128" i="3"/>
  <c r="L128" i="17" s="1"/>
  <c r="AB101" i="3"/>
  <c r="L101" i="17" s="1"/>
  <c r="AB85" i="3"/>
  <c r="L85" i="17" s="1"/>
  <c r="AB69" i="3"/>
  <c r="L69" i="17" s="1"/>
  <c r="AB53" i="3"/>
  <c r="L53" i="17" s="1"/>
  <c r="AC46" i="3"/>
  <c r="M46" i="17" s="1"/>
  <c r="AC146" i="3"/>
  <c r="M146" i="17" s="1"/>
  <c r="AC114" i="3"/>
  <c r="M114" i="17" s="1"/>
  <c r="AC73" i="3"/>
  <c r="M73" i="17" s="1"/>
  <c r="AC9" i="3"/>
  <c r="M9" i="17" s="1"/>
  <c r="AB159" i="3"/>
  <c r="L159" i="17" s="1"/>
  <c r="AB151" i="3"/>
  <c r="L151" i="17" s="1"/>
  <c r="AB143" i="3"/>
  <c r="L143" i="17" s="1"/>
  <c r="AB135" i="3"/>
  <c r="L135" i="17" s="1"/>
  <c r="AB127" i="3"/>
  <c r="L127" i="17" s="1"/>
  <c r="AB119" i="3"/>
  <c r="L119" i="17" s="1"/>
  <c r="AB111" i="3"/>
  <c r="L111" i="17" s="1"/>
  <c r="AB164" i="3"/>
  <c r="L164" i="17" s="1"/>
  <c r="AB156" i="3"/>
  <c r="L156" i="17" s="1"/>
  <c r="AB148" i="3"/>
  <c r="L148" i="17" s="1"/>
  <c r="AB140" i="3"/>
  <c r="L140" i="17" s="1"/>
  <c r="AB132" i="3"/>
  <c r="L132" i="17" s="1"/>
  <c r="AB122" i="3"/>
  <c r="L122" i="17" s="1"/>
  <c r="AB106" i="3"/>
  <c r="L106" i="17" s="1"/>
  <c r="AB97" i="3"/>
  <c r="L97" i="17" s="1"/>
  <c r="AB89" i="3"/>
  <c r="L89" i="17" s="1"/>
  <c r="AB81" i="3"/>
  <c r="L81" i="17" s="1"/>
  <c r="AB73" i="3"/>
  <c r="L73" i="17" s="1"/>
  <c r="AB65" i="3"/>
  <c r="L65" i="17" s="1"/>
  <c r="AB57" i="3"/>
  <c r="L57" i="17" s="1"/>
  <c r="AB49" i="3"/>
  <c r="L49" i="17" s="1"/>
  <c r="AB41" i="3"/>
  <c r="L41" i="17" s="1"/>
  <c r="AB33" i="3"/>
  <c r="L33" i="17" s="1"/>
  <c r="AB18" i="3"/>
  <c r="L18" i="17" s="1"/>
  <c r="AB15" i="3"/>
  <c r="L15" i="17" s="1"/>
  <c r="AB13" i="3"/>
  <c r="L13" i="17" s="1"/>
  <c r="AB11" i="3"/>
  <c r="L11" i="17" s="1"/>
  <c r="AB9" i="3"/>
  <c r="L9" i="17" s="1"/>
  <c r="AB7" i="3"/>
  <c r="L7" i="17" s="1"/>
  <c r="AC62" i="3"/>
  <c r="M62" i="17" s="1"/>
  <c r="AC30" i="3"/>
  <c r="M30" i="17" s="1"/>
  <c r="AC154" i="3"/>
  <c r="M154" i="17" s="1"/>
  <c r="AC138" i="3"/>
  <c r="M138" i="17" s="1"/>
  <c r="AC122" i="3"/>
  <c r="M122" i="17" s="1"/>
  <c r="AC106" i="3"/>
  <c r="M106" i="17" s="1"/>
  <c r="AC89" i="3"/>
  <c r="M89" i="17" s="1"/>
  <c r="AC57" i="3"/>
  <c r="M57" i="17" s="1"/>
  <c r="AB2" i="3"/>
  <c r="L2" i="17" s="1"/>
  <c r="AB4" i="3"/>
  <c r="L4" i="17" s="1"/>
  <c r="AC13" i="3"/>
  <c r="M13" i="17" s="1"/>
  <c r="AC21" i="3"/>
  <c r="M21" i="17" s="1"/>
  <c r="AC29" i="3"/>
  <c r="M29" i="17" s="1"/>
  <c r="AC37" i="3"/>
  <c r="M37" i="17" s="1"/>
  <c r="AC45" i="3"/>
  <c r="M45" i="17" s="1"/>
  <c r="AC53" i="3"/>
  <c r="M53" i="17" s="1"/>
  <c r="AC61" i="3"/>
  <c r="M61" i="17" s="1"/>
  <c r="AC69" i="3"/>
  <c r="M69" i="17" s="1"/>
  <c r="AC77" i="3"/>
  <c r="M77" i="17" s="1"/>
  <c r="AC85" i="3"/>
  <c r="M85" i="17" s="1"/>
  <c r="AC92" i="3"/>
  <c r="M92" i="17" s="1"/>
  <c r="AC96" i="3"/>
  <c r="M96" i="17" s="1"/>
  <c r="AC100" i="3"/>
  <c r="M100" i="17" s="1"/>
  <c r="AC104" i="3"/>
  <c r="M104" i="17" s="1"/>
  <c r="AC108" i="3"/>
  <c r="M108" i="17" s="1"/>
  <c r="AC112" i="3"/>
  <c r="M112" i="17" s="1"/>
  <c r="AC116" i="3"/>
  <c r="M116" i="17" s="1"/>
  <c r="AC120" i="3"/>
  <c r="M120" i="17" s="1"/>
  <c r="AC124" i="3"/>
  <c r="M124" i="17" s="1"/>
  <c r="AC128" i="3"/>
  <c r="M128" i="17" s="1"/>
  <c r="AC132" i="3"/>
  <c r="M132" i="17" s="1"/>
  <c r="AC136" i="3"/>
  <c r="M136" i="17" s="1"/>
  <c r="AC140" i="3"/>
  <c r="M140" i="17" s="1"/>
  <c r="AC144" i="3"/>
  <c r="M144" i="17" s="1"/>
  <c r="AC148" i="3"/>
  <c r="M148" i="17" s="1"/>
  <c r="AC152" i="3"/>
  <c r="M152" i="17" s="1"/>
  <c r="AC156" i="3"/>
  <c r="M156" i="17" s="1"/>
  <c r="AC160" i="3"/>
  <c r="M160" i="17" s="1"/>
  <c r="AC164" i="3"/>
  <c r="M164" i="17" s="1"/>
  <c r="Q164" i="17" s="1"/>
  <c r="AC10" i="3"/>
  <c r="M10" i="17" s="1"/>
  <c r="AC18" i="3"/>
  <c r="M18" i="17" s="1"/>
  <c r="AC26" i="3"/>
  <c r="M26" i="17" s="1"/>
  <c r="AC34" i="3"/>
  <c r="M34" i="17" s="1"/>
  <c r="AC42" i="3"/>
  <c r="M42" i="17" s="1"/>
  <c r="AC50" i="3"/>
  <c r="M50" i="17" s="1"/>
  <c r="AC58" i="3"/>
  <c r="M58" i="17" s="1"/>
  <c r="AC66" i="3"/>
  <c r="M66" i="17" s="1"/>
  <c r="AC74" i="3"/>
  <c r="M74" i="17" s="1"/>
  <c r="AC82" i="3"/>
  <c r="M82" i="17" s="1"/>
  <c r="AC90" i="3"/>
  <c r="M90" i="17" s="1"/>
  <c r="AB20" i="3"/>
  <c r="L20" i="17" s="1"/>
  <c r="AB24" i="3"/>
  <c r="L24" i="17" s="1"/>
  <c r="AB28" i="3"/>
  <c r="L28" i="17" s="1"/>
  <c r="AB32" i="3"/>
  <c r="L32" i="17" s="1"/>
  <c r="AB34" i="3"/>
  <c r="L34" i="17" s="1"/>
  <c r="AB36" i="3"/>
  <c r="L36" i="17" s="1"/>
  <c r="AB38" i="3"/>
  <c r="L38" i="17" s="1"/>
  <c r="AB40" i="3"/>
  <c r="L40" i="17" s="1"/>
  <c r="AB42" i="3"/>
  <c r="L42" i="17" s="1"/>
  <c r="AB44" i="3"/>
  <c r="L44" i="17" s="1"/>
  <c r="AB46" i="3"/>
  <c r="L46" i="17" s="1"/>
  <c r="AB48" i="3"/>
  <c r="L48" i="17" s="1"/>
  <c r="AB50" i="3"/>
  <c r="L50" i="17" s="1"/>
  <c r="AB52" i="3"/>
  <c r="L52" i="17" s="1"/>
  <c r="AB54" i="3"/>
  <c r="L54" i="17" s="1"/>
  <c r="AB56" i="3"/>
  <c r="L56" i="17" s="1"/>
  <c r="AB58" i="3"/>
  <c r="L58" i="17" s="1"/>
  <c r="AB60" i="3"/>
  <c r="L60" i="17" s="1"/>
  <c r="AB62" i="3"/>
  <c r="L62" i="17" s="1"/>
  <c r="AB64" i="3"/>
  <c r="L64" i="17" s="1"/>
  <c r="AB66" i="3"/>
  <c r="L66" i="17" s="1"/>
  <c r="AB68" i="3"/>
  <c r="L68" i="17" s="1"/>
  <c r="AB70" i="3"/>
  <c r="L70" i="17" s="1"/>
  <c r="AB72" i="3"/>
  <c r="L72" i="17" s="1"/>
  <c r="AB74" i="3"/>
  <c r="L74" i="17" s="1"/>
  <c r="AB76" i="3"/>
  <c r="L76" i="17" s="1"/>
  <c r="AB78" i="3"/>
  <c r="L78" i="17" s="1"/>
  <c r="AB80" i="3"/>
  <c r="L80" i="17" s="1"/>
  <c r="AB82" i="3"/>
  <c r="L82" i="17" s="1"/>
  <c r="AB84" i="3"/>
  <c r="L84" i="17" s="1"/>
  <c r="AB86" i="3"/>
  <c r="L86" i="17" s="1"/>
  <c r="AB88" i="3"/>
  <c r="L88" i="17" s="1"/>
  <c r="AB90" i="3"/>
  <c r="L90" i="17" s="1"/>
  <c r="AB92" i="3"/>
  <c r="L92" i="17" s="1"/>
  <c r="AB94" i="3"/>
  <c r="L94" i="17" s="1"/>
  <c r="AB96" i="3"/>
  <c r="L96" i="17" s="1"/>
  <c r="AB98" i="3"/>
  <c r="L98" i="17" s="1"/>
  <c r="AB100" i="3"/>
  <c r="L100" i="17" s="1"/>
  <c r="AB102" i="3"/>
  <c r="L102" i="17" s="1"/>
  <c r="AB104" i="3"/>
  <c r="L104" i="17" s="1"/>
  <c r="AB108" i="3"/>
  <c r="L108" i="17" s="1"/>
  <c r="AB112" i="3"/>
  <c r="L112" i="17" s="1"/>
  <c r="AB116" i="3"/>
  <c r="L116" i="17" s="1"/>
  <c r="AB120" i="3"/>
  <c r="L120" i="17" s="1"/>
  <c r="AB124" i="3"/>
  <c r="L124" i="17" s="1"/>
  <c r="AB161" i="3"/>
  <c r="L161" i="17" s="1"/>
  <c r="AB157" i="3"/>
  <c r="L157" i="17" s="1"/>
  <c r="AB153" i="3"/>
  <c r="L153" i="17" s="1"/>
  <c r="AB149" i="3"/>
  <c r="L149" i="17" s="1"/>
  <c r="AB145" i="3"/>
  <c r="L145" i="17" s="1"/>
  <c r="AB141" i="3"/>
  <c r="L141" i="17" s="1"/>
  <c r="AB137" i="3"/>
  <c r="L137" i="17" s="1"/>
  <c r="AB133" i="3"/>
  <c r="L133" i="17" s="1"/>
  <c r="AB129" i="3"/>
  <c r="L129" i="17" s="1"/>
  <c r="AB125" i="3"/>
  <c r="L125" i="17" s="1"/>
  <c r="AB121" i="3"/>
  <c r="L121" i="17" s="1"/>
  <c r="AB117" i="3"/>
  <c r="L117" i="17" s="1"/>
  <c r="AB113" i="3"/>
  <c r="L113" i="17" s="1"/>
  <c r="AB109" i="3"/>
  <c r="L109" i="17" s="1"/>
  <c r="AB105" i="3"/>
  <c r="L105" i="17" s="1"/>
  <c r="AB162" i="3"/>
  <c r="L162" i="17" s="1"/>
  <c r="AB158" i="3"/>
  <c r="L158" i="17" s="1"/>
  <c r="AB154" i="3"/>
  <c r="L154" i="17" s="1"/>
  <c r="AB150" i="3"/>
  <c r="L150" i="17" s="1"/>
  <c r="AB146" i="3"/>
  <c r="L146" i="17" s="1"/>
  <c r="AB142" i="3"/>
  <c r="L142" i="17" s="1"/>
  <c r="AB138" i="3"/>
  <c r="L138" i="17" s="1"/>
  <c r="AB134" i="3"/>
  <c r="L134" i="17" s="1"/>
  <c r="AB130" i="3"/>
  <c r="L130" i="17" s="1"/>
  <c r="AB126" i="3"/>
  <c r="L126" i="17" s="1"/>
  <c r="AB118" i="3"/>
  <c r="L118" i="17" s="1"/>
  <c r="AB110" i="3"/>
  <c r="L110" i="17" s="1"/>
  <c r="AB103" i="3"/>
  <c r="L103" i="17" s="1"/>
  <c r="AB99" i="3"/>
  <c r="L99" i="17" s="1"/>
  <c r="AB95" i="3"/>
  <c r="L95" i="17" s="1"/>
  <c r="AB91" i="3"/>
  <c r="L91" i="17" s="1"/>
  <c r="AB87" i="3"/>
  <c r="L87" i="17" s="1"/>
  <c r="AB83" i="3"/>
  <c r="L83" i="17" s="1"/>
  <c r="AB79" i="3"/>
  <c r="L79" i="17" s="1"/>
  <c r="AB75" i="3"/>
  <c r="L75" i="17" s="1"/>
  <c r="AB71" i="3"/>
  <c r="L71" i="17" s="1"/>
  <c r="AB67" i="3"/>
  <c r="L67" i="17" s="1"/>
  <c r="AB63" i="3"/>
  <c r="L63" i="17" s="1"/>
  <c r="AB59" i="3"/>
  <c r="L59" i="17" s="1"/>
  <c r="AB55" i="3"/>
  <c r="L55" i="17" s="1"/>
  <c r="AB51" i="3"/>
  <c r="L51" i="17" s="1"/>
  <c r="AB47" i="3"/>
  <c r="L47" i="17" s="1"/>
  <c r="AB43" i="3"/>
  <c r="L43" i="17" s="1"/>
  <c r="AB39" i="3"/>
  <c r="L39" i="17" s="1"/>
  <c r="AB35" i="3"/>
  <c r="L35" i="17" s="1"/>
  <c r="AB30" i="3"/>
  <c r="L30" i="17" s="1"/>
  <c r="AB22" i="3"/>
  <c r="L22" i="17" s="1"/>
  <c r="AC86" i="3"/>
  <c r="M86" i="17" s="1"/>
  <c r="AC70" i="3"/>
  <c r="M70" i="17" s="1"/>
  <c r="AC54" i="3"/>
  <c r="M54" i="17" s="1"/>
  <c r="AC38" i="3"/>
  <c r="M38" i="17" s="1"/>
  <c r="AC22" i="3"/>
  <c r="M22" i="17" s="1"/>
  <c r="AC158" i="3"/>
  <c r="M158" i="17" s="1"/>
  <c r="AC150" i="3"/>
  <c r="M150" i="17" s="1"/>
  <c r="AC142" i="3"/>
  <c r="M142" i="17" s="1"/>
  <c r="AC134" i="3"/>
  <c r="M134" i="17" s="1"/>
  <c r="AC126" i="3"/>
  <c r="M126" i="17" s="1"/>
  <c r="AC118" i="3"/>
  <c r="M118" i="17" s="1"/>
  <c r="AC110" i="3"/>
  <c r="M110" i="17" s="1"/>
  <c r="AC102" i="3"/>
  <c r="M102" i="17" s="1"/>
  <c r="AC94" i="3"/>
  <c r="M94" i="17" s="1"/>
  <c r="AC81" i="3"/>
  <c r="M81" i="17" s="1"/>
  <c r="AC65" i="3"/>
  <c r="M65" i="17" s="1"/>
  <c r="AC49" i="3"/>
  <c r="M49" i="17" s="1"/>
  <c r="AC33" i="3"/>
  <c r="M33" i="17" s="1"/>
  <c r="AC17" i="3"/>
  <c r="M17" i="17" s="1"/>
  <c r="AC11" i="3"/>
  <c r="M11" i="17" s="1"/>
  <c r="AC15" i="3"/>
  <c r="M15" i="17" s="1"/>
  <c r="AC19" i="3"/>
  <c r="M19" i="17" s="1"/>
  <c r="AC23" i="3"/>
  <c r="M23" i="17" s="1"/>
  <c r="AC27" i="3"/>
  <c r="M27" i="17" s="1"/>
  <c r="AC31" i="3"/>
  <c r="M31" i="17" s="1"/>
  <c r="AC35" i="3"/>
  <c r="M35" i="17" s="1"/>
  <c r="AC39" i="3"/>
  <c r="M39" i="17" s="1"/>
  <c r="AC43" i="3"/>
  <c r="M43" i="17" s="1"/>
  <c r="AC47" i="3"/>
  <c r="M47" i="17" s="1"/>
  <c r="AC51" i="3"/>
  <c r="M51" i="17" s="1"/>
  <c r="AC55" i="3"/>
  <c r="M55" i="17" s="1"/>
  <c r="AC59" i="3"/>
  <c r="M59" i="17" s="1"/>
  <c r="AC63" i="3"/>
  <c r="M63" i="17" s="1"/>
  <c r="AC67" i="3"/>
  <c r="M67" i="17" s="1"/>
  <c r="AC71" i="3"/>
  <c r="M71" i="17" s="1"/>
  <c r="AC75" i="3"/>
  <c r="M75" i="17" s="1"/>
  <c r="AC79" i="3"/>
  <c r="M79" i="17" s="1"/>
  <c r="AC83" i="3"/>
  <c r="M83" i="17" s="1"/>
  <c r="AC87" i="3"/>
  <c r="M87" i="17" s="1"/>
  <c r="AC91" i="3"/>
  <c r="M91" i="17" s="1"/>
  <c r="AC93" i="3"/>
  <c r="M93" i="17" s="1"/>
  <c r="AC95" i="3"/>
  <c r="M95" i="17" s="1"/>
  <c r="AC97" i="3"/>
  <c r="M97" i="17" s="1"/>
  <c r="AC99" i="3"/>
  <c r="M99" i="17" s="1"/>
  <c r="AC101" i="3"/>
  <c r="M101" i="17" s="1"/>
  <c r="AC103" i="3"/>
  <c r="M103" i="17" s="1"/>
  <c r="AC105" i="3"/>
  <c r="M105" i="17" s="1"/>
  <c r="AC107" i="3"/>
  <c r="M107" i="17" s="1"/>
  <c r="AC109" i="3"/>
  <c r="M109" i="17" s="1"/>
  <c r="AC111" i="3"/>
  <c r="M111" i="17" s="1"/>
  <c r="AC113" i="3"/>
  <c r="M113" i="17" s="1"/>
  <c r="AC115" i="3"/>
  <c r="M115" i="17" s="1"/>
  <c r="AC117" i="3"/>
  <c r="M117" i="17" s="1"/>
  <c r="AC119" i="3"/>
  <c r="M119" i="17" s="1"/>
  <c r="AC121" i="3"/>
  <c r="M121" i="17" s="1"/>
  <c r="AC123" i="3"/>
  <c r="M123" i="17" s="1"/>
  <c r="AC125" i="3"/>
  <c r="M125" i="17" s="1"/>
  <c r="AC127" i="3"/>
  <c r="M127" i="17" s="1"/>
  <c r="AC129" i="3"/>
  <c r="M129" i="17" s="1"/>
  <c r="AC131" i="3"/>
  <c r="M131" i="17" s="1"/>
  <c r="AC133" i="3"/>
  <c r="M133" i="17" s="1"/>
  <c r="AC135" i="3"/>
  <c r="M135" i="17" s="1"/>
  <c r="AC137" i="3"/>
  <c r="M137" i="17" s="1"/>
  <c r="AC139" i="3"/>
  <c r="M139" i="17" s="1"/>
  <c r="AC141" i="3"/>
  <c r="M141" i="17" s="1"/>
  <c r="AC143" i="3"/>
  <c r="M143" i="17" s="1"/>
  <c r="AC145" i="3"/>
  <c r="M145" i="17" s="1"/>
  <c r="AC147" i="3"/>
  <c r="M147" i="17" s="1"/>
  <c r="AC149" i="3"/>
  <c r="M149" i="17" s="1"/>
  <c r="AC151" i="3"/>
  <c r="M151" i="17" s="1"/>
  <c r="AC153" i="3"/>
  <c r="M153" i="17" s="1"/>
  <c r="AC155" i="3"/>
  <c r="M155" i="17" s="1"/>
  <c r="AC157" i="3"/>
  <c r="M157" i="17" s="1"/>
  <c r="AC159" i="3"/>
  <c r="M159" i="17" s="1"/>
  <c r="Q159" i="17" s="1"/>
  <c r="AC161" i="3"/>
  <c r="M161" i="17" s="1"/>
  <c r="AC163" i="3"/>
  <c r="M163" i="17" s="1"/>
  <c r="AC12" i="3"/>
  <c r="M12" i="17" s="1"/>
  <c r="AC16" i="3"/>
  <c r="M16" i="17" s="1"/>
  <c r="AC20" i="3"/>
  <c r="M20" i="17" s="1"/>
  <c r="AC24" i="3"/>
  <c r="M24" i="17" s="1"/>
  <c r="AC28" i="3"/>
  <c r="M28" i="17" s="1"/>
  <c r="AC32" i="3"/>
  <c r="M32" i="17" s="1"/>
  <c r="AC36" i="3"/>
  <c r="M36" i="17" s="1"/>
  <c r="AC40" i="3"/>
  <c r="M40" i="17" s="1"/>
  <c r="AC44" i="3"/>
  <c r="M44" i="17" s="1"/>
  <c r="AC48" i="3"/>
  <c r="M48" i="17" s="1"/>
  <c r="AC52" i="3"/>
  <c r="M52" i="17" s="1"/>
  <c r="AC56" i="3"/>
  <c r="M56" i="17" s="1"/>
  <c r="AC60" i="3"/>
  <c r="M60" i="17" s="1"/>
  <c r="AC64" i="3"/>
  <c r="M64" i="17" s="1"/>
  <c r="AC68" i="3"/>
  <c r="M68" i="17" s="1"/>
  <c r="AC72" i="3"/>
  <c r="M72" i="17" s="1"/>
  <c r="AC76" i="3"/>
  <c r="M76" i="17" s="1"/>
  <c r="AC80" i="3"/>
  <c r="M80" i="17" s="1"/>
  <c r="AC84" i="3"/>
  <c r="M84" i="17" s="1"/>
  <c r="AC88" i="3"/>
  <c r="M88" i="17" s="1"/>
  <c r="AB17" i="3"/>
  <c r="L17" i="17" s="1"/>
  <c r="AB19" i="3"/>
  <c r="L19" i="17" s="1"/>
  <c r="AB21" i="3"/>
  <c r="L21" i="17" s="1"/>
  <c r="AB23" i="3"/>
  <c r="L23" i="17" s="1"/>
  <c r="AB25" i="3"/>
  <c r="L25" i="17" s="1"/>
  <c r="AB27" i="3"/>
  <c r="L27" i="17" s="1"/>
  <c r="AB29" i="3"/>
  <c r="L29" i="17" s="1"/>
  <c r="AB31" i="3"/>
  <c r="L31" i="17" s="1"/>
  <c r="W3" i="4"/>
  <c r="Z3" i="4" s="1"/>
  <c r="W4" i="4"/>
  <c r="Z4" i="4" s="1"/>
  <c r="EH13" i="12" l="1"/>
  <c r="EL11" i="12"/>
  <c r="EN11" i="12" s="1"/>
  <c r="HA11" i="12" s="1"/>
  <c r="EC11" i="12"/>
  <c r="EE11" i="12" s="1"/>
  <c r="GZ11" i="12" s="1"/>
  <c r="F11" i="12"/>
  <c r="I11" i="12" s="1"/>
  <c r="GL11" i="12" s="1"/>
  <c r="DT11" i="12"/>
  <c r="DV11" i="12" s="1"/>
  <c r="GY11" i="12" s="1"/>
  <c r="DK11" i="12"/>
  <c r="DM11" i="12" s="1"/>
  <c r="GX11" i="12" s="1"/>
  <c r="FI11" i="12"/>
  <c r="BR11" i="12"/>
  <c r="BT11" i="12" s="1"/>
  <c r="GS11" i="12" s="1"/>
  <c r="EW11" i="12"/>
  <c r="HB11" i="12" s="1"/>
  <c r="BE22" i="12"/>
  <c r="BB22" i="12"/>
  <c r="GQ22" i="12" s="1"/>
  <c r="AM24" i="12"/>
  <c r="AQ24" i="12"/>
  <c r="AJ24" i="12"/>
  <c r="GO24" i="12" s="1"/>
  <c r="CX17" i="12"/>
  <c r="CU17" i="12"/>
  <c r="GV17" i="12" s="1"/>
  <c r="FY9" i="12"/>
  <c r="GE9" i="12" s="1"/>
  <c r="FV9" i="12"/>
  <c r="HC9" i="12" s="1"/>
  <c r="DG16" i="12"/>
  <c r="DD16" i="12"/>
  <c r="GW16" i="12" s="1"/>
  <c r="AZ23" i="12"/>
  <c r="AV23" i="12"/>
  <c r="AS23" i="12"/>
  <c r="GP23" i="12" s="1"/>
  <c r="DY14" i="12"/>
  <c r="BW20" i="12"/>
  <c r="M20" i="7"/>
  <c r="CF19" i="12"/>
  <c r="L27" i="12"/>
  <c r="DP15" i="12"/>
  <c r="GC25" i="12"/>
  <c r="AH25" i="12"/>
  <c r="AD25" i="12"/>
  <c r="AA25" i="12"/>
  <c r="GN25" i="12" s="1"/>
  <c r="BN21" i="12"/>
  <c r="BK21" i="12"/>
  <c r="GR21" i="12" s="1"/>
  <c r="FR10" i="12"/>
  <c r="FO10" i="12"/>
  <c r="HD10" i="12" s="1"/>
  <c r="A31" i="16"/>
  <c r="B28" i="12"/>
  <c r="CA18" i="12"/>
  <c r="CC18" i="12" s="1"/>
  <c r="GT18" i="12" s="1"/>
  <c r="CO18" i="12"/>
  <c r="CL18" i="12"/>
  <c r="GU18" i="12" s="1"/>
  <c r="U26" i="12"/>
  <c r="R26" i="12"/>
  <c r="GM26" i="12" s="1"/>
  <c r="EQ12" i="12"/>
  <c r="K12" i="7"/>
  <c r="P12" i="7" s="1"/>
  <c r="F6" i="3"/>
  <c r="AA2" i="3"/>
  <c r="C2" i="17" s="1"/>
  <c r="H2" i="17" s="1"/>
  <c r="Q163" i="17"/>
  <c r="F2" i="3"/>
  <c r="E2" i="3" s="1"/>
  <c r="F125" i="3"/>
  <c r="F93" i="3"/>
  <c r="Q132" i="17"/>
  <c r="F43" i="3"/>
  <c r="F84" i="3"/>
  <c r="F37" i="3"/>
  <c r="O93" i="17"/>
  <c r="Q93" i="17" s="1"/>
  <c r="Z93" i="4"/>
  <c r="O99" i="17"/>
  <c r="Q99" i="17" s="1"/>
  <c r="Z99" i="4"/>
  <c r="Q6" i="17"/>
  <c r="O98" i="17"/>
  <c r="Q98" i="17" s="1"/>
  <c r="Z98" i="4"/>
  <c r="O90" i="17"/>
  <c r="Z90" i="4"/>
  <c r="O96" i="17"/>
  <c r="Z96" i="4"/>
  <c r="O91" i="17"/>
  <c r="Q91" i="17" s="1"/>
  <c r="Z91" i="4"/>
  <c r="O89" i="17"/>
  <c r="Q89" i="17" s="1"/>
  <c r="Z89" i="4"/>
  <c r="O100" i="17"/>
  <c r="Q100" i="17" s="1"/>
  <c r="Z100" i="4"/>
  <c r="O88" i="17"/>
  <c r="Z88" i="4"/>
  <c r="O85" i="17"/>
  <c r="Q85" i="17" s="1"/>
  <c r="Z85" i="4"/>
  <c r="Q3" i="17"/>
  <c r="Q51" i="17"/>
  <c r="Q115" i="17"/>
  <c r="Q24" i="17"/>
  <c r="Q88" i="17"/>
  <c r="Q78" i="17"/>
  <c r="Q33" i="17"/>
  <c r="Q74" i="17"/>
  <c r="Q105" i="17"/>
  <c r="Q9" i="17"/>
  <c r="Q90" i="17"/>
  <c r="Q128" i="17"/>
  <c r="Q96" i="17"/>
  <c r="Q64" i="17"/>
  <c r="Q123" i="17"/>
  <c r="Q59" i="17"/>
  <c r="Q4" i="17"/>
  <c r="Q118" i="17"/>
  <c r="Q117" i="17"/>
  <c r="Q53" i="17"/>
  <c r="Q21" i="17"/>
  <c r="Q114" i="17"/>
  <c r="Q30" i="17"/>
  <c r="Q108" i="17"/>
  <c r="Q76" i="17"/>
  <c r="Q103" i="17"/>
  <c r="Q52" i="17"/>
  <c r="Q38" i="17"/>
  <c r="Q130" i="17"/>
  <c r="Q17" i="17"/>
  <c r="Q29" i="17"/>
  <c r="Q14" i="17"/>
  <c r="Q104" i="17"/>
  <c r="Q106" i="17"/>
  <c r="Q113" i="17"/>
  <c r="Q5" i="17"/>
  <c r="Q127" i="17"/>
  <c r="Q36" i="17"/>
  <c r="Q22" i="17"/>
  <c r="Q45" i="17"/>
  <c r="Q109" i="17"/>
  <c r="Q19" i="17"/>
  <c r="Q56" i="17"/>
  <c r="Q120" i="17"/>
  <c r="Q129" i="17"/>
  <c r="Q126" i="17"/>
  <c r="Q121" i="17"/>
  <c r="Q25" i="17"/>
  <c r="Q122" i="17"/>
  <c r="Q112" i="17"/>
  <c r="Q16" i="17"/>
  <c r="Q107" i="17"/>
  <c r="Q75" i="17"/>
  <c r="Q69" i="17"/>
  <c r="Q37" i="17"/>
  <c r="Q82" i="17"/>
  <c r="Q124" i="17"/>
  <c r="Q60" i="17"/>
  <c r="Q119" i="17"/>
  <c r="Q23" i="17"/>
  <c r="Q15" i="17"/>
  <c r="Q116" i="17"/>
  <c r="Q125" i="17"/>
  <c r="Q35" i="17"/>
  <c r="Q58" i="17"/>
  <c r="Q81" i="17"/>
  <c r="Q111" i="17"/>
  <c r="Q84" i="17"/>
  <c r="Q67" i="17"/>
  <c r="Q110" i="17"/>
  <c r="F79" i="3"/>
  <c r="F47" i="3"/>
  <c r="Q160" i="17"/>
  <c r="F11" i="3"/>
  <c r="F101" i="3"/>
  <c r="F40" i="3"/>
  <c r="F46" i="3"/>
  <c r="F112" i="3"/>
  <c r="W43" i="4"/>
  <c r="F116" i="3"/>
  <c r="AA5" i="3"/>
  <c r="C5" i="17" s="1"/>
  <c r="H5" i="17" s="1"/>
  <c r="F110" i="3"/>
  <c r="AA56" i="3"/>
  <c r="C56" i="17" s="1"/>
  <c r="H56" i="17" s="1"/>
  <c r="AA52" i="3"/>
  <c r="C52" i="17" s="1"/>
  <c r="H52" i="17" s="1"/>
  <c r="AA48" i="3"/>
  <c r="C48" i="17" s="1"/>
  <c r="H48" i="17" s="1"/>
  <c r="AA44" i="3"/>
  <c r="C44" i="17" s="1"/>
  <c r="H44" i="17" s="1"/>
  <c r="AA40" i="3"/>
  <c r="C40" i="17" s="1"/>
  <c r="H40" i="17" s="1"/>
  <c r="AA36" i="3"/>
  <c r="C36" i="17" s="1"/>
  <c r="H36" i="17" s="1"/>
  <c r="AA32" i="3"/>
  <c r="C32" i="17" s="1"/>
  <c r="H32" i="17" s="1"/>
  <c r="AA28" i="3"/>
  <c r="C28" i="17" s="1"/>
  <c r="H28" i="17" s="1"/>
  <c r="AA24" i="3"/>
  <c r="C24" i="17" s="1"/>
  <c r="H24" i="17" s="1"/>
  <c r="AA20" i="3"/>
  <c r="C20" i="17" s="1"/>
  <c r="H20" i="17" s="1"/>
  <c r="AA16" i="3"/>
  <c r="C16" i="17" s="1"/>
  <c r="H16" i="17" s="1"/>
  <c r="AA12" i="3"/>
  <c r="C12" i="17" s="1"/>
  <c r="H12" i="17" s="1"/>
  <c r="AA8" i="3"/>
  <c r="C8" i="17" s="1"/>
  <c r="H8" i="17" s="1"/>
  <c r="AA4" i="3"/>
  <c r="C4" i="17" s="1"/>
  <c r="H4" i="17" s="1"/>
  <c r="AA55" i="3"/>
  <c r="C55" i="17" s="1"/>
  <c r="H55" i="17" s="1"/>
  <c r="AA51" i="3"/>
  <c r="C51" i="17" s="1"/>
  <c r="H51" i="17" s="1"/>
  <c r="AA47" i="3"/>
  <c r="C47" i="17" s="1"/>
  <c r="H47" i="17" s="1"/>
  <c r="AA43" i="3"/>
  <c r="C43" i="17" s="1"/>
  <c r="H43" i="17" s="1"/>
  <c r="AA39" i="3"/>
  <c r="C39" i="17" s="1"/>
  <c r="H39" i="17" s="1"/>
  <c r="AA35" i="3"/>
  <c r="C35" i="17" s="1"/>
  <c r="H35" i="17" s="1"/>
  <c r="AA31" i="3"/>
  <c r="C31" i="17" s="1"/>
  <c r="H31" i="17" s="1"/>
  <c r="AA27" i="3"/>
  <c r="C27" i="17" s="1"/>
  <c r="H27" i="17" s="1"/>
  <c r="AA23" i="3"/>
  <c r="C23" i="17" s="1"/>
  <c r="H23" i="17" s="1"/>
  <c r="AA19" i="3"/>
  <c r="C19" i="17" s="1"/>
  <c r="H19" i="17" s="1"/>
  <c r="AA15" i="3"/>
  <c r="C15" i="17" s="1"/>
  <c r="H15" i="17" s="1"/>
  <c r="AA11" i="3"/>
  <c r="C11" i="17" s="1"/>
  <c r="H11" i="17" s="1"/>
  <c r="AA7" i="3"/>
  <c r="C7" i="17" s="1"/>
  <c r="H7" i="17" s="1"/>
  <c r="AA3" i="3"/>
  <c r="C3" i="17" s="1"/>
  <c r="H3" i="17" s="1"/>
  <c r="F108" i="3"/>
  <c r="AA54" i="3"/>
  <c r="C54" i="17" s="1"/>
  <c r="H54" i="17" s="1"/>
  <c r="AA50" i="3"/>
  <c r="C50" i="17" s="1"/>
  <c r="H50" i="17" s="1"/>
  <c r="AA46" i="3"/>
  <c r="C46" i="17" s="1"/>
  <c r="H46" i="17" s="1"/>
  <c r="AA42" i="3"/>
  <c r="C42" i="17" s="1"/>
  <c r="H42" i="17" s="1"/>
  <c r="AA38" i="3"/>
  <c r="C38" i="17" s="1"/>
  <c r="H38" i="17" s="1"/>
  <c r="AA34" i="3"/>
  <c r="C34" i="17" s="1"/>
  <c r="H34" i="17" s="1"/>
  <c r="AA30" i="3"/>
  <c r="C30" i="17" s="1"/>
  <c r="H30" i="17" s="1"/>
  <c r="AA26" i="3"/>
  <c r="C26" i="17" s="1"/>
  <c r="H26" i="17" s="1"/>
  <c r="AA22" i="3"/>
  <c r="C22" i="17" s="1"/>
  <c r="H22" i="17" s="1"/>
  <c r="AA18" i="3"/>
  <c r="C18" i="17" s="1"/>
  <c r="H18" i="17" s="1"/>
  <c r="AA14" i="3"/>
  <c r="C14" i="17" s="1"/>
  <c r="H14" i="17" s="1"/>
  <c r="AA10" i="3"/>
  <c r="C10" i="17" s="1"/>
  <c r="H10" i="17" s="1"/>
  <c r="AA6" i="3"/>
  <c r="C6" i="17" s="1"/>
  <c r="H6" i="17" s="1"/>
  <c r="AA57" i="3"/>
  <c r="C57" i="17" s="1"/>
  <c r="H57" i="17" s="1"/>
  <c r="AA53" i="3"/>
  <c r="C53" i="17" s="1"/>
  <c r="H53" i="17" s="1"/>
  <c r="AA49" i="3"/>
  <c r="C49" i="17" s="1"/>
  <c r="H49" i="17" s="1"/>
  <c r="AA45" i="3"/>
  <c r="C45" i="17" s="1"/>
  <c r="H45" i="17" s="1"/>
  <c r="AA41" i="3"/>
  <c r="C41" i="17" s="1"/>
  <c r="H41" i="17" s="1"/>
  <c r="AA37" i="3"/>
  <c r="C37" i="17" s="1"/>
  <c r="H37" i="17" s="1"/>
  <c r="AA33" i="3"/>
  <c r="C33" i="17" s="1"/>
  <c r="H33" i="17" s="1"/>
  <c r="AA29" i="3"/>
  <c r="C29" i="17" s="1"/>
  <c r="H29" i="17" s="1"/>
  <c r="AA25" i="3"/>
  <c r="C25" i="17" s="1"/>
  <c r="H25" i="17" s="1"/>
  <c r="AA21" i="3"/>
  <c r="C21" i="17" s="1"/>
  <c r="H21" i="17" s="1"/>
  <c r="AA17" i="3"/>
  <c r="C17" i="17" s="1"/>
  <c r="H17" i="17" s="1"/>
  <c r="AA13" i="3"/>
  <c r="C13" i="17" s="1"/>
  <c r="H13" i="17" s="1"/>
  <c r="AA9" i="3"/>
  <c r="C9" i="17" s="1"/>
  <c r="H9" i="17" s="1"/>
  <c r="F107" i="3"/>
  <c r="F121" i="3"/>
  <c r="F57" i="3"/>
  <c r="F16" i="3"/>
  <c r="F58" i="3"/>
  <c r="F8" i="3"/>
  <c r="F7" i="3"/>
  <c r="W41" i="4"/>
  <c r="Z41" i="4" s="1"/>
  <c r="F32" i="3"/>
  <c r="W12" i="4"/>
  <c r="Z12" i="4" s="1"/>
  <c r="W27" i="4"/>
  <c r="Z27" i="4" s="1"/>
  <c r="W39" i="4"/>
  <c r="Z39" i="4" s="1"/>
  <c r="W11" i="4"/>
  <c r="Z11" i="4" s="1"/>
  <c r="F82" i="3"/>
  <c r="F87" i="3"/>
  <c r="F61" i="3"/>
  <c r="F14" i="3"/>
  <c r="F35" i="3"/>
  <c r="F38" i="3"/>
  <c r="W95" i="4"/>
  <c r="W65" i="4"/>
  <c r="W44" i="4"/>
  <c r="W55" i="4"/>
  <c r="W79" i="4"/>
  <c r="W86" i="4"/>
  <c r="W50" i="4"/>
  <c r="W92" i="4"/>
  <c r="W63" i="4"/>
  <c r="F106" i="3"/>
  <c r="W72" i="4"/>
  <c r="W101" i="4"/>
  <c r="W83" i="4"/>
  <c r="F5" i="3"/>
  <c r="W54" i="4"/>
  <c r="Q148" i="17"/>
  <c r="Q162" i="17"/>
  <c r="F133" i="3"/>
  <c r="F119" i="3"/>
  <c r="W8" i="4"/>
  <c r="Z8" i="4" s="1"/>
  <c r="W26" i="4"/>
  <c r="Z26" i="4" s="1"/>
  <c r="W62" i="4"/>
  <c r="F70" i="3"/>
  <c r="W77" i="4"/>
  <c r="F94" i="3"/>
  <c r="W102" i="4"/>
  <c r="W13" i="4"/>
  <c r="Z13" i="4" s="1"/>
  <c r="W10" i="4"/>
  <c r="Z10" i="4" s="1"/>
  <c r="W20" i="4"/>
  <c r="Z20" i="4" s="1"/>
  <c r="W34" i="4"/>
  <c r="Z34" i="4" s="1"/>
  <c r="W31" i="4"/>
  <c r="Z31" i="4" s="1"/>
  <c r="W66" i="4"/>
  <c r="W48" i="4"/>
  <c r="W97" i="4"/>
  <c r="F90" i="3"/>
  <c r="W7" i="4"/>
  <c r="Z7" i="4" s="1"/>
  <c r="F49" i="3"/>
  <c r="F71" i="3"/>
  <c r="W73" i="4"/>
  <c r="W32" i="4"/>
  <c r="Z32" i="4" s="1"/>
  <c r="W42" i="4"/>
  <c r="Z42" i="4" s="1"/>
  <c r="W28" i="4"/>
  <c r="Z28" i="4" s="1"/>
  <c r="F113" i="3"/>
  <c r="W40" i="4"/>
  <c r="Z40" i="4" s="1"/>
  <c r="W46" i="4"/>
  <c r="W80" i="4"/>
  <c r="W57" i="4"/>
  <c r="W47" i="4"/>
  <c r="W18" i="4"/>
  <c r="Z18" i="4" s="1"/>
  <c r="W68" i="4"/>
  <c r="W87" i="4"/>
  <c r="W61" i="4"/>
  <c r="Q156" i="17"/>
  <c r="F19" i="3"/>
  <c r="F83" i="3"/>
  <c r="F122" i="3"/>
  <c r="F63" i="3"/>
  <c r="F56" i="3"/>
  <c r="F131" i="3"/>
  <c r="F25" i="3"/>
  <c r="F23" i="3"/>
  <c r="F75" i="3"/>
  <c r="F67" i="3"/>
  <c r="F72" i="3"/>
  <c r="W70" i="4"/>
  <c r="W94" i="4"/>
  <c r="F21" i="3"/>
  <c r="F13" i="3"/>
  <c r="F30" i="3"/>
  <c r="F20" i="3"/>
  <c r="F15" i="3"/>
  <c r="F68" i="3"/>
  <c r="F111" i="3"/>
  <c r="F134" i="3"/>
  <c r="Q143" i="17"/>
  <c r="F89" i="3"/>
  <c r="F44" i="3"/>
  <c r="F86" i="3"/>
  <c r="F27" i="3"/>
  <c r="F114" i="3"/>
  <c r="F42" i="3"/>
  <c r="F88" i="3"/>
  <c r="F29" i="3"/>
  <c r="F10" i="3"/>
  <c r="W49" i="4"/>
  <c r="W71" i="4"/>
  <c r="F26" i="3"/>
  <c r="F24" i="3"/>
  <c r="F99" i="3"/>
  <c r="F33" i="3"/>
  <c r="F17" i="3"/>
  <c r="F9" i="3"/>
  <c r="F130" i="3"/>
  <c r="F104" i="3"/>
  <c r="Q139" i="17"/>
  <c r="Q131" i="17"/>
  <c r="F115" i="3"/>
  <c r="F36" i="3"/>
  <c r="Q142" i="17"/>
  <c r="F22" i="3"/>
  <c r="F100" i="3"/>
  <c r="F129" i="3"/>
  <c r="Q138" i="17"/>
  <c r="F80" i="3"/>
  <c r="F69" i="3"/>
  <c r="F126" i="3"/>
  <c r="F55" i="3"/>
  <c r="F98" i="3"/>
  <c r="F52" i="3"/>
  <c r="F62" i="3"/>
  <c r="F77" i="3"/>
  <c r="F102" i="3"/>
  <c r="F34" i="3"/>
  <c r="F31" i="3"/>
  <c r="F66" i="3"/>
  <c r="F48" i="3"/>
  <c r="F97" i="3"/>
  <c r="F95" i="3"/>
  <c r="F65" i="3"/>
  <c r="F41" i="3"/>
  <c r="F73" i="3"/>
  <c r="F28" i="3"/>
  <c r="F12" i="3"/>
  <c r="Q140" i="17"/>
  <c r="F81" i="3"/>
  <c r="F124" i="3"/>
  <c r="F92" i="3"/>
  <c r="F60" i="3"/>
  <c r="F127" i="3"/>
  <c r="F109" i="3"/>
  <c r="F45" i="3"/>
  <c r="F120" i="3"/>
  <c r="F103" i="3"/>
  <c r="F135" i="3"/>
  <c r="F117" i="3"/>
  <c r="F118" i="3"/>
  <c r="F123" i="3"/>
  <c r="F128" i="3"/>
  <c r="F105" i="3"/>
  <c r="F4" i="3"/>
  <c r="F64" i="3"/>
  <c r="F51" i="3"/>
  <c r="F53" i="3"/>
  <c r="F3" i="3"/>
  <c r="F54" i="3"/>
  <c r="F96" i="3"/>
  <c r="F91" i="3"/>
  <c r="F76" i="3"/>
  <c r="F18" i="3"/>
  <c r="F50" i="3"/>
  <c r="F39" i="3"/>
  <c r="F74" i="3"/>
  <c r="F85" i="3"/>
  <c r="F78" i="3"/>
  <c r="F59" i="3"/>
  <c r="F132" i="3"/>
  <c r="Q136" i="17"/>
  <c r="Q155" i="17"/>
  <c r="Q151" i="17"/>
  <c r="Q147" i="17"/>
  <c r="Q152" i="17"/>
  <c r="Q144" i="17"/>
  <c r="Q158" i="17"/>
  <c r="Q146" i="17"/>
  <c r="Q135" i="17"/>
  <c r="Q161" i="17"/>
  <c r="Q153" i="17"/>
  <c r="Q145" i="17"/>
  <c r="Q137" i="17"/>
  <c r="Q134" i="17"/>
  <c r="Q150" i="17"/>
  <c r="Q154" i="17"/>
  <c r="Q141" i="17"/>
  <c r="Q157" i="17"/>
  <c r="Q149" i="17"/>
  <c r="Q133" i="17"/>
  <c r="Z2" i="4"/>
  <c r="Q2" i="17"/>
  <c r="CX18" i="12" l="1"/>
  <c r="CU18" i="12"/>
  <c r="GV18" i="12" s="1"/>
  <c r="CF20" i="12"/>
  <c r="BE23" i="12"/>
  <c r="BB23" i="12"/>
  <c r="GQ23" i="12" s="1"/>
  <c r="DP16" i="12"/>
  <c r="DG17" i="12"/>
  <c r="DD17" i="12"/>
  <c r="GW17" i="12" s="1"/>
  <c r="FR11" i="12"/>
  <c r="FO11" i="12"/>
  <c r="HD11" i="12" s="1"/>
  <c r="FY10" i="12"/>
  <c r="GE10" i="12" s="1"/>
  <c r="FV10" i="12"/>
  <c r="HC10" i="12" s="1"/>
  <c r="AM25" i="12"/>
  <c r="AQ25" i="12"/>
  <c r="AJ25" i="12"/>
  <c r="GO25" i="12" s="1"/>
  <c r="DY15" i="12"/>
  <c r="CO19" i="12"/>
  <c r="CA19" i="12"/>
  <c r="CC19" i="12" s="1"/>
  <c r="GT19" i="12" s="1"/>
  <c r="CL19" i="12"/>
  <c r="GU19" i="12" s="1"/>
  <c r="BN22" i="12"/>
  <c r="BK22" i="12"/>
  <c r="GR22" i="12" s="1"/>
  <c r="AD26" i="12"/>
  <c r="GC26" i="12"/>
  <c r="AH26" i="12"/>
  <c r="AA26" i="12"/>
  <c r="GN26" i="12" s="1"/>
  <c r="L28" i="12"/>
  <c r="EH14" i="12"/>
  <c r="F12" i="12"/>
  <c r="I12" i="12" s="1"/>
  <c r="GL12" i="12" s="1"/>
  <c r="DK12" i="12"/>
  <c r="DM12" i="12" s="1"/>
  <c r="GX12" i="12" s="1"/>
  <c r="BR12" i="12"/>
  <c r="BT12" i="12" s="1"/>
  <c r="GS12" i="12" s="1"/>
  <c r="EL12" i="12"/>
  <c r="EN12" i="12" s="1"/>
  <c r="HA12" i="12" s="1"/>
  <c r="EC12" i="12"/>
  <c r="EE12" i="12" s="1"/>
  <c r="GZ12" i="12" s="1"/>
  <c r="FI12" i="12"/>
  <c r="DT12" i="12"/>
  <c r="DV12" i="12" s="1"/>
  <c r="GY12" i="12" s="1"/>
  <c r="EW12" i="12"/>
  <c r="HB12" i="12" s="1"/>
  <c r="A32" i="16"/>
  <c r="B29" i="12"/>
  <c r="BW21" i="12"/>
  <c r="M21" i="7"/>
  <c r="U27" i="12"/>
  <c r="R27" i="12"/>
  <c r="GM27" i="12" s="1"/>
  <c r="AZ24" i="12"/>
  <c r="AV24" i="12"/>
  <c r="AS24" i="12"/>
  <c r="GP24" i="12" s="1"/>
  <c r="EQ13" i="12"/>
  <c r="K13" i="7"/>
  <c r="P13" i="7" s="1"/>
  <c r="Q49" i="17"/>
  <c r="Z49" i="4"/>
  <c r="Q70" i="17"/>
  <c r="Z70" i="4"/>
  <c r="O87" i="17"/>
  <c r="Q87" i="17" s="1"/>
  <c r="Z87" i="4"/>
  <c r="Q57" i="17"/>
  <c r="Z57" i="4"/>
  <c r="Q46" i="17"/>
  <c r="Z46" i="4"/>
  <c r="Q73" i="17"/>
  <c r="Z73" i="4"/>
  <c r="Q48" i="17"/>
  <c r="Z48" i="4"/>
  <c r="Q31" i="17"/>
  <c r="Q20" i="17"/>
  <c r="Q13" i="17"/>
  <c r="Q26" i="17"/>
  <c r="Q54" i="17"/>
  <c r="Z54" i="4"/>
  <c r="Q83" i="17"/>
  <c r="Z83" i="4"/>
  <c r="Q72" i="17"/>
  <c r="Z72" i="4"/>
  <c r="Q63" i="17"/>
  <c r="Z63" i="4"/>
  <c r="Q50" i="17"/>
  <c r="Z50" i="4"/>
  <c r="Q79" i="17"/>
  <c r="Z79" i="4"/>
  <c r="Q44" i="17"/>
  <c r="Z44" i="4"/>
  <c r="O95" i="17"/>
  <c r="Q95" i="17" s="1"/>
  <c r="Z95" i="4"/>
  <c r="Q43" i="17"/>
  <c r="Z43" i="4"/>
  <c r="Q71" i="17"/>
  <c r="Z71" i="4"/>
  <c r="O94" i="17"/>
  <c r="Q94" i="17" s="1"/>
  <c r="Z94" i="4"/>
  <c r="Q61" i="17"/>
  <c r="Z61" i="4"/>
  <c r="Q68" i="17"/>
  <c r="Z68" i="4"/>
  <c r="Q47" i="17"/>
  <c r="Z47" i="4"/>
  <c r="Q80" i="17"/>
  <c r="Z80" i="4"/>
  <c r="Q40" i="17"/>
  <c r="Q28" i="17"/>
  <c r="Q32" i="17"/>
  <c r="O97" i="17"/>
  <c r="Q97" i="17" s="1"/>
  <c r="Z97" i="4"/>
  <c r="Q66" i="17"/>
  <c r="Z66" i="4"/>
  <c r="Q10" i="17"/>
  <c r="O102" i="17"/>
  <c r="Q102" i="17" s="1"/>
  <c r="Z102" i="4"/>
  <c r="Q77" i="17"/>
  <c r="Z77" i="4"/>
  <c r="Q62" i="17"/>
  <c r="Z62" i="4"/>
  <c r="Q8" i="17"/>
  <c r="O101" i="17"/>
  <c r="Q101" i="17" s="1"/>
  <c r="Z101" i="4"/>
  <c r="O92" i="17"/>
  <c r="Q92" i="17" s="1"/>
  <c r="Z92" i="4"/>
  <c r="O86" i="17"/>
  <c r="Q86" i="17" s="1"/>
  <c r="Z86" i="4"/>
  <c r="Q55" i="17"/>
  <c r="Z55" i="4"/>
  <c r="Q65" i="17"/>
  <c r="Z65" i="4"/>
  <c r="Q18" i="17"/>
  <c r="Q42" i="17"/>
  <c r="Q39" i="17"/>
  <c r="Q12" i="17"/>
  <c r="Q41" i="17"/>
  <c r="Q7" i="17"/>
  <c r="Q34" i="17"/>
  <c r="Q11" i="17"/>
  <c r="Q27" i="17"/>
  <c r="E11" i="3"/>
  <c r="E6" i="3"/>
  <c r="E5" i="3"/>
  <c r="E91" i="3"/>
  <c r="E102" i="3"/>
  <c r="AD103" i="3" s="1"/>
  <c r="E62" i="3"/>
  <c r="E98" i="3"/>
  <c r="E56" i="3"/>
  <c r="E81" i="3"/>
  <c r="E42" i="3"/>
  <c r="E96" i="3"/>
  <c r="E4" i="3"/>
  <c r="E80" i="3"/>
  <c r="E100" i="3"/>
  <c r="E3" i="3"/>
  <c r="E65" i="3"/>
  <c r="E66" i="3"/>
  <c r="E70" i="3"/>
  <c r="E46" i="3"/>
  <c r="E67" i="3"/>
  <c r="E59" i="3"/>
  <c r="E85" i="3"/>
  <c r="E54" i="3"/>
  <c r="E88" i="3"/>
  <c r="E97" i="3"/>
  <c r="E78" i="3"/>
  <c r="E50" i="3"/>
  <c r="E86" i="3"/>
  <c r="E47" i="3"/>
  <c r="E51" i="3"/>
  <c r="E31" i="3"/>
  <c r="E101" i="3"/>
  <c r="E60" i="3"/>
  <c r="E82" i="3"/>
  <c r="E93" i="3"/>
  <c r="E72" i="3"/>
  <c r="E53" i="3"/>
  <c r="E64" i="3"/>
  <c r="E45" i="3"/>
  <c r="E61" i="3"/>
  <c r="E57" i="3"/>
  <c r="E87" i="3"/>
  <c r="E75" i="3"/>
  <c r="E92" i="3"/>
  <c r="E74" i="3"/>
  <c r="E76" i="3"/>
  <c r="E99" i="3"/>
  <c r="E89" i="3"/>
  <c r="E79" i="3"/>
  <c r="E55" i="3"/>
  <c r="E58" i="3"/>
  <c r="E71" i="3"/>
  <c r="E49" i="3"/>
  <c r="E69" i="3"/>
  <c r="E95" i="3"/>
  <c r="E90" i="3"/>
  <c r="E48" i="3"/>
  <c r="E52" i="3"/>
  <c r="E94" i="3"/>
  <c r="E77" i="3"/>
  <c r="E73" i="3"/>
  <c r="E28" i="3"/>
  <c r="E63" i="3"/>
  <c r="E68" i="3"/>
  <c r="E44" i="3"/>
  <c r="E84" i="3"/>
  <c r="E83" i="3"/>
  <c r="GC27" i="12" l="1"/>
  <c r="AH27" i="12"/>
  <c r="AD27" i="12"/>
  <c r="AA27" i="12"/>
  <c r="GN27" i="12" s="1"/>
  <c r="L29" i="12"/>
  <c r="FR12" i="12"/>
  <c r="FO12" i="12"/>
  <c r="HD12" i="12" s="1"/>
  <c r="AV25" i="12"/>
  <c r="AZ25" i="12"/>
  <c r="AS25" i="12"/>
  <c r="GP25" i="12" s="1"/>
  <c r="FY11" i="12"/>
  <c r="GE11" i="12" s="1"/>
  <c r="FV11" i="12"/>
  <c r="HC11" i="12" s="1"/>
  <c r="BE24" i="12"/>
  <c r="BB24" i="12"/>
  <c r="GQ24" i="12" s="1"/>
  <c r="A33" i="16"/>
  <c r="B30" i="12"/>
  <c r="U28" i="12"/>
  <c r="R28" i="12"/>
  <c r="GM28" i="12" s="1"/>
  <c r="AQ26" i="12"/>
  <c r="AM26" i="12"/>
  <c r="AJ26" i="12"/>
  <c r="GO26" i="12" s="1"/>
  <c r="EH15" i="12"/>
  <c r="DY16" i="12"/>
  <c r="CA20" i="12"/>
  <c r="CC20" i="12" s="1"/>
  <c r="GT20" i="12" s="1"/>
  <c r="CO20" i="12"/>
  <c r="CL20" i="12"/>
  <c r="GU20" i="12" s="1"/>
  <c r="CX19" i="12"/>
  <c r="CU19" i="12"/>
  <c r="GV19" i="12" s="1"/>
  <c r="EC13" i="12"/>
  <c r="EE13" i="12" s="1"/>
  <c r="GZ13" i="12" s="1"/>
  <c r="FI13" i="12"/>
  <c r="EL13" i="12"/>
  <c r="EN13" i="12" s="1"/>
  <c r="HA13" i="12" s="1"/>
  <c r="DK13" i="12"/>
  <c r="DM13" i="12" s="1"/>
  <c r="GX13" i="12" s="1"/>
  <c r="F13" i="12"/>
  <c r="I13" i="12" s="1"/>
  <c r="GL13" i="12" s="1"/>
  <c r="DT13" i="12"/>
  <c r="DV13" i="12" s="1"/>
  <c r="GY13" i="12" s="1"/>
  <c r="BR13" i="12"/>
  <c r="BT13" i="12" s="1"/>
  <c r="GS13" i="12" s="1"/>
  <c r="EW13" i="12"/>
  <c r="HB13" i="12" s="1"/>
  <c r="CF21" i="12"/>
  <c r="EQ14" i="12"/>
  <c r="K14" i="7"/>
  <c r="P14" i="7" s="1"/>
  <c r="BW22" i="12"/>
  <c r="M22" i="7"/>
  <c r="K15" i="7"/>
  <c r="P15" i="7" s="1"/>
  <c r="DP17" i="12"/>
  <c r="BN23" i="12"/>
  <c r="BK23" i="12"/>
  <c r="GR23" i="12" s="1"/>
  <c r="DG18" i="12"/>
  <c r="DD18" i="12"/>
  <c r="GW18" i="12" s="1"/>
  <c r="AD102" i="3"/>
  <c r="AD101" i="3"/>
  <c r="AD80" i="3"/>
  <c r="AD91" i="3"/>
  <c r="E7" i="3"/>
  <c r="E8" i="3" s="1"/>
  <c r="AD69" i="3"/>
  <c r="AD92" i="3"/>
  <c r="AD83" i="3"/>
  <c r="AD95" i="3"/>
  <c r="AD58" i="3"/>
  <c r="AD63" i="3"/>
  <c r="AD50" i="3"/>
  <c r="AD75" i="3"/>
  <c r="AD89" i="3"/>
  <c r="AD84" i="3"/>
  <c r="AD81" i="3"/>
  <c r="AD71" i="3"/>
  <c r="AD54" i="3"/>
  <c r="AD76" i="3"/>
  <c r="AD59" i="3"/>
  <c r="AD65" i="3"/>
  <c r="AD82" i="3"/>
  <c r="AD99" i="3"/>
  <c r="AD46" i="3"/>
  <c r="B46" i="14" s="1"/>
  <c r="I46" i="14" s="1"/>
  <c r="AD60" i="3"/>
  <c r="AD94" i="3"/>
  <c r="AD74" i="3"/>
  <c r="AD100" i="3"/>
  <c r="AD97" i="3"/>
  <c r="AD86" i="3"/>
  <c r="AD96" i="3"/>
  <c r="AD98" i="3"/>
  <c r="AD67" i="3"/>
  <c r="AD66" i="3"/>
  <c r="AD45" i="3"/>
  <c r="B45" i="14" s="1"/>
  <c r="I45" i="14" s="1"/>
  <c r="AD61" i="3"/>
  <c r="AD73" i="3"/>
  <c r="AD48" i="3"/>
  <c r="AD79" i="3"/>
  <c r="AD51" i="3"/>
  <c r="AD68" i="3"/>
  <c r="AD57" i="3"/>
  <c r="AD64" i="3"/>
  <c r="AD78" i="3"/>
  <c r="AD53" i="3"/>
  <c r="AD49" i="3"/>
  <c r="AD70" i="3"/>
  <c r="AD72" i="3"/>
  <c r="AD56" i="3"/>
  <c r="AD90" i="3"/>
  <c r="AD77" i="3"/>
  <c r="AD93" i="3"/>
  <c r="AD88" i="3"/>
  <c r="AD62" i="3"/>
  <c r="AD85" i="3"/>
  <c r="AD47" i="3"/>
  <c r="AD52" i="3"/>
  <c r="AD55" i="3"/>
  <c r="AD87" i="3"/>
  <c r="BW23" i="12" l="1"/>
  <c r="M23" i="7"/>
  <c r="A34" i="16"/>
  <c r="B31" i="12"/>
  <c r="EC14" i="12"/>
  <c r="EE14" i="12" s="1"/>
  <c r="GZ14" i="12" s="1"/>
  <c r="BR14" i="12"/>
  <c r="BT14" i="12" s="1"/>
  <c r="GS14" i="12" s="1"/>
  <c r="EL14" i="12"/>
  <c r="EN14" i="12" s="1"/>
  <c r="HA14" i="12" s="1"/>
  <c r="FI14" i="12"/>
  <c r="DT14" i="12"/>
  <c r="DV14" i="12" s="1"/>
  <c r="GY14" i="12" s="1"/>
  <c r="DK14" i="12"/>
  <c r="DM14" i="12" s="1"/>
  <c r="GX14" i="12" s="1"/>
  <c r="F14" i="12"/>
  <c r="I14" i="12" s="1"/>
  <c r="GL14" i="12" s="1"/>
  <c r="EW14" i="12"/>
  <c r="HB14" i="12" s="1"/>
  <c r="DG19" i="12"/>
  <c r="DD19" i="12"/>
  <c r="GW19" i="12" s="1"/>
  <c r="EQ15" i="12"/>
  <c r="FY12" i="12"/>
  <c r="GE12" i="12" s="1"/>
  <c r="FV12" i="12"/>
  <c r="HC12" i="12" s="1"/>
  <c r="AQ27" i="12"/>
  <c r="AM27" i="12"/>
  <c r="AJ27" i="12"/>
  <c r="GO27" i="12" s="1"/>
  <c r="DP18" i="12"/>
  <c r="DY17" i="12"/>
  <c r="CF22" i="12"/>
  <c r="FR13" i="12"/>
  <c r="FO13" i="12"/>
  <c r="HD13" i="12" s="1"/>
  <c r="GC28" i="12"/>
  <c r="AH28" i="12"/>
  <c r="AD28" i="12"/>
  <c r="AA28" i="12"/>
  <c r="GN28" i="12" s="1"/>
  <c r="BN24" i="12"/>
  <c r="BK24" i="12"/>
  <c r="GR24" i="12" s="1"/>
  <c r="CA21" i="12"/>
  <c r="CC21" i="12" s="1"/>
  <c r="GT21" i="12" s="1"/>
  <c r="CO21" i="12"/>
  <c r="CL21" i="12"/>
  <c r="GU21" i="12" s="1"/>
  <c r="CX20" i="12"/>
  <c r="CU20" i="12"/>
  <c r="GV20" i="12" s="1"/>
  <c r="EH16" i="12"/>
  <c r="AZ26" i="12"/>
  <c r="AV26" i="12"/>
  <c r="AS26" i="12"/>
  <c r="GP26" i="12" s="1"/>
  <c r="L30" i="12"/>
  <c r="BE25" i="12"/>
  <c r="BB25" i="12"/>
  <c r="GQ25" i="12" s="1"/>
  <c r="U29" i="12"/>
  <c r="R29" i="12"/>
  <c r="GM29" i="12" s="1"/>
  <c r="E9" i="3"/>
  <c r="DY18" i="12" l="1"/>
  <c r="A35" i="16"/>
  <c r="B32" i="12"/>
  <c r="EQ16" i="12"/>
  <c r="K16" i="7"/>
  <c r="P16" i="7" s="1"/>
  <c r="CX21" i="12"/>
  <c r="CU21" i="12"/>
  <c r="GV21" i="12" s="1"/>
  <c r="BN25" i="12"/>
  <c r="BK25" i="12"/>
  <c r="GR25" i="12" s="1"/>
  <c r="BE26" i="12"/>
  <c r="BB26" i="12"/>
  <c r="GQ26" i="12" s="1"/>
  <c r="EH17" i="12"/>
  <c r="AV27" i="12"/>
  <c r="AZ27" i="12"/>
  <c r="AS27" i="12"/>
  <c r="GP27" i="12" s="1"/>
  <c r="DP19" i="12"/>
  <c r="AQ28" i="12"/>
  <c r="AM28" i="12"/>
  <c r="AJ28" i="12"/>
  <c r="GO28" i="12" s="1"/>
  <c r="FY13" i="12"/>
  <c r="GE13" i="12" s="1"/>
  <c r="FV13" i="12"/>
  <c r="HC13" i="12" s="1"/>
  <c r="DG20" i="12"/>
  <c r="DD20" i="12"/>
  <c r="GW20" i="12" s="1"/>
  <c r="GC29" i="12"/>
  <c r="AD29" i="12"/>
  <c r="AH29" i="12"/>
  <c r="AA29" i="12"/>
  <c r="GN29" i="12" s="1"/>
  <c r="U30" i="12"/>
  <c r="R30" i="12"/>
  <c r="GM30" i="12" s="1"/>
  <c r="BW24" i="12"/>
  <c r="M24" i="7"/>
  <c r="CO22" i="12"/>
  <c r="CA22" i="12"/>
  <c r="CC22" i="12" s="1"/>
  <c r="GT22" i="12" s="1"/>
  <c r="CL22" i="12"/>
  <c r="GU22" i="12" s="1"/>
  <c r="EL15" i="12"/>
  <c r="EN15" i="12" s="1"/>
  <c r="HA15" i="12" s="1"/>
  <c r="F15" i="12"/>
  <c r="I15" i="12" s="1"/>
  <c r="GL15" i="12" s="1"/>
  <c r="BR15" i="12"/>
  <c r="BT15" i="12" s="1"/>
  <c r="GS15" i="12" s="1"/>
  <c r="EC15" i="12"/>
  <c r="EE15" i="12" s="1"/>
  <c r="GZ15" i="12" s="1"/>
  <c r="FI15" i="12"/>
  <c r="DT15" i="12"/>
  <c r="DV15" i="12" s="1"/>
  <c r="GY15" i="12" s="1"/>
  <c r="DK15" i="12"/>
  <c r="DM15" i="12" s="1"/>
  <c r="GX15" i="12" s="1"/>
  <c r="EW15" i="12"/>
  <c r="HB15" i="12" s="1"/>
  <c r="FR14" i="12"/>
  <c r="FO14" i="12"/>
  <c r="HD14" i="12" s="1"/>
  <c r="L31" i="12"/>
  <c r="CF23" i="12"/>
  <c r="E10" i="3"/>
  <c r="CF24" i="12" l="1"/>
  <c r="DY19" i="12"/>
  <c r="A36" i="16"/>
  <c r="B33" i="12"/>
  <c r="U31" i="12"/>
  <c r="R31" i="12"/>
  <c r="GM31" i="12" s="1"/>
  <c r="CX22" i="12"/>
  <c r="CU22" i="12"/>
  <c r="GV22" i="12" s="1"/>
  <c r="AM29" i="12"/>
  <c r="AQ29" i="12"/>
  <c r="AJ29" i="12"/>
  <c r="GO29" i="12" s="1"/>
  <c r="DP20" i="12"/>
  <c r="AV28" i="12"/>
  <c r="AZ28" i="12"/>
  <c r="AS28" i="12"/>
  <c r="GP28" i="12" s="1"/>
  <c r="EQ17" i="12"/>
  <c r="K17" i="7"/>
  <c r="P17" i="7" s="1"/>
  <c r="BW25" i="12"/>
  <c r="M25" i="7"/>
  <c r="AH30" i="12"/>
  <c r="AD30" i="12"/>
  <c r="GC30" i="12"/>
  <c r="AA30" i="12"/>
  <c r="GN30" i="12" s="1"/>
  <c r="BR16" i="12"/>
  <c r="BT16" i="12" s="1"/>
  <c r="GS16" i="12" s="1"/>
  <c r="DK16" i="12"/>
  <c r="DM16" i="12" s="1"/>
  <c r="GX16" i="12" s="1"/>
  <c r="EC16" i="12"/>
  <c r="EE16" i="12" s="1"/>
  <c r="GZ16" i="12" s="1"/>
  <c r="FI16" i="12"/>
  <c r="DT16" i="12"/>
  <c r="DV16" i="12" s="1"/>
  <c r="GY16" i="12" s="1"/>
  <c r="F16" i="12"/>
  <c r="I16" i="12" s="1"/>
  <c r="GL16" i="12" s="1"/>
  <c r="EL16" i="12"/>
  <c r="EN16" i="12" s="1"/>
  <c r="HA16" i="12" s="1"/>
  <c r="EW16" i="12"/>
  <c r="HB16" i="12" s="1"/>
  <c r="CA23" i="12"/>
  <c r="CC23" i="12" s="1"/>
  <c r="GT23" i="12" s="1"/>
  <c r="CO23" i="12"/>
  <c r="CL23" i="12"/>
  <c r="GU23" i="12" s="1"/>
  <c r="FY14" i="12"/>
  <c r="GE14" i="12" s="1"/>
  <c r="FV14" i="12"/>
  <c r="HC14" i="12" s="1"/>
  <c r="FR15" i="12"/>
  <c r="FO15" i="12"/>
  <c r="HD15" i="12" s="1"/>
  <c r="BE27" i="12"/>
  <c r="BB27" i="12"/>
  <c r="GQ27" i="12" s="1"/>
  <c r="BN26" i="12"/>
  <c r="BK26" i="12"/>
  <c r="GR26" i="12" s="1"/>
  <c r="DG21" i="12"/>
  <c r="DD21" i="12"/>
  <c r="GW21" i="12" s="1"/>
  <c r="L32" i="12"/>
  <c r="EH18" i="12"/>
  <c r="E12" i="3"/>
  <c r="E13" i="3" s="1"/>
  <c r="E14" i="3" s="1"/>
  <c r="E15" i="3" s="1"/>
  <c r="U32" i="12" l="1"/>
  <c r="R32" i="12"/>
  <c r="GM32" i="12" s="1"/>
  <c r="BW26" i="12"/>
  <c r="M26" i="7"/>
  <c r="DT17" i="12"/>
  <c r="DV17" i="12" s="1"/>
  <c r="GY17" i="12" s="1"/>
  <c r="FI17" i="12"/>
  <c r="EC17" i="12"/>
  <c r="EE17" i="12" s="1"/>
  <c r="GZ17" i="12" s="1"/>
  <c r="BR17" i="12"/>
  <c r="BT17" i="12" s="1"/>
  <c r="GS17" i="12" s="1"/>
  <c r="EL17" i="12"/>
  <c r="EN17" i="12" s="1"/>
  <c r="HA17" i="12" s="1"/>
  <c r="DK17" i="12"/>
  <c r="DM17" i="12" s="1"/>
  <c r="GX17" i="12" s="1"/>
  <c r="F17" i="12"/>
  <c r="I17" i="12" s="1"/>
  <c r="GL17" i="12" s="1"/>
  <c r="EW17" i="12"/>
  <c r="HB17" i="12" s="1"/>
  <c r="AV29" i="12"/>
  <c r="AZ29" i="12"/>
  <c r="AS29" i="12"/>
  <c r="GP29" i="12" s="1"/>
  <c r="GC31" i="12"/>
  <c r="AD31" i="12"/>
  <c r="AH31" i="12"/>
  <c r="AA31" i="12"/>
  <c r="GN31" i="12" s="1"/>
  <c r="EQ18" i="12"/>
  <c r="K18" i="7"/>
  <c r="P18" i="7" s="1"/>
  <c r="AQ30" i="12"/>
  <c r="AM30" i="12"/>
  <c r="AJ30" i="12"/>
  <c r="GO30" i="12" s="1"/>
  <c r="CF25" i="12"/>
  <c r="DY20" i="12"/>
  <c r="L33" i="12"/>
  <c r="EH19" i="12"/>
  <c r="FY15" i="12"/>
  <c r="GE15" i="12" s="1"/>
  <c r="FV15" i="12"/>
  <c r="HC15" i="12" s="1"/>
  <c r="CX23" i="12"/>
  <c r="CU23" i="12"/>
  <c r="GV23" i="12" s="1"/>
  <c r="DP21" i="12"/>
  <c r="DG22" i="12"/>
  <c r="DD22" i="12"/>
  <c r="GW22" i="12" s="1"/>
  <c r="A37" i="16"/>
  <c r="B34" i="12"/>
  <c r="BN27" i="12"/>
  <c r="BK27" i="12"/>
  <c r="GR27" i="12" s="1"/>
  <c r="FR16" i="12"/>
  <c r="FO16" i="12"/>
  <c r="HD16" i="12" s="1"/>
  <c r="BE28" i="12"/>
  <c r="BB28" i="12"/>
  <c r="GQ28" i="12" s="1"/>
  <c r="K19" i="7"/>
  <c r="P19" i="7" s="1"/>
  <c r="CO24" i="12"/>
  <c r="CA24" i="12"/>
  <c r="CC24" i="12" s="1"/>
  <c r="GT24" i="12" s="1"/>
  <c r="CL24" i="12"/>
  <c r="GU24" i="12" s="1"/>
  <c r="E16" i="3"/>
  <c r="E17" i="3" s="1"/>
  <c r="E18" i="3" s="1"/>
  <c r="E19" i="3" s="1"/>
  <c r="E20" i="3" s="1"/>
  <c r="DY21" i="12" l="1"/>
  <c r="U33" i="12"/>
  <c r="R33" i="12"/>
  <c r="GM33" i="12" s="1"/>
  <c r="CA25" i="12"/>
  <c r="CC25" i="12" s="1"/>
  <c r="GT25" i="12" s="1"/>
  <c r="CO25" i="12"/>
  <c r="CL25" i="12"/>
  <c r="GU25" i="12" s="1"/>
  <c r="FR17" i="12"/>
  <c r="FO17" i="12"/>
  <c r="HD17" i="12" s="1"/>
  <c r="CF26" i="12"/>
  <c r="A38" i="16"/>
  <c r="B35" i="12"/>
  <c r="BN28" i="12"/>
  <c r="BK28" i="12"/>
  <c r="GR28" i="12" s="1"/>
  <c r="BW27" i="12"/>
  <c r="M27" i="7"/>
  <c r="AM31" i="12"/>
  <c r="AQ31" i="12"/>
  <c r="AJ31" i="12"/>
  <c r="GO31" i="12" s="1"/>
  <c r="BE29" i="12"/>
  <c r="BB29" i="12"/>
  <c r="GQ29" i="12" s="1"/>
  <c r="CX24" i="12"/>
  <c r="CU24" i="12"/>
  <c r="GV24" i="12" s="1"/>
  <c r="L34" i="12"/>
  <c r="DP22" i="12"/>
  <c r="DG23" i="12"/>
  <c r="DD23" i="12"/>
  <c r="GW23" i="12" s="1"/>
  <c r="EQ19" i="12"/>
  <c r="EH20" i="12"/>
  <c r="K20" i="7"/>
  <c r="P20" i="7" s="1"/>
  <c r="AZ30" i="12"/>
  <c r="AV30" i="12"/>
  <c r="AS30" i="12"/>
  <c r="GP30" i="12" s="1"/>
  <c r="DT18" i="12"/>
  <c r="DV18" i="12" s="1"/>
  <c r="GY18" i="12" s="1"/>
  <c r="BR18" i="12"/>
  <c r="BT18" i="12" s="1"/>
  <c r="GS18" i="12" s="1"/>
  <c r="EC18" i="12"/>
  <c r="EE18" i="12" s="1"/>
  <c r="GZ18" i="12" s="1"/>
  <c r="F18" i="12"/>
  <c r="I18" i="12" s="1"/>
  <c r="GL18" i="12" s="1"/>
  <c r="EL18" i="12"/>
  <c r="EN18" i="12" s="1"/>
  <c r="HA18" i="12" s="1"/>
  <c r="DK18" i="12"/>
  <c r="DM18" i="12" s="1"/>
  <c r="GX18" i="12" s="1"/>
  <c r="FI18" i="12"/>
  <c r="EW18" i="12"/>
  <c r="HB18" i="12" s="1"/>
  <c r="GC32" i="12"/>
  <c r="AH32" i="12"/>
  <c r="AD32" i="12"/>
  <c r="AA32" i="12"/>
  <c r="GN32" i="12" s="1"/>
  <c r="FY16" i="12"/>
  <c r="GE16" i="12" s="1"/>
  <c r="FV16" i="12"/>
  <c r="HC16" i="12" s="1"/>
  <c r="E21" i="3"/>
  <c r="E22" i="3" s="1"/>
  <c r="DY22" i="12" l="1"/>
  <c r="DG24" i="12"/>
  <c r="DD24" i="12"/>
  <c r="GW24" i="12" s="1"/>
  <c r="CF27" i="12"/>
  <c r="A39" i="16"/>
  <c r="B36" i="12"/>
  <c r="FY17" i="12"/>
  <c r="GE17" i="12" s="1"/>
  <c r="FV17" i="12"/>
  <c r="HC17" i="12" s="1"/>
  <c r="BE30" i="12"/>
  <c r="BB30" i="12"/>
  <c r="GQ30" i="12" s="1"/>
  <c r="EQ20" i="12"/>
  <c r="AZ31" i="12"/>
  <c r="AV31" i="12"/>
  <c r="AS31" i="12"/>
  <c r="GP31" i="12" s="1"/>
  <c r="GC33" i="12"/>
  <c r="AD33" i="12"/>
  <c r="AH33" i="12"/>
  <c r="AA33" i="12"/>
  <c r="GN33" i="12" s="1"/>
  <c r="AM32" i="12"/>
  <c r="AQ32" i="12"/>
  <c r="AJ32" i="12"/>
  <c r="GO32" i="12" s="1"/>
  <c r="FR18" i="12"/>
  <c r="FO18" i="12"/>
  <c r="HD18" i="12" s="1"/>
  <c r="DP23" i="12"/>
  <c r="U34" i="12"/>
  <c r="R34" i="12"/>
  <c r="GM34" i="12" s="1"/>
  <c r="BN29" i="12"/>
  <c r="BK29" i="12"/>
  <c r="GR29" i="12" s="1"/>
  <c r="BW28" i="12"/>
  <c r="M28" i="7"/>
  <c r="CO26" i="12"/>
  <c r="CA26" i="12"/>
  <c r="CC26" i="12" s="1"/>
  <c r="GT26" i="12" s="1"/>
  <c r="CL26" i="12"/>
  <c r="GU26" i="12" s="1"/>
  <c r="CX25" i="12"/>
  <c r="CU25" i="12"/>
  <c r="GV25" i="12" s="1"/>
  <c r="BR19" i="12"/>
  <c r="BT19" i="12" s="1"/>
  <c r="GS19" i="12" s="1"/>
  <c r="DK19" i="12"/>
  <c r="DM19" i="12" s="1"/>
  <c r="GX19" i="12" s="1"/>
  <c r="EL19" i="12"/>
  <c r="EN19" i="12" s="1"/>
  <c r="HA19" i="12" s="1"/>
  <c r="DT19" i="12"/>
  <c r="DV19" i="12" s="1"/>
  <c r="GY19" i="12" s="1"/>
  <c r="FI19" i="12"/>
  <c r="F19" i="12"/>
  <c r="I19" i="12" s="1"/>
  <c r="GL19" i="12" s="1"/>
  <c r="EC19" i="12"/>
  <c r="EE19" i="12" s="1"/>
  <c r="GZ19" i="12" s="1"/>
  <c r="EW19" i="12"/>
  <c r="HB19" i="12" s="1"/>
  <c r="L35" i="12"/>
  <c r="EH21" i="12"/>
  <c r="E23" i="3"/>
  <c r="AZ32" i="12" l="1"/>
  <c r="AV32" i="12"/>
  <c r="AS32" i="12"/>
  <c r="GP32" i="12" s="1"/>
  <c r="DP24" i="12"/>
  <c r="U35" i="12"/>
  <c r="R35" i="12"/>
  <c r="GM35" i="12" s="1"/>
  <c r="FR19" i="12"/>
  <c r="FO19" i="12"/>
  <c r="HD19" i="12" s="1"/>
  <c r="CF28" i="12"/>
  <c r="GC34" i="12"/>
  <c r="AD34" i="12"/>
  <c r="AH34" i="12"/>
  <c r="AA34" i="12"/>
  <c r="GN34" i="12" s="1"/>
  <c r="FY18" i="12"/>
  <c r="GE18" i="12" s="1"/>
  <c r="FV18" i="12"/>
  <c r="HC18" i="12" s="1"/>
  <c r="BR20" i="12"/>
  <c r="BT20" i="12" s="1"/>
  <c r="GS20" i="12" s="1"/>
  <c r="FI20" i="12"/>
  <c r="EC20" i="12"/>
  <c r="EE20" i="12" s="1"/>
  <c r="GZ20" i="12" s="1"/>
  <c r="EL20" i="12"/>
  <c r="EN20" i="12" s="1"/>
  <c r="HA20" i="12" s="1"/>
  <c r="DK20" i="12"/>
  <c r="DM20" i="12" s="1"/>
  <c r="GX20" i="12" s="1"/>
  <c r="F20" i="12"/>
  <c r="I20" i="12" s="1"/>
  <c r="GL20" i="12" s="1"/>
  <c r="DT20" i="12"/>
  <c r="DV20" i="12" s="1"/>
  <c r="GY20" i="12" s="1"/>
  <c r="EW20" i="12"/>
  <c r="HB20" i="12" s="1"/>
  <c r="CA27" i="12"/>
  <c r="CC27" i="12" s="1"/>
  <c r="GT27" i="12" s="1"/>
  <c r="CO27" i="12"/>
  <c r="CL27" i="12"/>
  <c r="GU27" i="12" s="1"/>
  <c r="CX26" i="12"/>
  <c r="CU26" i="12"/>
  <c r="GV26" i="12" s="1"/>
  <c r="BE31" i="12"/>
  <c r="BB31" i="12"/>
  <c r="GQ31" i="12" s="1"/>
  <c r="L36" i="12"/>
  <c r="EQ21" i="12"/>
  <c r="K21" i="7"/>
  <c r="P21" i="7" s="1"/>
  <c r="DG25" i="12"/>
  <c r="DD25" i="12"/>
  <c r="GW25" i="12" s="1"/>
  <c r="BW29" i="12"/>
  <c r="M29" i="7"/>
  <c r="DY23" i="12"/>
  <c r="AQ33" i="12"/>
  <c r="AM33" i="12"/>
  <c r="AJ33" i="12"/>
  <c r="GO33" i="12" s="1"/>
  <c r="BN30" i="12"/>
  <c r="BK30" i="12"/>
  <c r="GR30" i="12" s="1"/>
  <c r="A40" i="16"/>
  <c r="B37" i="12"/>
  <c r="EH22" i="12"/>
  <c r="E24" i="3"/>
  <c r="A41" i="16" l="1"/>
  <c r="B38" i="12"/>
  <c r="AZ33" i="12"/>
  <c r="AV33" i="12"/>
  <c r="AS33" i="12"/>
  <c r="GP33" i="12" s="1"/>
  <c r="EH23" i="12"/>
  <c r="FY19" i="12"/>
  <c r="GE19" i="12" s="1"/>
  <c r="FV19" i="12"/>
  <c r="HC19" i="12" s="1"/>
  <c r="DY24" i="12"/>
  <c r="FR20" i="12"/>
  <c r="FO20" i="12"/>
  <c r="HD20" i="12" s="1"/>
  <c r="DK21" i="12"/>
  <c r="DM21" i="12" s="1"/>
  <c r="GX21" i="12" s="1"/>
  <c r="FI21" i="12"/>
  <c r="EC21" i="12"/>
  <c r="EE21" i="12" s="1"/>
  <c r="GZ21" i="12" s="1"/>
  <c r="F21" i="12"/>
  <c r="I21" i="12" s="1"/>
  <c r="GL21" i="12" s="1"/>
  <c r="DT21" i="12"/>
  <c r="DV21" i="12" s="1"/>
  <c r="GY21" i="12" s="1"/>
  <c r="BR21" i="12"/>
  <c r="BT21" i="12" s="1"/>
  <c r="GS21" i="12" s="1"/>
  <c r="EL21" i="12"/>
  <c r="EN21" i="12" s="1"/>
  <c r="HA21" i="12" s="1"/>
  <c r="EW21" i="12"/>
  <c r="HB21" i="12" s="1"/>
  <c r="BN31" i="12"/>
  <c r="BK31" i="12"/>
  <c r="GR31" i="12" s="1"/>
  <c r="CX27" i="12"/>
  <c r="CU27" i="12"/>
  <c r="GV27" i="12" s="1"/>
  <c r="EQ22" i="12"/>
  <c r="K22" i="7"/>
  <c r="P22" i="7" s="1"/>
  <c r="BW30" i="12"/>
  <c r="M30" i="7"/>
  <c r="K23" i="7"/>
  <c r="P23" i="7" s="1"/>
  <c r="DP25" i="12"/>
  <c r="CA28" i="12"/>
  <c r="CC28" i="12" s="1"/>
  <c r="GT28" i="12" s="1"/>
  <c r="CO28" i="12"/>
  <c r="CL28" i="12"/>
  <c r="GU28" i="12" s="1"/>
  <c r="GC35" i="12"/>
  <c r="AD35" i="12"/>
  <c r="AH35" i="12"/>
  <c r="AA35" i="12"/>
  <c r="GN35" i="12" s="1"/>
  <c r="BE32" i="12"/>
  <c r="BB32" i="12"/>
  <c r="GQ32" i="12" s="1"/>
  <c r="L37" i="12"/>
  <c r="CF29" i="12"/>
  <c r="U36" i="12"/>
  <c r="R36" i="12"/>
  <c r="GM36" i="12" s="1"/>
  <c r="DG26" i="12"/>
  <c r="DD26" i="12"/>
  <c r="GW26" i="12" s="1"/>
  <c r="AQ34" i="12"/>
  <c r="AM34" i="12"/>
  <c r="AJ34" i="12"/>
  <c r="GO34" i="12" s="1"/>
  <c r="E25" i="3"/>
  <c r="GC36" i="12" l="1"/>
  <c r="AD36" i="12"/>
  <c r="AH36" i="12"/>
  <c r="AA36" i="12"/>
  <c r="GN36" i="12" s="1"/>
  <c r="U37" i="12"/>
  <c r="R37" i="12"/>
  <c r="GM37" i="12" s="1"/>
  <c r="CX28" i="12"/>
  <c r="CU28" i="12"/>
  <c r="GV28" i="12" s="1"/>
  <c r="FR21" i="12"/>
  <c r="FO21" i="12"/>
  <c r="HD21" i="12" s="1"/>
  <c r="BE33" i="12"/>
  <c r="BB33" i="12"/>
  <c r="GQ33" i="12" s="1"/>
  <c r="AM35" i="12"/>
  <c r="AQ35" i="12"/>
  <c r="AJ35" i="12"/>
  <c r="GO35" i="12" s="1"/>
  <c r="AZ34" i="12"/>
  <c r="AV34" i="12"/>
  <c r="AS34" i="12"/>
  <c r="GP34" i="12" s="1"/>
  <c r="DP26" i="12"/>
  <c r="CA29" i="12"/>
  <c r="CC29" i="12" s="1"/>
  <c r="GT29" i="12" s="1"/>
  <c r="CO29" i="12"/>
  <c r="CL29" i="12"/>
  <c r="GU29" i="12" s="1"/>
  <c r="BN32" i="12"/>
  <c r="BK32" i="12"/>
  <c r="GR32" i="12" s="1"/>
  <c r="EC22" i="12"/>
  <c r="EE22" i="12" s="1"/>
  <c r="GZ22" i="12" s="1"/>
  <c r="BR22" i="12"/>
  <c r="BT22" i="12" s="1"/>
  <c r="GS22" i="12" s="1"/>
  <c r="EL22" i="12"/>
  <c r="EN22" i="12" s="1"/>
  <c r="HA22" i="12" s="1"/>
  <c r="DK22" i="12"/>
  <c r="DM22" i="12" s="1"/>
  <c r="GX22" i="12" s="1"/>
  <c r="FI22" i="12"/>
  <c r="DT22" i="12"/>
  <c r="DV22" i="12" s="1"/>
  <c r="GY22" i="12" s="1"/>
  <c r="F22" i="12"/>
  <c r="I22" i="12" s="1"/>
  <c r="GL22" i="12" s="1"/>
  <c r="EW22" i="12"/>
  <c r="HB22" i="12" s="1"/>
  <c r="BW31" i="12"/>
  <c r="M31" i="7"/>
  <c r="DY25" i="12"/>
  <c r="CF30" i="12"/>
  <c r="EH24" i="12"/>
  <c r="EQ23" i="12"/>
  <c r="L38" i="12"/>
  <c r="DG27" i="12"/>
  <c r="DD27" i="12"/>
  <c r="GW27" i="12" s="1"/>
  <c r="FY20" i="12"/>
  <c r="GE20" i="12" s="1"/>
  <c r="FV20" i="12"/>
  <c r="HC20" i="12" s="1"/>
  <c r="A42" i="16"/>
  <c r="B39" i="12"/>
  <c r="E26" i="3"/>
  <c r="DP27" i="12" l="1"/>
  <c r="DT23" i="12"/>
  <c r="DV23" i="12" s="1"/>
  <c r="GY23" i="12" s="1"/>
  <c r="FI23" i="12"/>
  <c r="EC23" i="12"/>
  <c r="EE23" i="12" s="1"/>
  <c r="GZ23" i="12" s="1"/>
  <c r="BR23" i="12"/>
  <c r="BT23" i="12" s="1"/>
  <c r="GS23" i="12" s="1"/>
  <c r="EL23" i="12"/>
  <c r="EN23" i="12" s="1"/>
  <c r="HA23" i="12" s="1"/>
  <c r="DK23" i="12"/>
  <c r="DM23" i="12" s="1"/>
  <c r="GX23" i="12" s="1"/>
  <c r="F23" i="12"/>
  <c r="I23" i="12" s="1"/>
  <c r="GL23" i="12" s="1"/>
  <c r="EW23" i="12"/>
  <c r="HB23" i="12" s="1"/>
  <c r="CO30" i="12"/>
  <c r="CA30" i="12"/>
  <c r="CC30" i="12" s="1"/>
  <c r="GT30" i="12" s="1"/>
  <c r="CL30" i="12"/>
  <c r="GU30" i="12" s="1"/>
  <c r="BW32" i="12"/>
  <c r="M32" i="7"/>
  <c r="A43" i="16"/>
  <c r="B40" i="12"/>
  <c r="DY26" i="12"/>
  <c r="BN33" i="12"/>
  <c r="BK33" i="12"/>
  <c r="GR33" i="12" s="1"/>
  <c r="DG28" i="12"/>
  <c r="DD28" i="12"/>
  <c r="GW28" i="12" s="1"/>
  <c r="L39" i="12"/>
  <c r="U38" i="12"/>
  <c r="R38" i="12"/>
  <c r="GM38" i="12" s="1"/>
  <c r="EQ24" i="12"/>
  <c r="K24" i="7"/>
  <c r="P24" i="7" s="1"/>
  <c r="CF31" i="12"/>
  <c r="FR22" i="12"/>
  <c r="FO22" i="12"/>
  <c r="HD22" i="12" s="1"/>
  <c r="CX29" i="12"/>
  <c r="CU29" i="12"/>
  <c r="GV29" i="12" s="1"/>
  <c r="AQ36" i="12"/>
  <c r="AM36" i="12"/>
  <c r="AJ36" i="12"/>
  <c r="GO36" i="12" s="1"/>
  <c r="EH25" i="12"/>
  <c r="BE34" i="12"/>
  <c r="BB34" i="12"/>
  <c r="GQ34" i="12" s="1"/>
  <c r="AV35" i="12"/>
  <c r="AZ35" i="12"/>
  <c r="AS35" i="12"/>
  <c r="GP35" i="12" s="1"/>
  <c r="FY21" i="12"/>
  <c r="GE21" i="12" s="1"/>
  <c r="FV21" i="12"/>
  <c r="HC21" i="12" s="1"/>
  <c r="GC37" i="12"/>
  <c r="AH37" i="12"/>
  <c r="AD37" i="12"/>
  <c r="AA37" i="12"/>
  <c r="GN37" i="12" s="1"/>
  <c r="E27" i="3"/>
  <c r="BE35" i="12" l="1"/>
  <c r="BB35" i="12"/>
  <c r="GQ35" i="12" s="1"/>
  <c r="EQ25" i="12"/>
  <c r="K25" i="7"/>
  <c r="P25" i="7" s="1"/>
  <c r="F24" i="12"/>
  <c r="I24" i="12" s="1"/>
  <c r="GL24" i="12" s="1"/>
  <c r="EC24" i="12"/>
  <c r="EE24" i="12" s="1"/>
  <c r="GZ24" i="12" s="1"/>
  <c r="BR24" i="12"/>
  <c r="BT24" i="12" s="1"/>
  <c r="GS24" i="12" s="1"/>
  <c r="DK24" i="12"/>
  <c r="DM24" i="12" s="1"/>
  <c r="GX24" i="12" s="1"/>
  <c r="EL24" i="12"/>
  <c r="EN24" i="12" s="1"/>
  <c r="HA24" i="12" s="1"/>
  <c r="DT24" i="12"/>
  <c r="DV24" i="12" s="1"/>
  <c r="GY24" i="12" s="1"/>
  <c r="FI24" i="12"/>
  <c r="EW24" i="12"/>
  <c r="HB24" i="12" s="1"/>
  <c r="DP28" i="12"/>
  <c r="FR23" i="12"/>
  <c r="FO23" i="12"/>
  <c r="HD23" i="12" s="1"/>
  <c r="DG29" i="12"/>
  <c r="DD29" i="12"/>
  <c r="GW29" i="12" s="1"/>
  <c r="CA31" i="12"/>
  <c r="CC31" i="12" s="1"/>
  <c r="GT31" i="12" s="1"/>
  <c r="CO31" i="12"/>
  <c r="CL31" i="12"/>
  <c r="GU31" i="12" s="1"/>
  <c r="U39" i="12"/>
  <c r="R39" i="12"/>
  <c r="GM39" i="12" s="1"/>
  <c r="EH26" i="12"/>
  <c r="CX30" i="12"/>
  <c r="CU30" i="12"/>
  <c r="GV30" i="12" s="1"/>
  <c r="AQ37" i="12"/>
  <c r="AM37" i="12"/>
  <c r="AJ37" i="12"/>
  <c r="GO37" i="12" s="1"/>
  <c r="BN34" i="12"/>
  <c r="BK34" i="12"/>
  <c r="GR34" i="12" s="1"/>
  <c r="AV36" i="12"/>
  <c r="AZ36" i="12"/>
  <c r="AS36" i="12"/>
  <c r="GP36" i="12" s="1"/>
  <c r="GC38" i="12"/>
  <c r="AH38" i="12"/>
  <c r="AD38" i="12"/>
  <c r="AA38" i="12"/>
  <c r="GN38" i="12" s="1"/>
  <c r="BW33" i="12"/>
  <c r="M33" i="7"/>
  <c r="L40" i="12"/>
  <c r="CF32" i="12"/>
  <c r="FY22" i="12"/>
  <c r="GE22" i="12" s="1"/>
  <c r="FV22" i="12"/>
  <c r="HC22" i="12" s="1"/>
  <c r="A44" i="16"/>
  <c r="B41" i="12"/>
  <c r="DY27" i="12"/>
  <c r="E29" i="3"/>
  <c r="A45" i="16" l="1"/>
  <c r="B42" i="12"/>
  <c r="CO32" i="12"/>
  <c r="CA32" i="12"/>
  <c r="CC32" i="12" s="1"/>
  <c r="GT32" i="12" s="1"/>
  <c r="CL32" i="12"/>
  <c r="GU32" i="12" s="1"/>
  <c r="AM38" i="12"/>
  <c r="AQ38" i="12"/>
  <c r="AJ38" i="12"/>
  <c r="GO38" i="12" s="1"/>
  <c r="DG30" i="12"/>
  <c r="DD30" i="12"/>
  <c r="GW30" i="12" s="1"/>
  <c r="AD39" i="12"/>
  <c r="GC39" i="12"/>
  <c r="AH39" i="12"/>
  <c r="AA39" i="12"/>
  <c r="GN39" i="12" s="1"/>
  <c r="FY23" i="12"/>
  <c r="GE23" i="12" s="1"/>
  <c r="FV23" i="12"/>
  <c r="HC23" i="12" s="1"/>
  <c r="FR24" i="12"/>
  <c r="FO24" i="12"/>
  <c r="HD24" i="12" s="1"/>
  <c r="L41" i="12"/>
  <c r="CF33" i="12"/>
  <c r="BE36" i="12"/>
  <c r="BB36" i="12"/>
  <c r="GQ36" i="12" s="1"/>
  <c r="AV37" i="12"/>
  <c r="AZ37" i="12"/>
  <c r="AS37" i="12"/>
  <c r="GP37" i="12" s="1"/>
  <c r="BR25" i="12"/>
  <c r="BT25" i="12" s="1"/>
  <c r="GS25" i="12" s="1"/>
  <c r="DT25" i="12"/>
  <c r="DV25" i="12" s="1"/>
  <c r="GY25" i="12" s="1"/>
  <c r="DK25" i="12"/>
  <c r="DM25" i="12" s="1"/>
  <c r="GX25" i="12" s="1"/>
  <c r="FI25" i="12"/>
  <c r="EC25" i="12"/>
  <c r="EE25" i="12" s="1"/>
  <c r="GZ25" i="12" s="1"/>
  <c r="F25" i="12"/>
  <c r="I25" i="12" s="1"/>
  <c r="GL25" i="12" s="1"/>
  <c r="EL25" i="12"/>
  <c r="EN25" i="12" s="1"/>
  <c r="HA25" i="12" s="1"/>
  <c r="EW25" i="12"/>
  <c r="HB25" i="12" s="1"/>
  <c r="EH27" i="12"/>
  <c r="K27" i="7" s="1"/>
  <c r="P27" i="7" s="1"/>
  <c r="U40" i="12"/>
  <c r="R40" i="12"/>
  <c r="GM40" i="12" s="1"/>
  <c r="EQ26" i="12"/>
  <c r="K26" i="7"/>
  <c r="P26" i="7" s="1"/>
  <c r="CX31" i="12"/>
  <c r="CU31" i="12"/>
  <c r="GV31" i="12" s="1"/>
  <c r="DP29" i="12"/>
  <c r="DY28" i="12"/>
  <c r="BW34" i="12"/>
  <c r="M34" i="7"/>
  <c r="BN35" i="12"/>
  <c r="BK35" i="12"/>
  <c r="GR35" i="12" s="1"/>
  <c r="E30" i="3"/>
  <c r="CX32" i="12" l="1"/>
  <c r="CU32" i="12"/>
  <c r="GV32" i="12" s="1"/>
  <c r="GC40" i="12"/>
  <c r="AD40" i="12"/>
  <c r="AH40" i="12"/>
  <c r="AA40" i="12"/>
  <c r="GN40" i="12" s="1"/>
  <c r="CF34" i="12"/>
  <c r="DY29" i="12"/>
  <c r="BW35" i="12"/>
  <c r="M35" i="7"/>
  <c r="EL26" i="12"/>
  <c r="EN26" i="12" s="1"/>
  <c r="HA26" i="12" s="1"/>
  <c r="DK26" i="12"/>
  <c r="DM26" i="12" s="1"/>
  <c r="GX26" i="12" s="1"/>
  <c r="FI26" i="12"/>
  <c r="DT26" i="12"/>
  <c r="DV26" i="12" s="1"/>
  <c r="GY26" i="12" s="1"/>
  <c r="BR26" i="12"/>
  <c r="BT26" i="12" s="1"/>
  <c r="GS26" i="12" s="1"/>
  <c r="EC26" i="12"/>
  <c r="EE26" i="12" s="1"/>
  <c r="GZ26" i="12" s="1"/>
  <c r="F26" i="12"/>
  <c r="I26" i="12" s="1"/>
  <c r="GL26" i="12" s="1"/>
  <c r="EW26" i="12"/>
  <c r="HB26" i="12" s="1"/>
  <c r="BE37" i="12"/>
  <c r="BB37" i="12"/>
  <c r="GQ37" i="12" s="1"/>
  <c r="CO33" i="12"/>
  <c r="CA33" i="12"/>
  <c r="CC33" i="12" s="1"/>
  <c r="GT33" i="12" s="1"/>
  <c r="CL33" i="12"/>
  <c r="GU33" i="12" s="1"/>
  <c r="FY24" i="12"/>
  <c r="GE24" i="12" s="1"/>
  <c r="FV24" i="12"/>
  <c r="HC24" i="12" s="1"/>
  <c r="AV38" i="12"/>
  <c r="AZ38" i="12"/>
  <c r="AS38" i="12"/>
  <c r="GP38" i="12" s="1"/>
  <c r="L42" i="12"/>
  <c r="EQ27" i="12"/>
  <c r="DP30" i="12"/>
  <c r="A46" i="16"/>
  <c r="B43" i="12"/>
  <c r="EH28" i="12"/>
  <c r="K28" i="7"/>
  <c r="P28" i="7" s="1"/>
  <c r="DG31" i="12"/>
  <c r="DD31" i="12"/>
  <c r="GW31" i="12" s="1"/>
  <c r="FR25" i="12"/>
  <c r="FO25" i="12"/>
  <c r="HD25" i="12" s="1"/>
  <c r="BN36" i="12"/>
  <c r="BK36" i="12"/>
  <c r="GR36" i="12" s="1"/>
  <c r="U41" i="12"/>
  <c r="R41" i="12"/>
  <c r="GM41" i="12" s="1"/>
  <c r="AQ39" i="12"/>
  <c r="AM39" i="12"/>
  <c r="AJ39" i="12"/>
  <c r="GO39" i="12" s="1"/>
  <c r="E32" i="3"/>
  <c r="BE38" i="12" l="1"/>
  <c r="BB38" i="12"/>
  <c r="GQ38" i="12" s="1"/>
  <c r="DP31" i="12"/>
  <c r="L43" i="12"/>
  <c r="CF35" i="12"/>
  <c r="CO34" i="12"/>
  <c r="CA34" i="12"/>
  <c r="CC34" i="12" s="1"/>
  <c r="GT34" i="12" s="1"/>
  <c r="CL34" i="12"/>
  <c r="GU34" i="12" s="1"/>
  <c r="A47" i="16"/>
  <c r="B44" i="12"/>
  <c r="DT27" i="12"/>
  <c r="DV27" i="12" s="1"/>
  <c r="GY27" i="12" s="1"/>
  <c r="FI27" i="12"/>
  <c r="EC27" i="12"/>
  <c r="EE27" i="12" s="1"/>
  <c r="GZ27" i="12" s="1"/>
  <c r="BR27" i="12"/>
  <c r="BT27" i="12" s="1"/>
  <c r="GS27" i="12" s="1"/>
  <c r="EL27" i="12"/>
  <c r="EN27" i="12" s="1"/>
  <c r="HA27" i="12" s="1"/>
  <c r="DK27" i="12"/>
  <c r="DM27" i="12" s="1"/>
  <c r="GX27" i="12" s="1"/>
  <c r="F27" i="12"/>
  <c r="I27" i="12" s="1"/>
  <c r="GL27" i="12" s="1"/>
  <c r="EW27" i="12"/>
  <c r="HB27" i="12" s="1"/>
  <c r="BN37" i="12"/>
  <c r="BK37" i="12"/>
  <c r="GR37" i="12" s="1"/>
  <c r="GC41" i="12"/>
  <c r="AD41" i="12"/>
  <c r="AH41" i="12"/>
  <c r="AA41" i="12"/>
  <c r="GN41" i="12" s="1"/>
  <c r="FY25" i="12"/>
  <c r="GE25" i="12" s="1"/>
  <c r="FV25" i="12"/>
  <c r="HC25" i="12" s="1"/>
  <c r="AZ39" i="12"/>
  <c r="AV39" i="12"/>
  <c r="AS39" i="12"/>
  <c r="GP39" i="12" s="1"/>
  <c r="EH29" i="12"/>
  <c r="DG32" i="12"/>
  <c r="DD32" i="12"/>
  <c r="GW32" i="12" s="1"/>
  <c r="BW36" i="12"/>
  <c r="M36" i="7"/>
  <c r="EQ28" i="12"/>
  <c r="DY30" i="12"/>
  <c r="U42" i="12"/>
  <c r="R42" i="12"/>
  <c r="GM42" i="12" s="1"/>
  <c r="CX33" i="12"/>
  <c r="CU33" i="12"/>
  <c r="GV33" i="12" s="1"/>
  <c r="FR26" i="12"/>
  <c r="FO26" i="12"/>
  <c r="HD26" i="12" s="1"/>
  <c r="AM40" i="12"/>
  <c r="AQ40" i="12"/>
  <c r="AJ40" i="12"/>
  <c r="GO40" i="12" s="1"/>
  <c r="E33" i="3"/>
  <c r="A48" i="16" l="1"/>
  <c r="B45" i="12"/>
  <c r="AZ40" i="12"/>
  <c r="AV40" i="12"/>
  <c r="AS40" i="12"/>
  <c r="GP40" i="12" s="1"/>
  <c r="DG33" i="12"/>
  <c r="DD33" i="12"/>
  <c r="GW33" i="12" s="1"/>
  <c r="EH30" i="12"/>
  <c r="DP32" i="12"/>
  <c r="BE39" i="12"/>
  <c r="BB39" i="12"/>
  <c r="GQ39" i="12" s="1"/>
  <c r="FR27" i="12"/>
  <c r="FO27" i="12"/>
  <c r="HD27" i="12" s="1"/>
  <c r="CA35" i="12"/>
  <c r="CC35" i="12" s="1"/>
  <c r="GT35" i="12" s="1"/>
  <c r="CO35" i="12"/>
  <c r="CL35" i="12"/>
  <c r="GU35" i="12" s="1"/>
  <c r="DY31" i="12"/>
  <c r="CF36" i="12"/>
  <c r="BW37" i="12"/>
  <c r="M37" i="7"/>
  <c r="FY26" i="12"/>
  <c r="GE26" i="12" s="1"/>
  <c r="FV26" i="12"/>
  <c r="HC26" i="12" s="1"/>
  <c r="AH42" i="12"/>
  <c r="AD42" i="12"/>
  <c r="GC42" i="12"/>
  <c r="AA42" i="12"/>
  <c r="GN42" i="12" s="1"/>
  <c r="FI28" i="12"/>
  <c r="F28" i="12"/>
  <c r="I28" i="12" s="1"/>
  <c r="GL28" i="12" s="1"/>
  <c r="EC28" i="12"/>
  <c r="EE28" i="12" s="1"/>
  <c r="GZ28" i="12" s="1"/>
  <c r="BR28" i="12"/>
  <c r="BT28" i="12" s="1"/>
  <c r="GS28" i="12" s="1"/>
  <c r="DT28" i="12"/>
  <c r="DV28" i="12" s="1"/>
  <c r="GY28" i="12" s="1"/>
  <c r="EL28" i="12"/>
  <c r="EN28" i="12" s="1"/>
  <c r="HA28" i="12" s="1"/>
  <c r="DK28" i="12"/>
  <c r="DM28" i="12" s="1"/>
  <c r="GX28" i="12" s="1"/>
  <c r="EW28" i="12"/>
  <c r="HB28" i="12" s="1"/>
  <c r="EQ29" i="12"/>
  <c r="K29" i="7"/>
  <c r="P29" i="7" s="1"/>
  <c r="AQ41" i="12"/>
  <c r="AM41" i="12"/>
  <c r="AJ41" i="12"/>
  <c r="GO41" i="12" s="1"/>
  <c r="L44" i="12"/>
  <c r="CX34" i="12"/>
  <c r="CU34" i="12"/>
  <c r="GV34" i="12" s="1"/>
  <c r="U43" i="12"/>
  <c r="R43" i="12"/>
  <c r="GM43" i="12" s="1"/>
  <c r="BN38" i="12"/>
  <c r="BK38" i="12"/>
  <c r="GR38" i="12" s="1"/>
  <c r="E34" i="3"/>
  <c r="EH31" i="12" l="1"/>
  <c r="BE40" i="12"/>
  <c r="BB40" i="12"/>
  <c r="GQ40" i="12" s="1"/>
  <c r="U44" i="12"/>
  <c r="R44" i="12"/>
  <c r="GM44" i="12" s="1"/>
  <c r="BW38" i="12"/>
  <c r="M38" i="7"/>
  <c r="AV41" i="12"/>
  <c r="AZ41" i="12"/>
  <c r="AS41" i="12"/>
  <c r="GP41" i="12" s="1"/>
  <c r="FI29" i="12"/>
  <c r="EC29" i="12"/>
  <c r="EE29" i="12" s="1"/>
  <c r="GZ29" i="12" s="1"/>
  <c r="F29" i="12"/>
  <c r="I29" i="12" s="1"/>
  <c r="GL29" i="12" s="1"/>
  <c r="DT29" i="12"/>
  <c r="DV29" i="12" s="1"/>
  <c r="GY29" i="12" s="1"/>
  <c r="BR29" i="12"/>
  <c r="BT29" i="12" s="1"/>
  <c r="GS29" i="12" s="1"/>
  <c r="EL29" i="12"/>
  <c r="EN29" i="12" s="1"/>
  <c r="HA29" i="12" s="1"/>
  <c r="DK29" i="12"/>
  <c r="DM29" i="12" s="1"/>
  <c r="GX29" i="12" s="1"/>
  <c r="EW29" i="12"/>
  <c r="HB29" i="12" s="1"/>
  <c r="AM42" i="12"/>
  <c r="AQ42" i="12"/>
  <c r="AJ42" i="12"/>
  <c r="GO42" i="12" s="1"/>
  <c r="CO36" i="12"/>
  <c r="CA36" i="12"/>
  <c r="CC36" i="12" s="1"/>
  <c r="GT36" i="12" s="1"/>
  <c r="CL36" i="12"/>
  <c r="GU36" i="12" s="1"/>
  <c r="FY27" i="12"/>
  <c r="GE27" i="12" s="1"/>
  <c r="FV27" i="12"/>
  <c r="HC27" i="12" s="1"/>
  <c r="DY32" i="12"/>
  <c r="GC43" i="12"/>
  <c r="AH43" i="12"/>
  <c r="AD43" i="12"/>
  <c r="AA43" i="12"/>
  <c r="GN43" i="12" s="1"/>
  <c r="DG34" i="12"/>
  <c r="DD34" i="12"/>
  <c r="GW34" i="12" s="1"/>
  <c r="FR28" i="12"/>
  <c r="FO28" i="12"/>
  <c r="HD28" i="12" s="1"/>
  <c r="CX35" i="12"/>
  <c r="CU35" i="12"/>
  <c r="GV35" i="12" s="1"/>
  <c r="DP33" i="12"/>
  <c r="L45" i="12"/>
  <c r="CF37" i="12"/>
  <c r="BN39" i="12"/>
  <c r="BK39" i="12"/>
  <c r="GR39" i="12" s="1"/>
  <c r="EQ30" i="12"/>
  <c r="K30" i="7"/>
  <c r="P30" i="7" s="1"/>
  <c r="A49" i="16"/>
  <c r="B46" i="12"/>
  <c r="E35" i="3"/>
  <c r="U45" i="12" l="1"/>
  <c r="R45" i="12"/>
  <c r="GM45" i="12" s="1"/>
  <c r="CF38" i="12"/>
  <c r="BN40" i="12"/>
  <c r="BK40" i="12"/>
  <c r="GR40" i="12" s="1"/>
  <c r="BW39" i="12"/>
  <c r="M39" i="7"/>
  <c r="DG35" i="12"/>
  <c r="DD35" i="12"/>
  <c r="GW35" i="12" s="1"/>
  <c r="CX36" i="12"/>
  <c r="CU36" i="12"/>
  <c r="GV36" i="12" s="1"/>
  <c r="DP34" i="12"/>
  <c r="L46" i="12"/>
  <c r="CA37" i="12"/>
  <c r="CC37" i="12" s="1"/>
  <c r="GT37" i="12" s="1"/>
  <c r="CO37" i="12"/>
  <c r="CL37" i="12"/>
  <c r="GU37" i="12" s="1"/>
  <c r="DY33" i="12"/>
  <c r="BE41" i="12"/>
  <c r="BB41" i="12"/>
  <c r="GQ41" i="12" s="1"/>
  <c r="EL30" i="12"/>
  <c r="EN30" i="12" s="1"/>
  <c r="HA30" i="12" s="1"/>
  <c r="DK30" i="12"/>
  <c r="DM30" i="12" s="1"/>
  <c r="GX30" i="12" s="1"/>
  <c r="FI30" i="12"/>
  <c r="DT30" i="12"/>
  <c r="DV30" i="12" s="1"/>
  <c r="GY30" i="12" s="1"/>
  <c r="F30" i="12"/>
  <c r="I30" i="12" s="1"/>
  <c r="GL30" i="12" s="1"/>
  <c r="EC30" i="12"/>
  <c r="EE30" i="12" s="1"/>
  <c r="GZ30" i="12" s="1"/>
  <c r="BR30" i="12"/>
  <c r="BT30" i="12" s="1"/>
  <c r="GS30" i="12" s="1"/>
  <c r="EW30" i="12"/>
  <c r="HB30" i="12" s="1"/>
  <c r="FY28" i="12"/>
  <c r="GE28" i="12" s="1"/>
  <c r="FV28" i="12"/>
  <c r="HC28" i="12" s="1"/>
  <c r="A50" i="16"/>
  <c r="B47" i="12"/>
  <c r="AQ43" i="12"/>
  <c r="AM43" i="12"/>
  <c r="AJ43" i="12"/>
  <c r="GO43" i="12" s="1"/>
  <c r="EH32" i="12"/>
  <c r="K32" i="7"/>
  <c r="P32" i="7" s="1"/>
  <c r="AV42" i="12"/>
  <c r="AZ42" i="12"/>
  <c r="AS42" i="12"/>
  <c r="GP42" i="12" s="1"/>
  <c r="FR29" i="12"/>
  <c r="FO29" i="12"/>
  <c r="HD29" i="12" s="1"/>
  <c r="GC44" i="12"/>
  <c r="AH44" i="12"/>
  <c r="AD44" i="12"/>
  <c r="AA44" i="12"/>
  <c r="GN44" i="12" s="1"/>
  <c r="EQ31" i="12"/>
  <c r="K31" i="7"/>
  <c r="P31" i="7" s="1"/>
  <c r="E36" i="3"/>
  <c r="CX37" i="12" l="1"/>
  <c r="CU37" i="12"/>
  <c r="GV37" i="12" s="1"/>
  <c r="BR31" i="12"/>
  <c r="BT31" i="12" s="1"/>
  <c r="GS31" i="12" s="1"/>
  <c r="EL31" i="12"/>
  <c r="EN31" i="12" s="1"/>
  <c r="HA31" i="12" s="1"/>
  <c r="DK31" i="12"/>
  <c r="DM31" i="12" s="1"/>
  <c r="GX31" i="12" s="1"/>
  <c r="F31" i="12"/>
  <c r="I31" i="12" s="1"/>
  <c r="GL31" i="12" s="1"/>
  <c r="DT31" i="12"/>
  <c r="DV31" i="12" s="1"/>
  <c r="GY31" i="12" s="1"/>
  <c r="FI31" i="12"/>
  <c r="EC31" i="12"/>
  <c r="EE31" i="12" s="1"/>
  <c r="GZ31" i="12" s="1"/>
  <c r="EW31" i="12"/>
  <c r="HB31" i="12" s="1"/>
  <c r="EQ32" i="12"/>
  <c r="DY34" i="12"/>
  <c r="CF39" i="12"/>
  <c r="CA38" i="12"/>
  <c r="CC38" i="12" s="1"/>
  <c r="GT38" i="12" s="1"/>
  <c r="CO38" i="12"/>
  <c r="CL38" i="12"/>
  <c r="GU38" i="12" s="1"/>
  <c r="BE42" i="12"/>
  <c r="BB42" i="12"/>
  <c r="GQ42" i="12" s="1"/>
  <c r="L47" i="12"/>
  <c r="EH33" i="12"/>
  <c r="DP35" i="12"/>
  <c r="AM44" i="12"/>
  <c r="AQ44" i="12"/>
  <c r="AJ44" i="12"/>
  <c r="GO44" i="12" s="1"/>
  <c r="FY29" i="12"/>
  <c r="GE29" i="12" s="1"/>
  <c r="FV29" i="12"/>
  <c r="HC29" i="12" s="1"/>
  <c r="AZ43" i="12"/>
  <c r="AV43" i="12"/>
  <c r="AS43" i="12"/>
  <c r="GP43" i="12" s="1"/>
  <c r="A51" i="16"/>
  <c r="B48" i="12"/>
  <c r="FR30" i="12"/>
  <c r="FO30" i="12"/>
  <c r="HD30" i="12" s="1"/>
  <c r="BN41" i="12"/>
  <c r="BK41" i="12"/>
  <c r="GR41" i="12" s="1"/>
  <c r="U46" i="12"/>
  <c r="R46" i="12"/>
  <c r="GM46" i="12" s="1"/>
  <c r="DG36" i="12"/>
  <c r="DD36" i="12"/>
  <c r="GW36" i="12" s="1"/>
  <c r="BW40" i="12"/>
  <c r="M40" i="7"/>
  <c r="GC45" i="12"/>
  <c r="AD45" i="12"/>
  <c r="AH45" i="12"/>
  <c r="AA45" i="12"/>
  <c r="GN45" i="12" s="1"/>
  <c r="E37" i="3"/>
  <c r="EQ33" i="12" l="1"/>
  <c r="K33" i="7"/>
  <c r="P33" i="7" s="1"/>
  <c r="FR31" i="12"/>
  <c r="FO31" i="12"/>
  <c r="HD31" i="12" s="1"/>
  <c r="CO39" i="12"/>
  <c r="CA39" i="12"/>
  <c r="CC39" i="12" s="1"/>
  <c r="GT39" i="12" s="1"/>
  <c r="CL39" i="12"/>
  <c r="GU39" i="12" s="1"/>
  <c r="BR32" i="12"/>
  <c r="BT32" i="12" s="1"/>
  <c r="GS32" i="12" s="1"/>
  <c r="DK32" i="12"/>
  <c r="DM32" i="12" s="1"/>
  <c r="GX32" i="12" s="1"/>
  <c r="EL32" i="12"/>
  <c r="EN32" i="12" s="1"/>
  <c r="HA32" i="12" s="1"/>
  <c r="DT32" i="12"/>
  <c r="DV32" i="12" s="1"/>
  <c r="GY32" i="12" s="1"/>
  <c r="FI32" i="12"/>
  <c r="F32" i="12"/>
  <c r="I32" i="12" s="1"/>
  <c r="GL32" i="12" s="1"/>
  <c r="EC32" i="12"/>
  <c r="EE32" i="12" s="1"/>
  <c r="GZ32" i="12" s="1"/>
  <c r="EW32" i="12"/>
  <c r="HB32" i="12" s="1"/>
  <c r="DP36" i="12"/>
  <c r="BW41" i="12"/>
  <c r="M41" i="7"/>
  <c r="A52" i="16"/>
  <c r="B49" i="12"/>
  <c r="AZ44" i="12"/>
  <c r="AV44" i="12"/>
  <c r="AS44" i="12"/>
  <c r="GP44" i="12" s="1"/>
  <c r="BN42" i="12"/>
  <c r="BK42" i="12"/>
  <c r="GR42" i="12" s="1"/>
  <c r="AQ45" i="12"/>
  <c r="AM45" i="12"/>
  <c r="AJ45" i="12"/>
  <c r="GO45" i="12" s="1"/>
  <c r="CF40" i="12"/>
  <c r="GC46" i="12"/>
  <c r="AD46" i="12"/>
  <c r="AH46" i="12"/>
  <c r="AA46" i="12"/>
  <c r="GN46" i="12" s="1"/>
  <c r="FY30" i="12"/>
  <c r="GE30" i="12" s="1"/>
  <c r="FV30" i="12"/>
  <c r="HC30" i="12" s="1"/>
  <c r="BE43" i="12"/>
  <c r="BB43" i="12"/>
  <c r="GQ43" i="12" s="1"/>
  <c r="DY35" i="12"/>
  <c r="U47" i="12"/>
  <c r="R47" i="12"/>
  <c r="GM47" i="12" s="1"/>
  <c r="CX38" i="12"/>
  <c r="CU38" i="12"/>
  <c r="GV38" i="12" s="1"/>
  <c r="L48" i="12"/>
  <c r="EH34" i="12"/>
  <c r="K34" i="7" s="1"/>
  <c r="P34" i="7" s="1"/>
  <c r="DG37" i="12"/>
  <c r="DD37" i="12"/>
  <c r="GW37" i="12" s="1"/>
  <c r="E38" i="3"/>
  <c r="CA40" i="12" l="1"/>
  <c r="CC40" i="12" s="1"/>
  <c r="GT40" i="12" s="1"/>
  <c r="CO40" i="12"/>
  <c r="CL40" i="12"/>
  <c r="GU40" i="12" s="1"/>
  <c r="FY31" i="12"/>
  <c r="GE31" i="12" s="1"/>
  <c r="FV31" i="12"/>
  <c r="HC31" i="12" s="1"/>
  <c r="AV45" i="12"/>
  <c r="AZ45" i="12"/>
  <c r="AS45" i="12"/>
  <c r="GP45" i="12" s="1"/>
  <c r="A53" i="16"/>
  <c r="B50" i="12"/>
  <c r="CX39" i="12"/>
  <c r="CU39" i="12"/>
  <c r="GV39" i="12" s="1"/>
  <c r="EQ34" i="12"/>
  <c r="DG38" i="12"/>
  <c r="DD38" i="12"/>
  <c r="GW38" i="12" s="1"/>
  <c r="AQ46" i="12"/>
  <c r="AM46" i="12"/>
  <c r="AJ46" i="12"/>
  <c r="GO46" i="12" s="1"/>
  <c r="DP37" i="12"/>
  <c r="EH35" i="12"/>
  <c r="BW42" i="12"/>
  <c r="M42" i="7"/>
  <c r="L49" i="12"/>
  <c r="CF41" i="12"/>
  <c r="U48" i="12"/>
  <c r="R48" i="12"/>
  <c r="GM48" i="12" s="1"/>
  <c r="AH47" i="12"/>
  <c r="AD47" i="12"/>
  <c r="GC47" i="12"/>
  <c r="AA47" i="12"/>
  <c r="GN47" i="12" s="1"/>
  <c r="K35" i="7"/>
  <c r="P35" i="7" s="1"/>
  <c r="BN43" i="12"/>
  <c r="BK43" i="12"/>
  <c r="GR43" i="12" s="1"/>
  <c r="BE44" i="12"/>
  <c r="BB44" i="12"/>
  <c r="GQ44" i="12" s="1"/>
  <c r="DY36" i="12"/>
  <c r="FR32" i="12"/>
  <c r="FO32" i="12"/>
  <c r="HD32" i="12" s="1"/>
  <c r="FI33" i="12"/>
  <c r="EC33" i="12"/>
  <c r="EE33" i="12" s="1"/>
  <c r="GZ33" i="12" s="1"/>
  <c r="EL33" i="12"/>
  <c r="EN33" i="12" s="1"/>
  <c r="HA33" i="12" s="1"/>
  <c r="DK33" i="12"/>
  <c r="DM33" i="12" s="1"/>
  <c r="GX33" i="12" s="1"/>
  <c r="F33" i="12"/>
  <c r="I33" i="12" s="1"/>
  <c r="GL33" i="12" s="1"/>
  <c r="DT33" i="12"/>
  <c r="DV33" i="12" s="1"/>
  <c r="GY33" i="12" s="1"/>
  <c r="BR33" i="12"/>
  <c r="BT33" i="12" s="1"/>
  <c r="GS33" i="12" s="1"/>
  <c r="EW33" i="12"/>
  <c r="HB33" i="12" s="1"/>
  <c r="E39" i="3"/>
  <c r="CF42" i="12" l="1"/>
  <c r="DY37" i="12"/>
  <c r="DK34" i="12"/>
  <c r="DM34" i="12" s="1"/>
  <c r="GX34" i="12" s="1"/>
  <c r="FI34" i="12"/>
  <c r="DT34" i="12"/>
  <c r="DV34" i="12" s="1"/>
  <c r="GY34" i="12" s="1"/>
  <c r="F34" i="12"/>
  <c r="I34" i="12" s="1"/>
  <c r="GL34" i="12" s="1"/>
  <c r="EC34" i="12"/>
  <c r="EE34" i="12" s="1"/>
  <c r="GZ34" i="12" s="1"/>
  <c r="BR34" i="12"/>
  <c r="BT34" i="12" s="1"/>
  <c r="GS34" i="12" s="1"/>
  <c r="EL34" i="12"/>
  <c r="EN34" i="12" s="1"/>
  <c r="HA34" i="12" s="1"/>
  <c r="EW34" i="12"/>
  <c r="HB34" i="12" s="1"/>
  <c r="A54" i="16"/>
  <c r="B51" i="12"/>
  <c r="EH36" i="12"/>
  <c r="K36" i="7"/>
  <c r="P36" i="7" s="1"/>
  <c r="BW43" i="12"/>
  <c r="GC48" i="12"/>
  <c r="AH48" i="12"/>
  <c r="AD48" i="12"/>
  <c r="AA48" i="12"/>
  <c r="GN48" i="12" s="1"/>
  <c r="AM47" i="12"/>
  <c r="AQ47" i="12"/>
  <c r="AJ47" i="12"/>
  <c r="GO47" i="12" s="1"/>
  <c r="EQ35" i="12"/>
  <c r="AZ46" i="12"/>
  <c r="AV46" i="12"/>
  <c r="AS46" i="12"/>
  <c r="GP46" i="12" s="1"/>
  <c r="DP38" i="12"/>
  <c r="DG39" i="12"/>
  <c r="DD39" i="12"/>
  <c r="GW39" i="12" s="1"/>
  <c r="FR33" i="12"/>
  <c r="FO33" i="12"/>
  <c r="HD33" i="12" s="1"/>
  <c r="U49" i="12"/>
  <c r="R49" i="12"/>
  <c r="GM49" i="12" s="1"/>
  <c r="FY32" i="12"/>
  <c r="GE32" i="12" s="1"/>
  <c r="FV32" i="12"/>
  <c r="HC32" i="12" s="1"/>
  <c r="BN44" i="12"/>
  <c r="BK44" i="12"/>
  <c r="GR44" i="12" s="1"/>
  <c r="CA41" i="12"/>
  <c r="CC41" i="12" s="1"/>
  <c r="GT41" i="12" s="1"/>
  <c r="CO41" i="12"/>
  <c r="CL41" i="12"/>
  <c r="GU41" i="12" s="1"/>
  <c r="L50" i="12"/>
  <c r="BE45" i="12"/>
  <c r="BB45" i="12"/>
  <c r="GQ45" i="12" s="1"/>
  <c r="CX40" i="12"/>
  <c r="CU40" i="12"/>
  <c r="GV40" i="12" s="1"/>
  <c r="E40" i="3"/>
  <c r="FY33" i="12" l="1"/>
  <c r="GE33" i="12" s="1"/>
  <c r="FV33" i="12"/>
  <c r="HC33" i="12" s="1"/>
  <c r="BN45" i="12"/>
  <c r="BK45" i="12"/>
  <c r="GR45" i="12" s="1"/>
  <c r="CX41" i="12"/>
  <c r="CU41" i="12"/>
  <c r="GV41" i="12" s="1"/>
  <c r="BW44" i="12"/>
  <c r="GC49" i="12"/>
  <c r="AD49" i="12"/>
  <c r="AH49" i="12"/>
  <c r="AA49" i="12"/>
  <c r="GN49" i="12" s="1"/>
  <c r="BR35" i="12"/>
  <c r="BT35" i="12" s="1"/>
  <c r="GS35" i="12" s="1"/>
  <c r="EC35" i="12"/>
  <c r="EE35" i="12" s="1"/>
  <c r="GZ35" i="12" s="1"/>
  <c r="F35" i="12"/>
  <c r="I35" i="12" s="1"/>
  <c r="GL35" i="12" s="1"/>
  <c r="EL35" i="12"/>
  <c r="EN35" i="12" s="1"/>
  <c r="HA35" i="12" s="1"/>
  <c r="DK35" i="12"/>
  <c r="DM35" i="12" s="1"/>
  <c r="GX35" i="12" s="1"/>
  <c r="FI35" i="12"/>
  <c r="DT35" i="12"/>
  <c r="DV35" i="12" s="1"/>
  <c r="GY35" i="12" s="1"/>
  <c r="EW35" i="12"/>
  <c r="HB35" i="12" s="1"/>
  <c r="EQ36" i="12"/>
  <c r="EH37" i="12"/>
  <c r="DG40" i="12"/>
  <c r="DD40" i="12"/>
  <c r="GW40" i="12" s="1"/>
  <c r="U50" i="12"/>
  <c r="R50" i="12"/>
  <c r="GM50" i="12" s="1"/>
  <c r="DY38" i="12"/>
  <c r="AV47" i="12"/>
  <c r="AZ47" i="12"/>
  <c r="AS47" i="12"/>
  <c r="GP47" i="12" s="1"/>
  <c r="DP39" i="12"/>
  <c r="BE46" i="12"/>
  <c r="BB46" i="12"/>
  <c r="GQ46" i="12" s="1"/>
  <c r="AM48" i="12"/>
  <c r="AQ48" i="12"/>
  <c r="AJ48" i="12"/>
  <c r="GO48" i="12" s="1"/>
  <c r="CF43" i="12"/>
  <c r="L51" i="12"/>
  <c r="FR34" i="12"/>
  <c r="FO34" i="12"/>
  <c r="HD34" i="12" s="1"/>
  <c r="A55" i="16"/>
  <c r="B52" i="12"/>
  <c r="CO42" i="12"/>
  <c r="CA42" i="12"/>
  <c r="CC42" i="12" s="1"/>
  <c r="GT42" i="12" s="1"/>
  <c r="CL42" i="12"/>
  <c r="GU42" i="12" s="1"/>
  <c r="E41" i="3"/>
  <c r="EQ37" i="12" l="1"/>
  <c r="K37" i="7"/>
  <c r="P37" i="7" s="1"/>
  <c r="CF44" i="12"/>
  <c r="BW45" i="12"/>
  <c r="AZ48" i="12"/>
  <c r="AV48" i="12"/>
  <c r="AS48" i="12"/>
  <c r="GP48" i="12" s="1"/>
  <c r="DY39" i="12"/>
  <c r="GC50" i="12"/>
  <c r="AD50" i="12"/>
  <c r="AH50" i="12"/>
  <c r="AA50" i="12"/>
  <c r="GN50" i="12" s="1"/>
  <c r="CX42" i="12"/>
  <c r="CU42" i="12"/>
  <c r="GV42" i="12" s="1"/>
  <c r="FY34" i="12"/>
  <c r="GE34" i="12" s="1"/>
  <c r="FV34" i="12"/>
  <c r="HC34" i="12" s="1"/>
  <c r="CO43" i="12"/>
  <c r="CA43" i="12"/>
  <c r="CC43" i="12" s="1"/>
  <c r="GT43" i="12" s="1"/>
  <c r="CL43" i="12"/>
  <c r="GU43" i="12" s="1"/>
  <c r="L52" i="12"/>
  <c r="BN46" i="12"/>
  <c r="BK46" i="12"/>
  <c r="GR46" i="12" s="1"/>
  <c r="EH38" i="12"/>
  <c r="FR35" i="12"/>
  <c r="FO35" i="12"/>
  <c r="HD35" i="12" s="1"/>
  <c r="AM49" i="12"/>
  <c r="AQ49" i="12"/>
  <c r="AJ49" i="12"/>
  <c r="GO49" i="12" s="1"/>
  <c r="A56" i="16"/>
  <c r="B53" i="12"/>
  <c r="U51" i="12"/>
  <c r="R51" i="12"/>
  <c r="GM51" i="12" s="1"/>
  <c r="BE47" i="12"/>
  <c r="BB47" i="12"/>
  <c r="GQ47" i="12" s="1"/>
  <c r="DP40" i="12"/>
  <c r="F36" i="12"/>
  <c r="I36" i="12" s="1"/>
  <c r="GL36" i="12" s="1"/>
  <c r="DT36" i="12"/>
  <c r="DV36" i="12" s="1"/>
  <c r="GY36" i="12" s="1"/>
  <c r="BR36" i="12"/>
  <c r="BT36" i="12" s="1"/>
  <c r="GS36" i="12" s="1"/>
  <c r="FI36" i="12"/>
  <c r="EC36" i="12"/>
  <c r="EE36" i="12" s="1"/>
  <c r="GZ36" i="12" s="1"/>
  <c r="DK36" i="12"/>
  <c r="DM36" i="12" s="1"/>
  <c r="GX36" i="12" s="1"/>
  <c r="EL36" i="12"/>
  <c r="EN36" i="12" s="1"/>
  <c r="HA36" i="12" s="1"/>
  <c r="EW36" i="12"/>
  <c r="HB36" i="12" s="1"/>
  <c r="DG41" i="12"/>
  <c r="DD41" i="12"/>
  <c r="GW41" i="12" s="1"/>
  <c r="E43" i="3"/>
  <c r="FR36" i="12" l="1"/>
  <c r="FO36" i="12"/>
  <c r="HD36" i="12" s="1"/>
  <c r="FY35" i="12"/>
  <c r="GE35" i="12" s="1"/>
  <c r="FV35" i="12"/>
  <c r="HC35" i="12" s="1"/>
  <c r="BW46" i="12"/>
  <c r="DY40" i="12"/>
  <c r="GC51" i="12"/>
  <c r="AD51" i="12"/>
  <c r="AH51" i="12"/>
  <c r="AA51" i="12"/>
  <c r="GN51" i="12" s="1"/>
  <c r="CX43" i="12"/>
  <c r="CU43" i="12"/>
  <c r="GV43" i="12" s="1"/>
  <c r="DG42" i="12"/>
  <c r="DD42" i="12"/>
  <c r="GW42" i="12" s="1"/>
  <c r="CF45" i="12"/>
  <c r="L53" i="12"/>
  <c r="AZ49" i="12"/>
  <c r="AV49" i="12"/>
  <c r="AS49" i="12"/>
  <c r="GP49" i="12" s="1"/>
  <c r="EQ38" i="12"/>
  <c r="K38" i="7"/>
  <c r="P38" i="7" s="1"/>
  <c r="U52" i="12"/>
  <c r="R52" i="12"/>
  <c r="GM52" i="12" s="1"/>
  <c r="BE48" i="12"/>
  <c r="BB48" i="12"/>
  <c r="GQ48" i="12" s="1"/>
  <c r="FI37" i="12"/>
  <c r="F37" i="12"/>
  <c r="I37" i="12" s="1"/>
  <c r="GL37" i="12" s="1"/>
  <c r="EC37" i="12"/>
  <c r="EE37" i="12" s="1"/>
  <c r="GZ37" i="12" s="1"/>
  <c r="BR37" i="12"/>
  <c r="BT37" i="12" s="1"/>
  <c r="GS37" i="12" s="1"/>
  <c r="DK37" i="12"/>
  <c r="DM37" i="12" s="1"/>
  <c r="GX37" i="12" s="1"/>
  <c r="EL37" i="12"/>
  <c r="EN37" i="12" s="1"/>
  <c r="HA37" i="12" s="1"/>
  <c r="DT37" i="12"/>
  <c r="DV37" i="12" s="1"/>
  <c r="GY37" i="12" s="1"/>
  <c r="EW37" i="12"/>
  <c r="HB37" i="12" s="1"/>
  <c r="AQ50" i="12"/>
  <c r="AM50" i="12"/>
  <c r="AJ50" i="12"/>
  <c r="GO50" i="12" s="1"/>
  <c r="EH39" i="12"/>
  <c r="DP41" i="12"/>
  <c r="BN47" i="12"/>
  <c r="BK47" i="12"/>
  <c r="GR47" i="12" s="1"/>
  <c r="A57" i="16"/>
  <c r="B54" i="12"/>
  <c r="CA44" i="12"/>
  <c r="CC44" i="12" s="1"/>
  <c r="GT44" i="12" s="1"/>
  <c r="CO44" i="12"/>
  <c r="CL44" i="12"/>
  <c r="GU44" i="12" s="1"/>
  <c r="AD41" i="3"/>
  <c r="B41" i="14" s="1"/>
  <c r="I41" i="14" s="1"/>
  <c r="AD38" i="3"/>
  <c r="B38" i="14" s="1"/>
  <c r="I38" i="14" s="1"/>
  <c r="AD44" i="3"/>
  <c r="B44" i="14" s="1"/>
  <c r="I44" i="14" s="1"/>
  <c r="AD43" i="3"/>
  <c r="B43" i="14" s="1"/>
  <c r="I43" i="14" s="1"/>
  <c r="AD5" i="3"/>
  <c r="B5" i="14" s="1"/>
  <c r="I5" i="14" s="1"/>
  <c r="AD8" i="3"/>
  <c r="B8" i="14" s="1"/>
  <c r="I8" i="14" s="1"/>
  <c r="AD3" i="3"/>
  <c r="B3" i="14" s="1"/>
  <c r="I3" i="14" s="1"/>
  <c r="AD12" i="3"/>
  <c r="B12" i="14" s="1"/>
  <c r="I12" i="14" s="1"/>
  <c r="AD7" i="3"/>
  <c r="B7" i="14" s="1"/>
  <c r="I7" i="14" s="1"/>
  <c r="AD6" i="3"/>
  <c r="B6" i="14" s="1"/>
  <c r="I6" i="14" s="1"/>
  <c r="AD2" i="3"/>
  <c r="B2" i="14" s="1"/>
  <c r="I2" i="14" s="1"/>
  <c r="AD4" i="3"/>
  <c r="B4" i="14" s="1"/>
  <c r="I4" i="14" s="1"/>
  <c r="AD13" i="3"/>
  <c r="B13" i="14" s="1"/>
  <c r="I13" i="14" s="1"/>
  <c r="AD16" i="3"/>
  <c r="B16" i="14" s="1"/>
  <c r="I16" i="14" s="1"/>
  <c r="AD15" i="3"/>
  <c r="B15" i="14" s="1"/>
  <c r="I15" i="14" s="1"/>
  <c r="AD9" i="3"/>
  <c r="B9" i="14" s="1"/>
  <c r="I9" i="14" s="1"/>
  <c r="AD11" i="3"/>
  <c r="B11" i="14" s="1"/>
  <c r="I11" i="14" s="1"/>
  <c r="AD10" i="3"/>
  <c r="B10" i="14" s="1"/>
  <c r="I10" i="14" s="1"/>
  <c r="AD17" i="3"/>
  <c r="B17" i="14" s="1"/>
  <c r="I17" i="14" s="1"/>
  <c r="AD14" i="3"/>
  <c r="B14" i="14" s="1"/>
  <c r="I14" i="14" s="1"/>
  <c r="AD20" i="3"/>
  <c r="B20" i="14" s="1"/>
  <c r="I20" i="14" s="1"/>
  <c r="AD18" i="3"/>
  <c r="B18" i="14" s="1"/>
  <c r="I18" i="14" s="1"/>
  <c r="AD21" i="3"/>
  <c r="B21" i="14" s="1"/>
  <c r="I21" i="14" s="1"/>
  <c r="AD19" i="3"/>
  <c r="B19" i="14" s="1"/>
  <c r="I19" i="14" s="1"/>
  <c r="AD23" i="3"/>
  <c r="B23" i="14" s="1"/>
  <c r="I23" i="14" s="1"/>
  <c r="AD22" i="3"/>
  <c r="B22" i="14" s="1"/>
  <c r="I22" i="14" s="1"/>
  <c r="AD24" i="3"/>
  <c r="B24" i="14" s="1"/>
  <c r="I24" i="14" s="1"/>
  <c r="AD25" i="3"/>
  <c r="B25" i="14" s="1"/>
  <c r="I25" i="14" s="1"/>
  <c r="AD26" i="3"/>
  <c r="B26" i="14" s="1"/>
  <c r="I26" i="14" s="1"/>
  <c r="AD29" i="3"/>
  <c r="B29" i="14" s="1"/>
  <c r="I29" i="14" s="1"/>
  <c r="AD27" i="3"/>
  <c r="B27" i="14" s="1"/>
  <c r="I27" i="14" s="1"/>
  <c r="AD28" i="3"/>
  <c r="B28" i="14" s="1"/>
  <c r="I28" i="14" s="1"/>
  <c r="AD30" i="3"/>
  <c r="B30" i="14" s="1"/>
  <c r="I30" i="14" s="1"/>
  <c r="AD32" i="3"/>
  <c r="B32" i="14" s="1"/>
  <c r="I32" i="14" s="1"/>
  <c r="AD31" i="3"/>
  <c r="B31" i="14" s="1"/>
  <c r="I31" i="14" s="1"/>
  <c r="AD33" i="3"/>
  <c r="B33" i="14" s="1"/>
  <c r="I33" i="14" s="1"/>
  <c r="AD35" i="3"/>
  <c r="B35" i="14" s="1"/>
  <c r="I35" i="14" s="1"/>
  <c r="AD34" i="3"/>
  <c r="B34" i="14" s="1"/>
  <c r="I34" i="14" s="1"/>
  <c r="AD36" i="3"/>
  <c r="B36" i="14" s="1"/>
  <c r="I36" i="14" s="1"/>
  <c r="AD37" i="3"/>
  <c r="B37" i="14" s="1"/>
  <c r="I37" i="14" s="1"/>
  <c r="AD39" i="3"/>
  <c r="B39" i="14" s="1"/>
  <c r="I39" i="14" s="1"/>
  <c r="AD40" i="3"/>
  <c r="B40" i="14" s="1"/>
  <c r="I40" i="14" s="1"/>
  <c r="AD42" i="3"/>
  <c r="B42" i="14" s="1"/>
  <c r="I42" i="14" s="1"/>
  <c r="W40" i="16"/>
  <c r="W3" i="16"/>
  <c r="W28" i="16"/>
  <c r="W14" i="16"/>
  <c r="W29" i="16"/>
  <c r="W16" i="16"/>
  <c r="W5" i="16"/>
  <c r="W32" i="16"/>
  <c r="W20" i="16"/>
  <c r="W34" i="16"/>
  <c r="W8" i="16"/>
  <c r="W27" i="16"/>
  <c r="W21" i="16"/>
  <c r="W24" i="16"/>
  <c r="W18" i="16"/>
  <c r="W4" i="16"/>
  <c r="W17" i="16"/>
  <c r="W35" i="16"/>
  <c r="W22" i="16"/>
  <c r="W26" i="16"/>
  <c r="W15" i="16"/>
  <c r="W9" i="16"/>
  <c r="W12" i="16"/>
  <c r="W10" i="16"/>
  <c r="W41" i="16"/>
  <c r="W7" i="16"/>
  <c r="W6" i="16"/>
  <c r="W23" i="16"/>
  <c r="W43" i="16"/>
  <c r="W39" i="16"/>
  <c r="W11" i="16"/>
  <c r="W25" i="16"/>
  <c r="W37" i="16"/>
  <c r="W30" i="16"/>
  <c r="W38" i="16"/>
  <c r="W42" i="16"/>
  <c r="W13" i="16"/>
  <c r="W36" i="16"/>
  <c r="W19" i="16"/>
  <c r="W33" i="16"/>
  <c r="W31" i="16"/>
  <c r="BE49" i="12" l="1"/>
  <c r="BB49" i="12"/>
  <c r="GQ49" i="12" s="1"/>
  <c r="L54" i="12"/>
  <c r="BN48" i="12"/>
  <c r="BK48" i="12"/>
  <c r="GR48" i="12" s="1"/>
  <c r="CA45" i="12"/>
  <c r="CC45" i="12" s="1"/>
  <c r="GT45" i="12" s="1"/>
  <c r="CO45" i="12"/>
  <c r="CL45" i="12"/>
  <c r="GU45" i="12" s="1"/>
  <c r="AQ51" i="12"/>
  <c r="AM51" i="12"/>
  <c r="AJ51" i="12"/>
  <c r="GO51" i="12" s="1"/>
  <c r="BW47" i="12"/>
  <c r="EQ39" i="12"/>
  <c r="A58" i="16"/>
  <c r="B55" i="12"/>
  <c r="DY41" i="12"/>
  <c r="AZ50" i="12"/>
  <c r="AV50" i="12"/>
  <c r="AS50" i="12"/>
  <c r="GP50" i="12" s="1"/>
  <c r="DK38" i="12"/>
  <c r="DM38" i="12" s="1"/>
  <c r="GX38" i="12" s="1"/>
  <c r="FI38" i="12"/>
  <c r="EC38" i="12"/>
  <c r="EE38" i="12" s="1"/>
  <c r="GZ38" i="12" s="1"/>
  <c r="F38" i="12"/>
  <c r="I38" i="12" s="1"/>
  <c r="GL38" i="12" s="1"/>
  <c r="DT38" i="12"/>
  <c r="DV38" i="12" s="1"/>
  <c r="GY38" i="12" s="1"/>
  <c r="BR38" i="12"/>
  <c r="BT38" i="12" s="1"/>
  <c r="GS38" i="12" s="1"/>
  <c r="EL38" i="12"/>
  <c r="EN38" i="12" s="1"/>
  <c r="HA38" i="12" s="1"/>
  <c r="EW38" i="12"/>
  <c r="HB38" i="12" s="1"/>
  <c r="DG43" i="12"/>
  <c r="DD43" i="12"/>
  <c r="GW43" i="12" s="1"/>
  <c r="CF46" i="12"/>
  <c r="FY36" i="12"/>
  <c r="GE36" i="12" s="1"/>
  <c r="FV36" i="12"/>
  <c r="HC36" i="12" s="1"/>
  <c r="DP42" i="12"/>
  <c r="EH40" i="12"/>
  <c r="CX44" i="12"/>
  <c r="CU44" i="12"/>
  <c r="GV44" i="12" s="1"/>
  <c r="FR37" i="12"/>
  <c r="FO37" i="12"/>
  <c r="HD37" i="12" s="1"/>
  <c r="GC52" i="12"/>
  <c r="AH52" i="12"/>
  <c r="AD52" i="12"/>
  <c r="AA52" i="12"/>
  <c r="GN52" i="12" s="1"/>
  <c r="U53" i="12"/>
  <c r="R53" i="12"/>
  <c r="GM53" i="12" s="1"/>
  <c r="K39" i="7"/>
  <c r="P39" i="7" s="1"/>
  <c r="FR38" i="12" l="1"/>
  <c r="FO38" i="12"/>
  <c r="HD38" i="12" s="1"/>
  <c r="L55" i="12"/>
  <c r="AM52" i="12"/>
  <c r="AQ52" i="12"/>
  <c r="AJ52" i="12"/>
  <c r="GO52" i="12" s="1"/>
  <c r="FY37" i="12"/>
  <c r="GE37" i="12" s="1"/>
  <c r="FV37" i="12"/>
  <c r="HC37" i="12" s="1"/>
  <c r="EQ40" i="12"/>
  <c r="DP43" i="12"/>
  <c r="A59" i="16"/>
  <c r="B56" i="12"/>
  <c r="CF47" i="12"/>
  <c r="BW48" i="12"/>
  <c r="BN49" i="12"/>
  <c r="BK49" i="12"/>
  <c r="GR49" i="12" s="1"/>
  <c r="CX45" i="12"/>
  <c r="CU45" i="12"/>
  <c r="GV45" i="12" s="1"/>
  <c r="GC53" i="12"/>
  <c r="AD53" i="12"/>
  <c r="AH53" i="12"/>
  <c r="AA53" i="12"/>
  <c r="GN53" i="12" s="1"/>
  <c r="DG44" i="12"/>
  <c r="DD44" i="12"/>
  <c r="GW44" i="12" s="1"/>
  <c r="DY42" i="12"/>
  <c r="CA46" i="12"/>
  <c r="CC46" i="12" s="1"/>
  <c r="GT46" i="12" s="1"/>
  <c r="CO46" i="12"/>
  <c r="CL46" i="12"/>
  <c r="GU46" i="12" s="1"/>
  <c r="BE50" i="12"/>
  <c r="BB50" i="12"/>
  <c r="GQ50" i="12" s="1"/>
  <c r="EH41" i="12"/>
  <c r="DT39" i="12"/>
  <c r="DV39" i="12" s="1"/>
  <c r="GY39" i="12" s="1"/>
  <c r="F39" i="12"/>
  <c r="I39" i="12" s="1"/>
  <c r="GL39" i="12" s="1"/>
  <c r="EC39" i="12"/>
  <c r="EE39" i="12" s="1"/>
  <c r="GZ39" i="12" s="1"/>
  <c r="BR39" i="12"/>
  <c r="BT39" i="12" s="1"/>
  <c r="GS39" i="12" s="1"/>
  <c r="EL39" i="12"/>
  <c r="EN39" i="12" s="1"/>
  <c r="HA39" i="12" s="1"/>
  <c r="DK39" i="12"/>
  <c r="DM39" i="12" s="1"/>
  <c r="GX39" i="12" s="1"/>
  <c r="FI39" i="12"/>
  <c r="EW39" i="12"/>
  <c r="HB39" i="12" s="1"/>
  <c r="AV51" i="12"/>
  <c r="AZ51" i="12"/>
  <c r="AS51" i="12"/>
  <c r="GP51" i="12" s="1"/>
  <c r="U54" i="12"/>
  <c r="R54" i="12"/>
  <c r="GM54" i="12" s="1"/>
  <c r="K40" i="7"/>
  <c r="P40" i="7" s="1"/>
  <c r="BE51" i="12" l="1"/>
  <c r="BB51" i="12"/>
  <c r="GQ51" i="12" s="1"/>
  <c r="GC54" i="12"/>
  <c r="AD54" i="12"/>
  <c r="AH54" i="12"/>
  <c r="AA54" i="12"/>
  <c r="GN54" i="12" s="1"/>
  <c r="EH42" i="12"/>
  <c r="DG45" i="12"/>
  <c r="DD45" i="12"/>
  <c r="GW45" i="12" s="1"/>
  <c r="CF48" i="12"/>
  <c r="A60" i="16"/>
  <c r="B57" i="12"/>
  <c r="BR40" i="12"/>
  <c r="BT40" i="12" s="1"/>
  <c r="GS40" i="12" s="1"/>
  <c r="EL40" i="12"/>
  <c r="EN40" i="12" s="1"/>
  <c r="HA40" i="12" s="1"/>
  <c r="DK40" i="12"/>
  <c r="DM40" i="12" s="1"/>
  <c r="GX40" i="12" s="1"/>
  <c r="F40" i="12"/>
  <c r="I40" i="12" s="1"/>
  <c r="GL40" i="12" s="1"/>
  <c r="DT40" i="12"/>
  <c r="DV40" i="12" s="1"/>
  <c r="GY40" i="12" s="1"/>
  <c r="FI40" i="12"/>
  <c r="EC40" i="12"/>
  <c r="EE40" i="12" s="1"/>
  <c r="GZ40" i="12" s="1"/>
  <c r="EW40" i="12"/>
  <c r="HB40" i="12" s="1"/>
  <c r="FR39" i="12"/>
  <c r="FO39" i="12"/>
  <c r="HD39" i="12" s="1"/>
  <c r="EQ41" i="12"/>
  <c r="CX46" i="12"/>
  <c r="CU46" i="12"/>
  <c r="GV46" i="12" s="1"/>
  <c r="AQ53" i="12"/>
  <c r="AM53" i="12"/>
  <c r="AJ53" i="12"/>
  <c r="GO53" i="12" s="1"/>
  <c r="AV52" i="12"/>
  <c r="AZ52" i="12"/>
  <c r="AS52" i="12"/>
  <c r="GP52" i="12" s="1"/>
  <c r="FY38" i="12"/>
  <c r="GE38" i="12" s="1"/>
  <c r="FV38" i="12"/>
  <c r="HC38" i="12" s="1"/>
  <c r="DP44" i="12"/>
  <c r="BW49" i="12"/>
  <c r="CO47" i="12"/>
  <c r="CA47" i="12"/>
  <c r="CC47" i="12" s="1"/>
  <c r="GT47" i="12" s="1"/>
  <c r="CL47" i="12"/>
  <c r="GU47" i="12" s="1"/>
  <c r="DY43" i="12"/>
  <c r="K42" i="7"/>
  <c r="P42" i="7" s="1"/>
  <c r="BN50" i="12"/>
  <c r="BK50" i="12"/>
  <c r="GR50" i="12" s="1"/>
  <c r="L56" i="12"/>
  <c r="U55" i="12"/>
  <c r="R55" i="12"/>
  <c r="GM55" i="12" s="1"/>
  <c r="K41" i="7"/>
  <c r="P41" i="7" s="1"/>
  <c r="EH43" i="12" l="1"/>
  <c r="BE52" i="12"/>
  <c r="BB52" i="12"/>
  <c r="GQ52" i="12" s="1"/>
  <c r="FR40" i="12"/>
  <c r="FO40" i="12"/>
  <c r="HD40" i="12" s="1"/>
  <c r="AM54" i="12"/>
  <c r="AQ54" i="12"/>
  <c r="AJ54" i="12"/>
  <c r="GO54" i="12" s="1"/>
  <c r="GC55" i="12"/>
  <c r="AH55" i="12"/>
  <c r="AD55" i="12"/>
  <c r="AA55" i="12"/>
  <c r="GN55" i="12" s="1"/>
  <c r="BW50" i="12"/>
  <c r="CF49" i="12"/>
  <c r="DG46" i="12"/>
  <c r="DD46" i="12"/>
  <c r="GW46" i="12" s="1"/>
  <c r="FY39" i="12"/>
  <c r="GE39" i="12" s="1"/>
  <c r="FV39" i="12"/>
  <c r="HC39" i="12" s="1"/>
  <c r="CO48" i="12"/>
  <c r="CA48" i="12"/>
  <c r="CC48" i="12" s="1"/>
  <c r="GT48" i="12" s="1"/>
  <c r="CL48" i="12"/>
  <c r="GU48" i="12" s="1"/>
  <c r="EQ42" i="12"/>
  <c r="AZ53" i="12"/>
  <c r="AV53" i="12"/>
  <c r="AS53" i="12"/>
  <c r="GP53" i="12" s="1"/>
  <c r="L57" i="12"/>
  <c r="U56" i="12"/>
  <c r="R56" i="12"/>
  <c r="GM56" i="12" s="1"/>
  <c r="CX47" i="12"/>
  <c r="CU47" i="12"/>
  <c r="GV47" i="12" s="1"/>
  <c r="DY44" i="12"/>
  <c r="F41" i="12"/>
  <c r="I41" i="12" s="1"/>
  <c r="GL41" i="12" s="1"/>
  <c r="EC41" i="12"/>
  <c r="EE41" i="12" s="1"/>
  <c r="GZ41" i="12" s="1"/>
  <c r="BR41" i="12"/>
  <c r="BT41" i="12" s="1"/>
  <c r="GS41" i="12" s="1"/>
  <c r="DK41" i="12"/>
  <c r="DM41" i="12" s="1"/>
  <c r="GX41" i="12" s="1"/>
  <c r="EL41" i="12"/>
  <c r="EN41" i="12" s="1"/>
  <c r="HA41" i="12" s="1"/>
  <c r="DT41" i="12"/>
  <c r="DV41" i="12" s="1"/>
  <c r="GY41" i="12" s="1"/>
  <c r="FI41" i="12"/>
  <c r="EW41" i="12"/>
  <c r="HB41" i="12" s="1"/>
  <c r="A61" i="16"/>
  <c r="B58" i="12"/>
  <c r="DP45" i="12"/>
  <c r="BN51" i="12"/>
  <c r="BK51" i="12"/>
  <c r="GR51" i="12" s="1"/>
  <c r="DY45" i="12" l="1"/>
  <c r="EH44" i="12"/>
  <c r="GC56" i="12"/>
  <c r="AH56" i="12"/>
  <c r="AD56" i="12"/>
  <c r="AA56" i="12"/>
  <c r="GN56" i="12" s="1"/>
  <c r="BE53" i="12"/>
  <c r="BB53" i="12"/>
  <c r="GQ53" i="12" s="1"/>
  <c r="AZ54" i="12"/>
  <c r="AV54" i="12"/>
  <c r="AS54" i="12"/>
  <c r="GP54" i="12" s="1"/>
  <c r="BN52" i="12"/>
  <c r="BK52" i="12"/>
  <c r="GR52" i="12" s="1"/>
  <c r="CO49" i="12"/>
  <c r="CA49" i="12"/>
  <c r="CC49" i="12" s="1"/>
  <c r="GT49" i="12" s="1"/>
  <c r="CL49" i="12"/>
  <c r="GU49" i="12" s="1"/>
  <c r="AM55" i="12"/>
  <c r="AQ55" i="12"/>
  <c r="AJ55" i="12"/>
  <c r="GO55" i="12" s="1"/>
  <c r="L58" i="12"/>
  <c r="BW51" i="12"/>
  <c r="A62" i="16"/>
  <c r="B59" i="12"/>
  <c r="DG47" i="12"/>
  <c r="DD47" i="12"/>
  <c r="GW47" i="12" s="1"/>
  <c r="U57" i="12"/>
  <c r="R57" i="12"/>
  <c r="GM57" i="12" s="1"/>
  <c r="CX48" i="12"/>
  <c r="CU48" i="12"/>
  <c r="GV48" i="12" s="1"/>
  <c r="DP46" i="12"/>
  <c r="CF50" i="12"/>
  <c r="FR41" i="12"/>
  <c r="FO41" i="12"/>
  <c r="HD41" i="12" s="1"/>
  <c r="F42" i="12"/>
  <c r="I42" i="12" s="1"/>
  <c r="GL42" i="12" s="1"/>
  <c r="EL42" i="12"/>
  <c r="EN42" i="12" s="1"/>
  <c r="HA42" i="12" s="1"/>
  <c r="BR42" i="12"/>
  <c r="BT42" i="12" s="1"/>
  <c r="GS42" i="12" s="1"/>
  <c r="DT42" i="12"/>
  <c r="DV42" i="12" s="1"/>
  <c r="GY42" i="12" s="1"/>
  <c r="DK42" i="12"/>
  <c r="DM42" i="12" s="1"/>
  <c r="GX42" i="12" s="1"/>
  <c r="FI42" i="12"/>
  <c r="EC42" i="12"/>
  <c r="EE42" i="12" s="1"/>
  <c r="GZ42" i="12" s="1"/>
  <c r="EW42" i="12"/>
  <c r="HB42" i="12" s="1"/>
  <c r="FY40" i="12"/>
  <c r="GE40" i="12" s="1"/>
  <c r="FV40" i="12"/>
  <c r="HC40" i="12" s="1"/>
  <c r="EQ43" i="12"/>
  <c r="CA50" i="12" l="1"/>
  <c r="CC50" i="12" s="1"/>
  <c r="GT50" i="12" s="1"/>
  <c r="CO50" i="12"/>
  <c r="CL50" i="12"/>
  <c r="GU50" i="12" s="1"/>
  <c r="DG48" i="12"/>
  <c r="DD48" i="12"/>
  <c r="GW48" i="12" s="1"/>
  <c r="DP47" i="12"/>
  <c r="CF51" i="12"/>
  <c r="CX49" i="12"/>
  <c r="CU49" i="12"/>
  <c r="GV49" i="12" s="1"/>
  <c r="BE54" i="12"/>
  <c r="BB54" i="12"/>
  <c r="GQ54" i="12" s="1"/>
  <c r="L59" i="12"/>
  <c r="AV55" i="12"/>
  <c r="AZ55" i="12"/>
  <c r="AS55" i="12"/>
  <c r="GP55" i="12" s="1"/>
  <c r="AM56" i="12"/>
  <c r="AQ56" i="12"/>
  <c r="AJ56" i="12"/>
  <c r="GO56" i="12" s="1"/>
  <c r="EQ44" i="12"/>
  <c r="FY41" i="12"/>
  <c r="GE41" i="12" s="1"/>
  <c r="FV41" i="12"/>
  <c r="HC41" i="12" s="1"/>
  <c r="DY46" i="12"/>
  <c r="AH57" i="12"/>
  <c r="AD57" i="12"/>
  <c r="GC57" i="12"/>
  <c r="AA57" i="12"/>
  <c r="GN57" i="12" s="1"/>
  <c r="A63" i="16"/>
  <c r="B60" i="12"/>
  <c r="U58" i="12"/>
  <c r="R58" i="12"/>
  <c r="GM58" i="12" s="1"/>
  <c r="BW52" i="12"/>
  <c r="EL43" i="12"/>
  <c r="EN43" i="12" s="1"/>
  <c r="HA43" i="12" s="1"/>
  <c r="DK43" i="12"/>
  <c r="DM43" i="12" s="1"/>
  <c r="GX43" i="12" s="1"/>
  <c r="FI43" i="12"/>
  <c r="DT43" i="12"/>
  <c r="DV43" i="12" s="1"/>
  <c r="GY43" i="12" s="1"/>
  <c r="BR43" i="12"/>
  <c r="BT43" i="12" s="1"/>
  <c r="GS43" i="12" s="1"/>
  <c r="EC43" i="12"/>
  <c r="EE43" i="12" s="1"/>
  <c r="GZ43" i="12" s="1"/>
  <c r="F43" i="12"/>
  <c r="I43" i="12" s="1"/>
  <c r="GL43" i="12" s="1"/>
  <c r="EW43" i="12"/>
  <c r="HB43" i="12" s="1"/>
  <c r="FR42" i="12"/>
  <c r="FO42" i="12"/>
  <c r="HD42" i="12" s="1"/>
  <c r="BN53" i="12"/>
  <c r="BK53" i="12"/>
  <c r="GR53" i="12" s="1"/>
  <c r="EH45" i="12"/>
  <c r="AV56" i="12" l="1"/>
  <c r="AZ56" i="12"/>
  <c r="AS56" i="12"/>
  <c r="GP56" i="12" s="1"/>
  <c r="FR43" i="12"/>
  <c r="FO43" i="12"/>
  <c r="HD43" i="12" s="1"/>
  <c r="CF52" i="12"/>
  <c r="A64" i="16"/>
  <c r="B61" i="12"/>
  <c r="BE55" i="12"/>
  <c r="BB55" i="12"/>
  <c r="GQ55" i="12" s="1"/>
  <c r="BN54" i="12"/>
  <c r="BK54" i="12"/>
  <c r="GR54" i="12" s="1"/>
  <c r="CA51" i="12"/>
  <c r="CC51" i="12" s="1"/>
  <c r="GT51" i="12" s="1"/>
  <c r="CO51" i="12"/>
  <c r="CL51" i="12"/>
  <c r="GU51" i="12" s="1"/>
  <c r="DP48" i="12"/>
  <c r="EQ45" i="12"/>
  <c r="FY42" i="12"/>
  <c r="GE42" i="12" s="1"/>
  <c r="FV42" i="12"/>
  <c r="HC42" i="12" s="1"/>
  <c r="GC58" i="12"/>
  <c r="AH58" i="12"/>
  <c r="AD58" i="12"/>
  <c r="AA58" i="12"/>
  <c r="GN58" i="12" s="1"/>
  <c r="EH46" i="12"/>
  <c r="DT44" i="12"/>
  <c r="DV44" i="12" s="1"/>
  <c r="GY44" i="12" s="1"/>
  <c r="FI44" i="12"/>
  <c r="EC44" i="12"/>
  <c r="EE44" i="12" s="1"/>
  <c r="GZ44" i="12" s="1"/>
  <c r="BR44" i="12"/>
  <c r="BT44" i="12" s="1"/>
  <c r="GS44" i="12" s="1"/>
  <c r="EL44" i="12"/>
  <c r="EN44" i="12" s="1"/>
  <c r="HA44" i="12" s="1"/>
  <c r="DK44" i="12"/>
  <c r="DM44" i="12" s="1"/>
  <c r="GX44" i="12" s="1"/>
  <c r="F44" i="12"/>
  <c r="I44" i="12" s="1"/>
  <c r="GL44" i="12" s="1"/>
  <c r="EW44" i="12"/>
  <c r="HB44" i="12" s="1"/>
  <c r="U59" i="12"/>
  <c r="R59" i="12"/>
  <c r="GM59" i="12" s="1"/>
  <c r="DG49" i="12"/>
  <c r="DD49" i="12"/>
  <c r="GW49" i="12" s="1"/>
  <c r="DY47" i="12"/>
  <c r="CX50" i="12"/>
  <c r="CU50" i="12"/>
  <c r="GV50" i="12" s="1"/>
  <c r="BW53" i="12"/>
  <c r="L60" i="12"/>
  <c r="AQ57" i="12"/>
  <c r="AM57" i="12"/>
  <c r="AJ57" i="12"/>
  <c r="GO57" i="12" s="1"/>
  <c r="EQ46" i="12" l="1"/>
  <c r="FI45" i="12"/>
  <c r="F45" i="12"/>
  <c r="I45" i="12" s="1"/>
  <c r="GL45" i="12" s="1"/>
  <c r="EC45" i="12"/>
  <c r="EE45" i="12" s="1"/>
  <c r="GZ45" i="12" s="1"/>
  <c r="BR45" i="12"/>
  <c r="BT45" i="12" s="1"/>
  <c r="GS45" i="12" s="1"/>
  <c r="DT45" i="12"/>
  <c r="DV45" i="12" s="1"/>
  <c r="GY45" i="12" s="1"/>
  <c r="EL45" i="12"/>
  <c r="EN45" i="12" s="1"/>
  <c r="HA45" i="12" s="1"/>
  <c r="DK45" i="12"/>
  <c r="DM45" i="12" s="1"/>
  <c r="GX45" i="12" s="1"/>
  <c r="EW45" i="12"/>
  <c r="HB45" i="12" s="1"/>
  <c r="CX51" i="12"/>
  <c r="CU51" i="12"/>
  <c r="GV51" i="12" s="1"/>
  <c r="BW54" i="12"/>
  <c r="A65" i="16"/>
  <c r="B62" i="12"/>
  <c r="FY43" i="12"/>
  <c r="GE43" i="12" s="1"/>
  <c r="FV43" i="12"/>
  <c r="HC43" i="12" s="1"/>
  <c r="FR44" i="12"/>
  <c r="FO44" i="12"/>
  <c r="HD44" i="12" s="1"/>
  <c r="BN55" i="12"/>
  <c r="BK55" i="12"/>
  <c r="GR55" i="12" s="1"/>
  <c r="CO52" i="12"/>
  <c r="CA52" i="12"/>
  <c r="CC52" i="12" s="1"/>
  <c r="GT52" i="12" s="1"/>
  <c r="CL52" i="12"/>
  <c r="GU52" i="12" s="1"/>
  <c r="U60" i="12"/>
  <c r="R60" i="12"/>
  <c r="GM60" i="12" s="1"/>
  <c r="DG50" i="12"/>
  <c r="DD50" i="12"/>
  <c r="GW50" i="12" s="1"/>
  <c r="DP49" i="12"/>
  <c r="AV57" i="12"/>
  <c r="AZ57" i="12"/>
  <c r="AS57" i="12"/>
  <c r="GP57" i="12" s="1"/>
  <c r="CF53" i="12"/>
  <c r="EH47" i="12"/>
  <c r="GC59" i="12"/>
  <c r="AD59" i="12"/>
  <c r="AH59" i="12"/>
  <c r="AA59" i="12"/>
  <c r="GN59" i="12" s="1"/>
  <c r="AQ58" i="12"/>
  <c r="AM58" i="12"/>
  <c r="AJ58" i="12"/>
  <c r="GO58" i="12" s="1"/>
  <c r="DY48" i="12"/>
  <c r="L61" i="12"/>
  <c r="BE56" i="12"/>
  <c r="BB56" i="12"/>
  <c r="GQ56" i="12" s="1"/>
  <c r="CO53" i="12" l="1"/>
  <c r="CA53" i="12"/>
  <c r="CC53" i="12" s="1"/>
  <c r="GT53" i="12" s="1"/>
  <c r="CL53" i="12"/>
  <c r="GU53" i="12" s="1"/>
  <c r="CX52" i="12"/>
  <c r="CU52" i="12"/>
  <c r="GV52" i="12" s="1"/>
  <c r="FY44" i="12"/>
  <c r="GE44" i="12" s="1"/>
  <c r="FV44" i="12"/>
  <c r="HC44" i="12" s="1"/>
  <c r="A66" i="16"/>
  <c r="B63" i="12"/>
  <c r="DG51" i="12"/>
  <c r="DD51" i="12"/>
  <c r="GW51" i="12" s="1"/>
  <c r="FR45" i="12"/>
  <c r="FO45" i="12"/>
  <c r="HD45" i="12" s="1"/>
  <c r="DY49" i="12"/>
  <c r="AD60" i="12"/>
  <c r="GC60" i="12"/>
  <c r="AH60" i="12"/>
  <c r="AA60" i="12"/>
  <c r="GN60" i="12" s="1"/>
  <c r="U61" i="12"/>
  <c r="R61" i="12"/>
  <c r="GM61" i="12" s="1"/>
  <c r="AV58" i="12"/>
  <c r="AZ58" i="12"/>
  <c r="AS58" i="12"/>
  <c r="GP58" i="12" s="1"/>
  <c r="AM59" i="12"/>
  <c r="AQ59" i="12"/>
  <c r="AJ59" i="12"/>
  <c r="GO59" i="12" s="1"/>
  <c r="BE57" i="12"/>
  <c r="BB57" i="12"/>
  <c r="GQ57" i="12" s="1"/>
  <c r="DP50" i="12"/>
  <c r="L62" i="12"/>
  <c r="BN56" i="12"/>
  <c r="BK56" i="12"/>
  <c r="GR56" i="12" s="1"/>
  <c r="EH48" i="12"/>
  <c r="EQ47" i="12"/>
  <c r="BW55" i="12"/>
  <c r="CF54" i="12"/>
  <c r="EL46" i="12"/>
  <c r="EN46" i="12" s="1"/>
  <c r="HA46" i="12" s="1"/>
  <c r="BR46" i="12"/>
  <c r="BT46" i="12" s="1"/>
  <c r="GS46" i="12" s="1"/>
  <c r="EC46" i="12"/>
  <c r="EE46" i="12" s="1"/>
  <c r="GZ46" i="12" s="1"/>
  <c r="FI46" i="12"/>
  <c r="DT46" i="12"/>
  <c r="DV46" i="12" s="1"/>
  <c r="GY46" i="12" s="1"/>
  <c r="DK46" i="12"/>
  <c r="DM46" i="12" s="1"/>
  <c r="GX46" i="12" s="1"/>
  <c r="F46" i="12"/>
  <c r="I46" i="12" s="1"/>
  <c r="GL46" i="12" s="1"/>
  <c r="EW46" i="12"/>
  <c r="HB46" i="12" s="1"/>
  <c r="CF55" i="12" l="1"/>
  <c r="EQ48" i="12"/>
  <c r="U62" i="12"/>
  <c r="R62" i="12"/>
  <c r="GM62" i="12" s="1"/>
  <c r="BN57" i="12"/>
  <c r="BK57" i="12"/>
  <c r="GR57" i="12" s="1"/>
  <c r="GC61" i="12"/>
  <c r="AH61" i="12"/>
  <c r="AD61" i="12"/>
  <c r="AA61" i="12"/>
  <c r="GN61" i="12" s="1"/>
  <c r="AM60" i="12"/>
  <c r="AQ60" i="12"/>
  <c r="AJ60" i="12"/>
  <c r="GO60" i="12" s="1"/>
  <c r="FY45" i="12"/>
  <c r="GE45" i="12" s="1"/>
  <c r="FV45" i="12"/>
  <c r="HC45" i="12" s="1"/>
  <c r="A67" i="16"/>
  <c r="B64" i="12"/>
  <c r="DG52" i="12"/>
  <c r="DD52" i="12"/>
  <c r="GW52" i="12" s="1"/>
  <c r="FR46" i="12"/>
  <c r="FO46" i="12"/>
  <c r="HD46" i="12" s="1"/>
  <c r="CO54" i="12"/>
  <c r="CA54" i="12"/>
  <c r="CC54" i="12" s="1"/>
  <c r="GT54" i="12" s="1"/>
  <c r="CL54" i="12"/>
  <c r="GU54" i="12" s="1"/>
  <c r="DK47" i="12"/>
  <c r="DM47" i="12" s="1"/>
  <c r="GX47" i="12" s="1"/>
  <c r="FI47" i="12"/>
  <c r="DT47" i="12"/>
  <c r="DV47" i="12" s="1"/>
  <c r="GY47" i="12" s="1"/>
  <c r="BR47" i="12"/>
  <c r="BT47" i="12" s="1"/>
  <c r="GS47" i="12" s="1"/>
  <c r="EC47" i="12"/>
  <c r="EE47" i="12" s="1"/>
  <c r="GZ47" i="12" s="1"/>
  <c r="F47" i="12"/>
  <c r="I47" i="12" s="1"/>
  <c r="GL47" i="12" s="1"/>
  <c r="EL47" i="12"/>
  <c r="EN47" i="12" s="1"/>
  <c r="HA47" i="12" s="1"/>
  <c r="EW47" i="12"/>
  <c r="HB47" i="12" s="1"/>
  <c r="BW56" i="12"/>
  <c r="DY50" i="12"/>
  <c r="BE58" i="12"/>
  <c r="BB58" i="12"/>
  <c r="GQ58" i="12" s="1"/>
  <c r="EH49" i="12"/>
  <c r="DP51" i="12"/>
  <c r="AV59" i="12"/>
  <c r="AZ59" i="12"/>
  <c r="AS59" i="12"/>
  <c r="GP59" i="12" s="1"/>
  <c r="L63" i="12"/>
  <c r="CX53" i="12"/>
  <c r="CU53" i="12"/>
  <c r="GV53" i="12" s="1"/>
  <c r="FR47" i="12" l="1"/>
  <c r="FO47" i="12"/>
  <c r="HD47" i="12" s="1"/>
  <c r="CX54" i="12"/>
  <c r="CU54" i="12"/>
  <c r="GV54" i="12" s="1"/>
  <c r="DP52" i="12"/>
  <c r="CF56" i="12"/>
  <c r="L64" i="12"/>
  <c r="AM61" i="12"/>
  <c r="AQ61" i="12"/>
  <c r="AJ61" i="12"/>
  <c r="GO61" i="12" s="1"/>
  <c r="BW57" i="12"/>
  <c r="DT48" i="12"/>
  <c r="DV48" i="12" s="1"/>
  <c r="GY48" i="12" s="1"/>
  <c r="BR48" i="12"/>
  <c r="BT48" i="12" s="1"/>
  <c r="GS48" i="12" s="1"/>
  <c r="EC48" i="12"/>
  <c r="EE48" i="12" s="1"/>
  <c r="GZ48" i="12" s="1"/>
  <c r="F48" i="12"/>
  <c r="I48" i="12" s="1"/>
  <c r="GL48" i="12" s="1"/>
  <c r="EL48" i="12"/>
  <c r="EN48" i="12" s="1"/>
  <c r="HA48" i="12" s="1"/>
  <c r="DK48" i="12"/>
  <c r="DM48" i="12" s="1"/>
  <c r="GX48" i="12" s="1"/>
  <c r="FI48" i="12"/>
  <c r="EW48" i="12"/>
  <c r="HB48" i="12" s="1"/>
  <c r="U63" i="12"/>
  <c r="R63" i="12"/>
  <c r="GM63" i="12" s="1"/>
  <c r="DY51" i="12"/>
  <c r="FY46" i="12"/>
  <c r="GE46" i="12" s="1"/>
  <c r="FV46" i="12"/>
  <c r="HC46" i="12" s="1"/>
  <c r="A68" i="16"/>
  <c r="B65" i="12"/>
  <c r="BN58" i="12"/>
  <c r="BK58" i="12"/>
  <c r="GR58" i="12" s="1"/>
  <c r="DG53" i="12"/>
  <c r="DD53" i="12"/>
  <c r="GW53" i="12" s="1"/>
  <c r="BE59" i="12"/>
  <c r="BB59" i="12"/>
  <c r="GQ59" i="12" s="1"/>
  <c r="EQ49" i="12"/>
  <c r="EH50" i="12"/>
  <c r="AV60" i="12"/>
  <c r="AZ60" i="12"/>
  <c r="AS60" i="12"/>
  <c r="GP60" i="12" s="1"/>
  <c r="GC62" i="12"/>
  <c r="AH62" i="12"/>
  <c r="AD62" i="12"/>
  <c r="AA62" i="12"/>
  <c r="GN62" i="12" s="1"/>
  <c r="CO55" i="12"/>
  <c r="CA55" i="12"/>
  <c r="CC55" i="12" s="1"/>
  <c r="GT55" i="12" s="1"/>
  <c r="CL55" i="12"/>
  <c r="GU55" i="12" s="1"/>
  <c r="CX55" i="12" l="1"/>
  <c r="CU55" i="12"/>
  <c r="GV55" i="12" s="1"/>
  <c r="EQ50" i="12"/>
  <c r="BN59" i="12"/>
  <c r="BK59" i="12"/>
  <c r="GR59" i="12" s="1"/>
  <c r="BW58" i="12"/>
  <c r="GC63" i="12"/>
  <c r="AD63" i="12"/>
  <c r="AH63" i="12"/>
  <c r="AA63" i="12"/>
  <c r="GN63" i="12" s="1"/>
  <c r="L65" i="12"/>
  <c r="AZ61" i="12"/>
  <c r="AV61" i="12"/>
  <c r="AS61" i="12"/>
  <c r="GP61" i="12" s="1"/>
  <c r="CO56" i="12"/>
  <c r="CA56" i="12"/>
  <c r="CC56" i="12" s="1"/>
  <c r="GT56" i="12" s="1"/>
  <c r="CL56" i="12"/>
  <c r="GU56" i="12" s="1"/>
  <c r="DG54" i="12"/>
  <c r="DD54" i="12"/>
  <c r="GW54" i="12" s="1"/>
  <c r="AQ62" i="12"/>
  <c r="AM62" i="12"/>
  <c r="AJ62" i="12"/>
  <c r="GO62" i="12" s="1"/>
  <c r="BE60" i="12"/>
  <c r="BB60" i="12"/>
  <c r="GQ60" i="12" s="1"/>
  <c r="EC49" i="12"/>
  <c r="EE49" i="12" s="1"/>
  <c r="GZ49" i="12" s="1"/>
  <c r="F49" i="12"/>
  <c r="I49" i="12" s="1"/>
  <c r="GL49" i="12" s="1"/>
  <c r="EL49" i="12"/>
  <c r="EN49" i="12" s="1"/>
  <c r="HA49" i="12" s="1"/>
  <c r="DK49" i="12"/>
  <c r="DM49" i="12" s="1"/>
  <c r="GX49" i="12" s="1"/>
  <c r="FI49" i="12"/>
  <c r="DT49" i="12"/>
  <c r="DV49" i="12" s="1"/>
  <c r="GY49" i="12" s="1"/>
  <c r="BR49" i="12"/>
  <c r="BT49" i="12" s="1"/>
  <c r="GS49" i="12" s="1"/>
  <c r="EW49" i="12"/>
  <c r="HB49" i="12" s="1"/>
  <c r="DP53" i="12"/>
  <c r="A69" i="16"/>
  <c r="B66" i="12"/>
  <c r="EH51" i="12"/>
  <c r="FR48" i="12"/>
  <c r="FO48" i="12"/>
  <c r="HD48" i="12" s="1"/>
  <c r="CF57" i="12"/>
  <c r="U64" i="12"/>
  <c r="R64" i="12"/>
  <c r="GM64" i="12" s="1"/>
  <c r="DY52" i="12"/>
  <c r="FY47" i="12"/>
  <c r="GE47" i="12" s="1"/>
  <c r="FV47" i="12"/>
  <c r="HC47" i="12" s="1"/>
  <c r="BE61" i="12" l="1"/>
  <c r="BB61" i="12"/>
  <c r="GQ61" i="12" s="1"/>
  <c r="L66" i="12"/>
  <c r="CF58" i="12"/>
  <c r="DK50" i="12"/>
  <c r="DM50" i="12" s="1"/>
  <c r="GX50" i="12" s="1"/>
  <c r="F50" i="12"/>
  <c r="I50" i="12" s="1"/>
  <c r="GL50" i="12" s="1"/>
  <c r="DT50" i="12"/>
  <c r="DV50" i="12" s="1"/>
  <c r="GY50" i="12" s="1"/>
  <c r="FI50" i="12"/>
  <c r="EC50" i="12"/>
  <c r="EE50" i="12" s="1"/>
  <c r="GZ50" i="12" s="1"/>
  <c r="BR50" i="12"/>
  <c r="BT50" i="12" s="1"/>
  <c r="GS50" i="12" s="1"/>
  <c r="EL50" i="12"/>
  <c r="EN50" i="12" s="1"/>
  <c r="HA50" i="12" s="1"/>
  <c r="EW50" i="12"/>
  <c r="HB50" i="12" s="1"/>
  <c r="EH52" i="12"/>
  <c r="CO57" i="12"/>
  <c r="CA57" i="12"/>
  <c r="CC57" i="12" s="1"/>
  <c r="GT57" i="12" s="1"/>
  <c r="CL57" i="12"/>
  <c r="GU57" i="12" s="1"/>
  <c r="EQ51" i="12"/>
  <c r="DY53" i="12"/>
  <c r="FR49" i="12"/>
  <c r="FO49" i="12"/>
  <c r="HD49" i="12" s="1"/>
  <c r="AV62" i="12"/>
  <c r="AZ62" i="12"/>
  <c r="AS62" i="12"/>
  <c r="GP62" i="12" s="1"/>
  <c r="GC64" i="12"/>
  <c r="AA64" i="12"/>
  <c r="GN64" i="12" s="1"/>
  <c r="AD64" i="12"/>
  <c r="AH64" i="12"/>
  <c r="FY48" i="12"/>
  <c r="GE48" i="12" s="1"/>
  <c r="FV48" i="12"/>
  <c r="HC48" i="12" s="1"/>
  <c r="A70" i="16"/>
  <c r="B67" i="12"/>
  <c r="BN60" i="12"/>
  <c r="BK60" i="12"/>
  <c r="GR60" i="12" s="1"/>
  <c r="CX56" i="12"/>
  <c r="CU56" i="12"/>
  <c r="GV56" i="12" s="1"/>
  <c r="AM63" i="12"/>
  <c r="AQ63" i="12"/>
  <c r="AJ63" i="12"/>
  <c r="GO63" i="12" s="1"/>
  <c r="DP54" i="12"/>
  <c r="R65" i="12"/>
  <c r="GM65" i="12" s="1"/>
  <c r="U65" i="12"/>
  <c r="BW59" i="12"/>
  <c r="DG55" i="12"/>
  <c r="DD55" i="12"/>
  <c r="GW55" i="12" s="1"/>
  <c r="DP55" i="12" l="1"/>
  <c r="CF59" i="12"/>
  <c r="DY54" i="12"/>
  <c r="L67" i="12"/>
  <c r="FY49" i="12"/>
  <c r="GE49" i="12" s="1"/>
  <c r="FV49" i="12"/>
  <c r="HC49" i="12" s="1"/>
  <c r="EL51" i="12"/>
  <c r="EN51" i="12" s="1"/>
  <c r="HA51" i="12" s="1"/>
  <c r="DK51" i="12"/>
  <c r="DM51" i="12" s="1"/>
  <c r="GX51" i="12" s="1"/>
  <c r="FI51" i="12"/>
  <c r="F51" i="12"/>
  <c r="I51" i="12" s="1"/>
  <c r="GL51" i="12" s="1"/>
  <c r="EC51" i="12"/>
  <c r="EE51" i="12" s="1"/>
  <c r="GZ51" i="12" s="1"/>
  <c r="BR51" i="12"/>
  <c r="BT51" i="12" s="1"/>
  <c r="GS51" i="12" s="1"/>
  <c r="DT51" i="12"/>
  <c r="DV51" i="12" s="1"/>
  <c r="GY51" i="12" s="1"/>
  <c r="EW51" i="12"/>
  <c r="HB51" i="12" s="1"/>
  <c r="AA65" i="12"/>
  <c r="GN65" i="12" s="1"/>
  <c r="AH65" i="12"/>
  <c r="GC65" i="12"/>
  <c r="AD65" i="12"/>
  <c r="DG56" i="12"/>
  <c r="DD56" i="12"/>
  <c r="GW56" i="12" s="1"/>
  <c r="A71" i="16"/>
  <c r="B68" i="12"/>
  <c r="AJ64" i="12"/>
  <c r="GO64" i="12" s="1"/>
  <c r="AM64" i="12"/>
  <c r="AQ64" i="12"/>
  <c r="EQ52" i="12"/>
  <c r="R66" i="12"/>
  <c r="GM66" i="12" s="1"/>
  <c r="U66" i="12"/>
  <c r="BE62" i="12"/>
  <c r="BB62" i="12"/>
  <c r="GQ62" i="12" s="1"/>
  <c r="EH53" i="12"/>
  <c r="FR50" i="12"/>
  <c r="FO50" i="12"/>
  <c r="HD50" i="12" s="1"/>
  <c r="AV63" i="12"/>
  <c r="AZ63" i="12"/>
  <c r="AS63" i="12"/>
  <c r="GP63" i="12" s="1"/>
  <c r="BW60" i="12"/>
  <c r="CX57" i="12"/>
  <c r="CU57" i="12"/>
  <c r="GV57" i="12" s="1"/>
  <c r="CO58" i="12"/>
  <c r="CA58" i="12"/>
  <c r="CC58" i="12" s="1"/>
  <c r="GT58" i="12" s="1"/>
  <c r="CL58" i="12"/>
  <c r="GU58" i="12" s="1"/>
  <c r="BN61" i="12"/>
  <c r="BK61" i="12"/>
  <c r="GR61" i="12" s="1"/>
  <c r="AM65" i="12" l="1"/>
  <c r="AQ65" i="12"/>
  <c r="AJ65" i="12"/>
  <c r="GO65" i="12" s="1"/>
  <c r="DG57" i="12"/>
  <c r="DD57" i="12"/>
  <c r="GW57" i="12" s="1"/>
  <c r="GC66" i="12"/>
  <c r="AH66" i="12"/>
  <c r="AA66" i="12"/>
  <c r="GN66" i="12" s="1"/>
  <c r="AD66" i="12"/>
  <c r="A72" i="16"/>
  <c r="B69" i="12"/>
  <c r="BE63" i="12"/>
  <c r="BB63" i="12"/>
  <c r="GQ63" i="12" s="1"/>
  <c r="EQ53" i="12"/>
  <c r="AZ64" i="12"/>
  <c r="AS64" i="12"/>
  <c r="GP64" i="12" s="1"/>
  <c r="AV64" i="12"/>
  <c r="BW61" i="12"/>
  <c r="FY50" i="12"/>
  <c r="GE50" i="12" s="1"/>
  <c r="FV50" i="12"/>
  <c r="HC50" i="12" s="1"/>
  <c r="BN62" i="12"/>
  <c r="BK62" i="12"/>
  <c r="GR62" i="12" s="1"/>
  <c r="DK52" i="12"/>
  <c r="DM52" i="12" s="1"/>
  <c r="GX52" i="12" s="1"/>
  <c r="FI52" i="12"/>
  <c r="EC52" i="12"/>
  <c r="EE52" i="12" s="1"/>
  <c r="GZ52" i="12" s="1"/>
  <c r="F52" i="12"/>
  <c r="I52" i="12" s="1"/>
  <c r="GL52" i="12" s="1"/>
  <c r="DT52" i="12"/>
  <c r="DV52" i="12" s="1"/>
  <c r="GY52" i="12" s="1"/>
  <c r="BR52" i="12"/>
  <c r="BT52" i="12" s="1"/>
  <c r="GS52" i="12" s="1"/>
  <c r="EL52" i="12"/>
  <c r="EN52" i="12" s="1"/>
  <c r="HA52" i="12" s="1"/>
  <c r="EW52" i="12"/>
  <c r="HB52" i="12" s="1"/>
  <c r="L68" i="12"/>
  <c r="CX58" i="12"/>
  <c r="CU58" i="12"/>
  <c r="GV58" i="12" s="1"/>
  <c r="CF60" i="12"/>
  <c r="DP56" i="12"/>
  <c r="R67" i="12"/>
  <c r="GM67" i="12" s="1"/>
  <c r="U67" i="12"/>
  <c r="CA59" i="12"/>
  <c r="CC59" i="12" s="1"/>
  <c r="GT59" i="12" s="1"/>
  <c r="CO59" i="12"/>
  <c r="CL59" i="12"/>
  <c r="GU59" i="12" s="1"/>
  <c r="FR51" i="12"/>
  <c r="FO51" i="12"/>
  <c r="HD51" i="12" s="1"/>
  <c r="EH54" i="12"/>
  <c r="DY55" i="12"/>
  <c r="EQ54" i="12" l="1"/>
  <c r="BN63" i="12"/>
  <c r="BK63" i="12"/>
  <c r="GR63" i="12" s="1"/>
  <c r="DP57" i="12"/>
  <c r="CX59" i="12"/>
  <c r="CU59" i="12"/>
  <c r="GV59" i="12" s="1"/>
  <c r="BW62" i="12"/>
  <c r="CF61" i="12"/>
  <c r="L69" i="12"/>
  <c r="CA60" i="12"/>
  <c r="CC60" i="12" s="1"/>
  <c r="GT60" i="12" s="1"/>
  <c r="CO60" i="12"/>
  <c r="CL60" i="12"/>
  <c r="GU60" i="12" s="1"/>
  <c r="R68" i="12"/>
  <c r="GM68" i="12" s="1"/>
  <c r="U68" i="12"/>
  <c r="DY56" i="12"/>
  <c r="DG58" i="12"/>
  <c r="DD58" i="12"/>
  <c r="GW58" i="12" s="1"/>
  <c r="EH55" i="12"/>
  <c r="FY51" i="12"/>
  <c r="GE51" i="12" s="1"/>
  <c r="FV51" i="12"/>
  <c r="HC51" i="12" s="1"/>
  <c r="GC67" i="12"/>
  <c r="AD67" i="12"/>
  <c r="AH67" i="12"/>
  <c r="AA67" i="12"/>
  <c r="GN67" i="12" s="1"/>
  <c r="FR52" i="12"/>
  <c r="FO52" i="12"/>
  <c r="HD52" i="12" s="1"/>
  <c r="BB64" i="12"/>
  <c r="GQ64" i="12" s="1"/>
  <c r="BE64" i="12"/>
  <c r="DK53" i="12"/>
  <c r="DM53" i="12" s="1"/>
  <c r="GX53" i="12" s="1"/>
  <c r="FI53" i="12"/>
  <c r="DT53" i="12"/>
  <c r="DV53" i="12" s="1"/>
  <c r="GY53" i="12" s="1"/>
  <c r="F53" i="12"/>
  <c r="I53" i="12" s="1"/>
  <c r="GL53" i="12" s="1"/>
  <c r="EC53" i="12"/>
  <c r="EE53" i="12" s="1"/>
  <c r="GZ53" i="12" s="1"/>
  <c r="BR53" i="12"/>
  <c r="BT53" i="12" s="1"/>
  <c r="GS53" i="12" s="1"/>
  <c r="EL53" i="12"/>
  <c r="EN53" i="12" s="1"/>
  <c r="HA53" i="12" s="1"/>
  <c r="EW53" i="12"/>
  <c r="HB53" i="12" s="1"/>
  <c r="A73" i="16"/>
  <c r="B70" i="12"/>
  <c r="AJ66" i="12"/>
  <c r="GO66" i="12" s="1"/>
  <c r="AQ66" i="12"/>
  <c r="AM66" i="12"/>
  <c r="AZ65" i="12"/>
  <c r="AS65" i="12"/>
  <c r="GP65" i="12" s="1"/>
  <c r="AV65" i="12"/>
  <c r="AZ66" i="12" l="1"/>
  <c r="AV66" i="12"/>
  <c r="AS66" i="12"/>
  <c r="GP66" i="12" s="1"/>
  <c r="A74" i="16"/>
  <c r="B71" i="12"/>
  <c r="FY52" i="12"/>
  <c r="GE52" i="12" s="1"/>
  <c r="FV52" i="12"/>
  <c r="HC52" i="12" s="1"/>
  <c r="EQ55" i="12"/>
  <c r="EH56" i="12"/>
  <c r="CX60" i="12"/>
  <c r="CU60" i="12"/>
  <c r="GV60" i="12" s="1"/>
  <c r="BK64" i="12"/>
  <c r="GR64" i="12" s="1"/>
  <c r="BN64" i="12"/>
  <c r="BW64" i="12" s="1"/>
  <c r="CF64" i="12" s="1"/>
  <c r="GC68" i="12"/>
  <c r="AA68" i="12"/>
  <c r="GN68" i="12" s="1"/>
  <c r="AD68" i="12"/>
  <c r="AH68" i="12"/>
  <c r="CO61" i="12"/>
  <c r="CA61" i="12"/>
  <c r="CC61" i="12" s="1"/>
  <c r="GT61" i="12" s="1"/>
  <c r="CL61" i="12"/>
  <c r="GU61" i="12" s="1"/>
  <c r="DG59" i="12"/>
  <c r="DD59" i="12"/>
  <c r="GW59" i="12" s="1"/>
  <c r="BW63" i="12"/>
  <c r="DP58" i="12"/>
  <c r="BE65" i="12"/>
  <c r="BB65" i="12"/>
  <c r="GQ65" i="12" s="1"/>
  <c r="L70" i="12"/>
  <c r="FR53" i="12"/>
  <c r="FO53" i="12"/>
  <c r="HD53" i="12" s="1"/>
  <c r="AQ67" i="12"/>
  <c r="AM67" i="12"/>
  <c r="AJ67" i="12"/>
  <c r="GO67" i="12" s="1"/>
  <c r="R69" i="12"/>
  <c r="GM69" i="12" s="1"/>
  <c r="U69" i="12"/>
  <c r="CF62" i="12"/>
  <c r="DY57" i="12"/>
  <c r="DK54" i="12"/>
  <c r="DM54" i="12" s="1"/>
  <c r="GX54" i="12" s="1"/>
  <c r="F54" i="12"/>
  <c r="I54" i="12" s="1"/>
  <c r="GL54" i="12" s="1"/>
  <c r="DT54" i="12"/>
  <c r="DV54" i="12" s="1"/>
  <c r="GY54" i="12" s="1"/>
  <c r="FI54" i="12"/>
  <c r="EC54" i="12"/>
  <c r="EE54" i="12" s="1"/>
  <c r="GZ54" i="12" s="1"/>
  <c r="BR54" i="12"/>
  <c r="BT54" i="12" s="1"/>
  <c r="GS54" i="12" s="1"/>
  <c r="EL54" i="12"/>
  <c r="EN54" i="12" s="1"/>
  <c r="HA54" i="12" s="1"/>
  <c r="EW54" i="12"/>
  <c r="HB54" i="12" s="1"/>
  <c r="CA62" i="12" l="1"/>
  <c r="CC62" i="12" s="1"/>
  <c r="GT62" i="12" s="1"/>
  <c r="CO62" i="12"/>
  <c r="CL62" i="12"/>
  <c r="GU62" i="12" s="1"/>
  <c r="AV67" i="12"/>
  <c r="AS67" i="12"/>
  <c r="GP67" i="12" s="1"/>
  <c r="AZ67" i="12"/>
  <c r="CX61" i="12"/>
  <c r="CU61" i="12"/>
  <c r="GV61" i="12" s="1"/>
  <c r="DG60" i="12"/>
  <c r="DD60" i="12"/>
  <c r="GW60" i="12" s="1"/>
  <c r="F55" i="12"/>
  <c r="I55" i="12" s="1"/>
  <c r="GL55" i="12" s="1"/>
  <c r="EC55" i="12"/>
  <c r="EE55" i="12" s="1"/>
  <c r="GZ55" i="12" s="1"/>
  <c r="BR55" i="12"/>
  <c r="BT55" i="12" s="1"/>
  <c r="GS55" i="12" s="1"/>
  <c r="DT55" i="12"/>
  <c r="DV55" i="12" s="1"/>
  <c r="GY55" i="12" s="1"/>
  <c r="EL55" i="12"/>
  <c r="EN55" i="12" s="1"/>
  <c r="HA55" i="12" s="1"/>
  <c r="DK55" i="12"/>
  <c r="DM55" i="12" s="1"/>
  <c r="GX55" i="12" s="1"/>
  <c r="FI55" i="12"/>
  <c r="EW55" i="12"/>
  <c r="HB55" i="12" s="1"/>
  <c r="A75" i="16"/>
  <c r="B72" i="12"/>
  <c r="EH57" i="12"/>
  <c r="FR54" i="12"/>
  <c r="FO54" i="12"/>
  <c r="HD54" i="12" s="1"/>
  <c r="AH69" i="12"/>
  <c r="AA69" i="12"/>
  <c r="GN69" i="12" s="1"/>
  <c r="AD69" i="12"/>
  <c r="GC69" i="12"/>
  <c r="U70" i="12"/>
  <c r="R70" i="12"/>
  <c r="GM70" i="12" s="1"/>
  <c r="DY58" i="12"/>
  <c r="DP59" i="12"/>
  <c r="CA64" i="12"/>
  <c r="CC64" i="12" s="1"/>
  <c r="GT64" i="12" s="1"/>
  <c r="CO64" i="12"/>
  <c r="CL64" i="12"/>
  <c r="GU64" i="12" s="1"/>
  <c r="AJ68" i="12"/>
  <c r="GO68" i="12" s="1"/>
  <c r="AM68" i="12"/>
  <c r="AQ68" i="12"/>
  <c r="EQ56" i="12"/>
  <c r="BE66" i="12"/>
  <c r="BB66" i="12"/>
  <c r="GQ66" i="12" s="1"/>
  <c r="FY53" i="12"/>
  <c r="GE53" i="12" s="1"/>
  <c r="FV53" i="12"/>
  <c r="HC53" i="12" s="1"/>
  <c r="BK65" i="12"/>
  <c r="GR65" i="12" s="1"/>
  <c r="BN65" i="12"/>
  <c r="BW65" i="12" s="1"/>
  <c r="CF65" i="12" s="1"/>
  <c r="CF63" i="12"/>
  <c r="L71" i="12"/>
  <c r="CA63" i="12" l="1"/>
  <c r="CC63" i="12" s="1"/>
  <c r="GT63" i="12" s="1"/>
  <c r="CO63" i="12"/>
  <c r="CL63" i="12"/>
  <c r="GU63" i="12" s="1"/>
  <c r="CO65" i="12"/>
  <c r="CA65" i="12"/>
  <c r="CC65" i="12" s="1"/>
  <c r="GT65" i="12" s="1"/>
  <c r="CL65" i="12"/>
  <c r="GU65" i="12" s="1"/>
  <c r="CU64" i="12"/>
  <c r="GV64" i="12" s="1"/>
  <c r="CX64" i="12"/>
  <c r="L72" i="12"/>
  <c r="BB67" i="12"/>
  <c r="GQ67" i="12" s="1"/>
  <c r="BE67" i="12"/>
  <c r="R71" i="12"/>
  <c r="GM71" i="12" s="1"/>
  <c r="U71" i="12"/>
  <c r="BK66" i="12"/>
  <c r="GR66" i="12" s="1"/>
  <c r="BN66" i="12"/>
  <c r="BW66" i="12" s="1"/>
  <c r="CF66" i="12" s="1"/>
  <c r="AV68" i="12"/>
  <c r="AZ68" i="12"/>
  <c r="AS68" i="12"/>
  <c r="GP68" i="12" s="1"/>
  <c r="EH58" i="12"/>
  <c r="AQ69" i="12"/>
  <c r="AJ69" i="12"/>
  <c r="GO69" i="12" s="1"/>
  <c r="AM69" i="12"/>
  <c r="FY54" i="12"/>
  <c r="GE54" i="12" s="1"/>
  <c r="FV54" i="12"/>
  <c r="HC54" i="12" s="1"/>
  <c r="A76" i="16"/>
  <c r="B73" i="12"/>
  <c r="DG61" i="12"/>
  <c r="DD61" i="12"/>
  <c r="GW61" i="12" s="1"/>
  <c r="CX62" i="12"/>
  <c r="CU62" i="12"/>
  <c r="GV62" i="12" s="1"/>
  <c r="DK56" i="12"/>
  <c r="DM56" i="12" s="1"/>
  <c r="GX56" i="12" s="1"/>
  <c r="FI56" i="12"/>
  <c r="EC56" i="12"/>
  <c r="EE56" i="12" s="1"/>
  <c r="GZ56" i="12" s="1"/>
  <c r="F56" i="12"/>
  <c r="I56" i="12" s="1"/>
  <c r="GL56" i="12" s="1"/>
  <c r="EL56" i="12"/>
  <c r="EN56" i="12" s="1"/>
  <c r="HA56" i="12" s="1"/>
  <c r="BR56" i="12"/>
  <c r="BT56" i="12" s="1"/>
  <c r="GS56" i="12" s="1"/>
  <c r="DT56" i="12"/>
  <c r="DV56" i="12" s="1"/>
  <c r="GY56" i="12" s="1"/>
  <c r="EW56" i="12"/>
  <c r="HB56" i="12" s="1"/>
  <c r="DY59" i="12"/>
  <c r="GC70" i="12"/>
  <c r="AH70" i="12"/>
  <c r="AA70" i="12"/>
  <c r="GN70" i="12" s="1"/>
  <c r="AD70" i="12"/>
  <c r="EQ57" i="12"/>
  <c r="FR55" i="12"/>
  <c r="FO55" i="12"/>
  <c r="HD55" i="12" s="1"/>
  <c r="DP60" i="12"/>
  <c r="FY55" i="12" l="1"/>
  <c r="GE55" i="12" s="1"/>
  <c r="FV55" i="12"/>
  <c r="HC55" i="12" s="1"/>
  <c r="L73" i="12"/>
  <c r="AS69" i="12"/>
  <c r="GP69" i="12" s="1"/>
  <c r="AV69" i="12"/>
  <c r="AZ69" i="12"/>
  <c r="EQ58" i="12"/>
  <c r="CO66" i="12"/>
  <c r="CA66" i="12"/>
  <c r="CC66" i="12" s="1"/>
  <c r="GT66" i="12" s="1"/>
  <c r="CL66" i="12"/>
  <c r="GU66" i="12" s="1"/>
  <c r="BK67" i="12"/>
  <c r="GR67" i="12" s="1"/>
  <c r="BN67" i="12"/>
  <c r="BW67" i="12" s="1"/>
  <c r="CF67" i="12" s="1"/>
  <c r="DD64" i="12"/>
  <c r="GW64" i="12" s="1"/>
  <c r="DG64" i="12"/>
  <c r="DP64" i="12" s="1"/>
  <c r="DY64" i="12" s="1"/>
  <c r="EH64" i="12" s="1"/>
  <c r="EQ64" i="12" s="1"/>
  <c r="CU65" i="12"/>
  <c r="GV65" i="12" s="1"/>
  <c r="CX65" i="12"/>
  <c r="DY60" i="12"/>
  <c r="DG62" i="12"/>
  <c r="DD62" i="12"/>
  <c r="GW62" i="12" s="1"/>
  <c r="A77" i="16"/>
  <c r="B74" i="12"/>
  <c r="AQ70" i="12"/>
  <c r="AM70" i="12"/>
  <c r="AJ70" i="12"/>
  <c r="GO70" i="12" s="1"/>
  <c r="FR56" i="12"/>
  <c r="FO56" i="12"/>
  <c r="HD56" i="12" s="1"/>
  <c r="GC71" i="12"/>
  <c r="AH71" i="12"/>
  <c r="AA71" i="12"/>
  <c r="GN71" i="12" s="1"/>
  <c r="AD71" i="12"/>
  <c r="CX63" i="12"/>
  <c r="CU63" i="12"/>
  <c r="GV63" i="12" s="1"/>
  <c r="EL57" i="12"/>
  <c r="EN57" i="12" s="1"/>
  <c r="HA57" i="12" s="1"/>
  <c r="DK57" i="12"/>
  <c r="DM57" i="12" s="1"/>
  <c r="GX57" i="12" s="1"/>
  <c r="FI57" i="12"/>
  <c r="DT57" i="12"/>
  <c r="DV57" i="12" s="1"/>
  <c r="GY57" i="12" s="1"/>
  <c r="F57" i="12"/>
  <c r="I57" i="12" s="1"/>
  <c r="GL57" i="12" s="1"/>
  <c r="EC57" i="12"/>
  <c r="EE57" i="12" s="1"/>
  <c r="GZ57" i="12" s="1"/>
  <c r="BR57" i="12"/>
  <c r="BT57" i="12" s="1"/>
  <c r="GS57" i="12" s="1"/>
  <c r="EW57" i="12"/>
  <c r="HB57" i="12" s="1"/>
  <c r="EH59" i="12"/>
  <c r="DP61" i="12"/>
  <c r="BB68" i="12"/>
  <c r="GQ68" i="12" s="1"/>
  <c r="BE68" i="12"/>
  <c r="U72" i="12"/>
  <c r="R72" i="12"/>
  <c r="GM72" i="12" s="1"/>
  <c r="GC72" i="12" l="1"/>
  <c r="AD72" i="12"/>
  <c r="AH72" i="12"/>
  <c r="AA72" i="12"/>
  <c r="GN72" i="12" s="1"/>
  <c r="DY61" i="12"/>
  <c r="DD65" i="12"/>
  <c r="GW65" i="12" s="1"/>
  <c r="DG65" i="12"/>
  <c r="DP65" i="12" s="1"/>
  <c r="DY65" i="12" s="1"/>
  <c r="EH65" i="12" s="1"/>
  <c r="EQ65" i="12" s="1"/>
  <c r="CO67" i="12"/>
  <c r="CA67" i="12"/>
  <c r="CC67" i="12" s="1"/>
  <c r="GT67" i="12" s="1"/>
  <c r="CL67" i="12"/>
  <c r="GU67" i="12" s="1"/>
  <c r="CX66" i="12"/>
  <c r="CU66" i="12"/>
  <c r="GV66" i="12" s="1"/>
  <c r="BB69" i="12"/>
  <c r="GQ69" i="12" s="1"/>
  <c r="BE69" i="12"/>
  <c r="BN68" i="12"/>
  <c r="BW68" i="12" s="1"/>
  <c r="CF68" i="12" s="1"/>
  <c r="BK68" i="12"/>
  <c r="GR68" i="12" s="1"/>
  <c r="EQ59" i="12"/>
  <c r="FY56" i="12"/>
  <c r="GE56" i="12" s="1"/>
  <c r="FV56" i="12"/>
  <c r="HC56" i="12" s="1"/>
  <c r="L74" i="12"/>
  <c r="DK64" i="12"/>
  <c r="DM64" i="12" s="1"/>
  <c r="GX64" i="12" s="1"/>
  <c r="DT64" i="12"/>
  <c r="DV64" i="12" s="1"/>
  <c r="GY64" i="12" s="1"/>
  <c r="FI64" i="12"/>
  <c r="EC64" i="12"/>
  <c r="EE64" i="12" s="1"/>
  <c r="GZ64" i="12" s="1"/>
  <c r="F64" i="12"/>
  <c r="I64" i="12" s="1"/>
  <c r="GL64" i="12" s="1"/>
  <c r="EW64" i="12"/>
  <c r="HB64" i="12" s="1"/>
  <c r="BR64" i="12"/>
  <c r="BT64" i="12" s="1"/>
  <c r="GS64" i="12" s="1"/>
  <c r="EL64" i="12"/>
  <c r="EN64" i="12" s="1"/>
  <c r="HA64" i="12" s="1"/>
  <c r="BR58" i="12"/>
  <c r="BT58" i="12" s="1"/>
  <c r="GS58" i="12" s="1"/>
  <c r="EL58" i="12"/>
  <c r="EN58" i="12" s="1"/>
  <c r="HA58" i="12" s="1"/>
  <c r="DK58" i="12"/>
  <c r="DM58" i="12" s="1"/>
  <c r="GX58" i="12" s="1"/>
  <c r="F58" i="12"/>
  <c r="I58" i="12" s="1"/>
  <c r="GL58" i="12" s="1"/>
  <c r="DT58" i="12"/>
  <c r="DV58" i="12" s="1"/>
  <c r="GY58" i="12" s="1"/>
  <c r="FI58" i="12"/>
  <c r="EC58" i="12"/>
  <c r="EE58" i="12" s="1"/>
  <c r="GZ58" i="12" s="1"/>
  <c r="EW58" i="12"/>
  <c r="HB58" i="12" s="1"/>
  <c r="A78" i="16"/>
  <c r="B75" i="12"/>
  <c r="EH60" i="12"/>
  <c r="R73" i="12"/>
  <c r="GM73" i="12" s="1"/>
  <c r="U73" i="12"/>
  <c r="FR57" i="12"/>
  <c r="FO57" i="12"/>
  <c r="HD57" i="12" s="1"/>
  <c r="DG63" i="12"/>
  <c r="DD63" i="12"/>
  <c r="GW63" i="12" s="1"/>
  <c r="AS70" i="12"/>
  <c r="GP70" i="12" s="1"/>
  <c r="AZ70" i="12"/>
  <c r="BB70" i="12" s="1"/>
  <c r="GQ70" i="12" s="1"/>
  <c r="AV70" i="12"/>
  <c r="BE70" i="12" s="1"/>
  <c r="AJ71" i="12"/>
  <c r="GO71" i="12" s="1"/>
  <c r="AQ71" i="12"/>
  <c r="AM71" i="12"/>
  <c r="DP62" i="12"/>
  <c r="DY62" i="12" l="1"/>
  <c r="BK70" i="12"/>
  <c r="GR70" i="12" s="1"/>
  <c r="BN70" i="12"/>
  <c r="BW70" i="12" s="1"/>
  <c r="CF70" i="12" s="1"/>
  <c r="DP63" i="12"/>
  <c r="A79" i="16"/>
  <c r="B76" i="12"/>
  <c r="CA68" i="12"/>
  <c r="CC68" i="12" s="1"/>
  <c r="GT68" i="12" s="1"/>
  <c r="CO68" i="12"/>
  <c r="CL68" i="12"/>
  <c r="GU68" i="12" s="1"/>
  <c r="DD66" i="12"/>
  <c r="GW66" i="12" s="1"/>
  <c r="DG66" i="12"/>
  <c r="DP66" i="12" s="1"/>
  <c r="DY66" i="12" s="1"/>
  <c r="EH66" i="12" s="1"/>
  <c r="EQ66" i="12" s="1"/>
  <c r="EL65" i="12"/>
  <c r="EN65" i="12" s="1"/>
  <c r="HA65" i="12" s="1"/>
  <c r="BR65" i="12"/>
  <c r="BT65" i="12" s="1"/>
  <c r="GS65" i="12" s="1"/>
  <c r="DK65" i="12"/>
  <c r="DM65" i="12" s="1"/>
  <c r="GX65" i="12" s="1"/>
  <c r="EW65" i="12"/>
  <c r="HB65" i="12" s="1"/>
  <c r="DT65" i="12"/>
  <c r="DV65" i="12" s="1"/>
  <c r="GY65" i="12" s="1"/>
  <c r="FI65" i="12"/>
  <c r="EC65" i="12"/>
  <c r="EE65" i="12" s="1"/>
  <c r="GZ65" i="12" s="1"/>
  <c r="F65" i="12"/>
  <c r="I65" i="12" s="1"/>
  <c r="GL65" i="12" s="1"/>
  <c r="BK69" i="12"/>
  <c r="GR69" i="12" s="1"/>
  <c r="BN69" i="12"/>
  <c r="BW69" i="12" s="1"/>
  <c r="CF69" i="12" s="1"/>
  <c r="AZ71" i="12"/>
  <c r="AV71" i="12"/>
  <c r="AS71" i="12"/>
  <c r="GP71" i="12" s="1"/>
  <c r="FY57" i="12"/>
  <c r="GE57" i="12" s="1"/>
  <c r="FV57" i="12"/>
  <c r="HC57" i="12" s="1"/>
  <c r="EQ60" i="12"/>
  <c r="FR64" i="12"/>
  <c r="FO64" i="12"/>
  <c r="HD64" i="12" s="1"/>
  <c r="U74" i="12"/>
  <c r="R74" i="12"/>
  <c r="GM74" i="12" s="1"/>
  <c r="EL59" i="12"/>
  <c r="EN59" i="12" s="1"/>
  <c r="HA59" i="12" s="1"/>
  <c r="DK59" i="12"/>
  <c r="DM59" i="12" s="1"/>
  <c r="GX59" i="12" s="1"/>
  <c r="FI59" i="12"/>
  <c r="F59" i="12"/>
  <c r="I59" i="12" s="1"/>
  <c r="GL59" i="12" s="1"/>
  <c r="EC59" i="12"/>
  <c r="EE59" i="12" s="1"/>
  <c r="GZ59" i="12" s="1"/>
  <c r="BR59" i="12"/>
  <c r="BT59" i="12" s="1"/>
  <c r="GS59" i="12" s="1"/>
  <c r="DT59" i="12"/>
  <c r="DV59" i="12" s="1"/>
  <c r="GY59" i="12" s="1"/>
  <c r="EW59" i="12"/>
  <c r="HB59" i="12" s="1"/>
  <c r="AJ72" i="12"/>
  <c r="GO72" i="12" s="1"/>
  <c r="AM72" i="12"/>
  <c r="AQ72" i="12"/>
  <c r="AD73" i="12"/>
  <c r="AH73" i="12"/>
  <c r="AA73" i="12"/>
  <c r="GN73" i="12" s="1"/>
  <c r="GC73" i="12"/>
  <c r="L75" i="12"/>
  <c r="FR58" i="12"/>
  <c r="FO58" i="12"/>
  <c r="HD58" i="12" s="1"/>
  <c r="CU67" i="12"/>
  <c r="GV67" i="12" s="1"/>
  <c r="CX67" i="12"/>
  <c r="EH61" i="12"/>
  <c r="EQ61" i="12" l="1"/>
  <c r="FY58" i="12"/>
  <c r="GE58" i="12" s="1"/>
  <c r="FV58" i="12"/>
  <c r="HC58" i="12" s="1"/>
  <c r="AZ72" i="12"/>
  <c r="AS72" i="12"/>
  <c r="GP72" i="12" s="1"/>
  <c r="AV72" i="12"/>
  <c r="FV64" i="12"/>
  <c r="HC64" i="12" s="1"/>
  <c r="FY64" i="12"/>
  <c r="GE64" i="12" s="1"/>
  <c r="CO69" i="12"/>
  <c r="CA69" i="12"/>
  <c r="CC69" i="12" s="1"/>
  <c r="GT69" i="12" s="1"/>
  <c r="CL69" i="12"/>
  <c r="GU69" i="12" s="1"/>
  <c r="FO65" i="12"/>
  <c r="HD65" i="12" s="1"/>
  <c r="FR65" i="12"/>
  <c r="A80" i="16"/>
  <c r="B77" i="12"/>
  <c r="L76" i="12"/>
  <c r="CA70" i="12"/>
  <c r="CC70" i="12" s="1"/>
  <c r="GT70" i="12" s="1"/>
  <c r="CL70" i="12"/>
  <c r="GU70" i="12" s="1"/>
  <c r="CO70" i="12"/>
  <c r="DG67" i="12"/>
  <c r="DP67" i="12" s="1"/>
  <c r="DY67" i="12" s="1"/>
  <c r="EH67" i="12" s="1"/>
  <c r="EQ67" i="12" s="1"/>
  <c r="DD67" i="12"/>
  <c r="GW67" i="12" s="1"/>
  <c r="CX68" i="12"/>
  <c r="CU68" i="12"/>
  <c r="GV68" i="12" s="1"/>
  <c r="R75" i="12"/>
  <c r="GM75" i="12" s="1"/>
  <c r="U75" i="12"/>
  <c r="AM73" i="12"/>
  <c r="AQ73" i="12"/>
  <c r="AJ73" i="12"/>
  <c r="GO73" i="12" s="1"/>
  <c r="FR59" i="12"/>
  <c r="FO59" i="12"/>
  <c r="HD59" i="12" s="1"/>
  <c r="GC74" i="12"/>
  <c r="AH74" i="12"/>
  <c r="AD74" i="12"/>
  <c r="AA74" i="12"/>
  <c r="GN74" i="12" s="1"/>
  <c r="FI60" i="12"/>
  <c r="EC60" i="12"/>
  <c r="EE60" i="12" s="1"/>
  <c r="GZ60" i="12" s="1"/>
  <c r="F60" i="12"/>
  <c r="I60" i="12" s="1"/>
  <c r="GL60" i="12" s="1"/>
  <c r="EL60" i="12"/>
  <c r="EN60" i="12" s="1"/>
  <c r="HA60" i="12" s="1"/>
  <c r="BR60" i="12"/>
  <c r="BT60" i="12" s="1"/>
  <c r="GS60" i="12" s="1"/>
  <c r="DT60" i="12"/>
  <c r="DV60" i="12" s="1"/>
  <c r="GY60" i="12" s="1"/>
  <c r="DK60" i="12"/>
  <c r="DM60" i="12" s="1"/>
  <c r="GX60" i="12" s="1"/>
  <c r="EW60" i="12"/>
  <c r="HB60" i="12" s="1"/>
  <c r="BE71" i="12"/>
  <c r="BB71" i="12"/>
  <c r="GQ71" i="12" s="1"/>
  <c r="DK66" i="12"/>
  <c r="DM66" i="12" s="1"/>
  <c r="GX66" i="12" s="1"/>
  <c r="EW66" i="12"/>
  <c r="HB66" i="12" s="1"/>
  <c r="DT66" i="12"/>
  <c r="DV66" i="12" s="1"/>
  <c r="GY66" i="12" s="1"/>
  <c r="F66" i="12"/>
  <c r="I66" i="12" s="1"/>
  <c r="GL66" i="12" s="1"/>
  <c r="EC66" i="12"/>
  <c r="EE66" i="12" s="1"/>
  <c r="GZ66" i="12" s="1"/>
  <c r="FI66" i="12"/>
  <c r="BR66" i="12"/>
  <c r="BT66" i="12" s="1"/>
  <c r="GS66" i="12" s="1"/>
  <c r="EL66" i="12"/>
  <c r="EN66" i="12" s="1"/>
  <c r="HA66" i="12" s="1"/>
  <c r="DY63" i="12"/>
  <c r="EH62" i="12"/>
  <c r="AQ74" i="12" l="1"/>
  <c r="AM74" i="12"/>
  <c r="AJ74" i="12"/>
  <c r="GO74" i="12" s="1"/>
  <c r="FY59" i="12"/>
  <c r="GE59" i="12" s="1"/>
  <c r="FV59" i="12"/>
  <c r="HC59" i="12" s="1"/>
  <c r="GC75" i="12"/>
  <c r="AD75" i="12"/>
  <c r="AH75" i="12"/>
  <c r="AA75" i="12"/>
  <c r="GN75" i="12" s="1"/>
  <c r="A81" i="16"/>
  <c r="B78" i="12"/>
  <c r="BB72" i="12"/>
  <c r="GQ72" i="12" s="1"/>
  <c r="BE72" i="12"/>
  <c r="L77" i="12"/>
  <c r="EH63" i="12"/>
  <c r="F67" i="12"/>
  <c r="I67" i="12" s="1"/>
  <c r="GL67" i="12" s="1"/>
  <c r="EC67" i="12"/>
  <c r="EE67" i="12" s="1"/>
  <c r="GZ67" i="12" s="1"/>
  <c r="BR67" i="12"/>
  <c r="BT67" i="12" s="1"/>
  <c r="GS67" i="12" s="1"/>
  <c r="DT67" i="12"/>
  <c r="DV67" i="12" s="1"/>
  <c r="GY67" i="12" s="1"/>
  <c r="EL67" i="12"/>
  <c r="EN67" i="12" s="1"/>
  <c r="HA67" i="12" s="1"/>
  <c r="EW67" i="12"/>
  <c r="HB67" i="12" s="1"/>
  <c r="FI67" i="12"/>
  <c r="DK67" i="12"/>
  <c r="DM67" i="12" s="1"/>
  <c r="GX67" i="12" s="1"/>
  <c r="FV65" i="12"/>
  <c r="HC65" i="12" s="1"/>
  <c r="FY65" i="12"/>
  <c r="GE65" i="12" s="1"/>
  <c r="CU69" i="12"/>
  <c r="GV69" i="12" s="1"/>
  <c r="CX69" i="12"/>
  <c r="FO66" i="12"/>
  <c r="HD66" i="12" s="1"/>
  <c r="FR66" i="12"/>
  <c r="AS73" i="12"/>
  <c r="GP73" i="12" s="1"/>
  <c r="AV73" i="12"/>
  <c r="AZ73" i="12"/>
  <c r="DD68" i="12"/>
  <c r="GW68" i="12" s="1"/>
  <c r="DG68" i="12"/>
  <c r="DP68" i="12" s="1"/>
  <c r="DY68" i="12" s="1"/>
  <c r="EH68" i="12" s="1"/>
  <c r="EQ68" i="12" s="1"/>
  <c r="EQ62" i="12"/>
  <c r="BK71" i="12"/>
  <c r="GR71" i="12" s="1"/>
  <c r="BN71" i="12"/>
  <c r="BW71" i="12" s="1"/>
  <c r="CF71" i="12" s="1"/>
  <c r="FR60" i="12"/>
  <c r="FO60" i="12"/>
  <c r="HD60" i="12" s="1"/>
  <c r="CX70" i="12"/>
  <c r="CU70" i="12"/>
  <c r="GV70" i="12" s="1"/>
  <c r="R76" i="12"/>
  <c r="GM76" i="12" s="1"/>
  <c r="U76" i="12"/>
  <c r="EL61" i="12"/>
  <c r="EN61" i="12" s="1"/>
  <c r="HA61" i="12" s="1"/>
  <c r="DK61" i="12"/>
  <c r="DM61" i="12" s="1"/>
  <c r="GX61" i="12" s="1"/>
  <c r="FI61" i="12"/>
  <c r="DT61" i="12"/>
  <c r="DV61" i="12" s="1"/>
  <c r="GY61" i="12" s="1"/>
  <c r="F61" i="12"/>
  <c r="I61" i="12" s="1"/>
  <c r="GL61" i="12" s="1"/>
  <c r="EC61" i="12"/>
  <c r="EE61" i="12" s="1"/>
  <c r="GZ61" i="12" s="1"/>
  <c r="BR61" i="12"/>
  <c r="BT61" i="12" s="1"/>
  <c r="GS61" i="12" s="1"/>
  <c r="EW61" i="12"/>
  <c r="HB61" i="12" s="1"/>
  <c r="DG70" i="12" l="1"/>
  <c r="DP70" i="12" s="1"/>
  <c r="DY70" i="12" s="1"/>
  <c r="EH70" i="12" s="1"/>
  <c r="EQ70" i="12" s="1"/>
  <c r="DD70" i="12"/>
  <c r="GW70" i="12" s="1"/>
  <c r="FV66" i="12"/>
  <c r="HC66" i="12" s="1"/>
  <c r="FY66" i="12"/>
  <c r="GE66" i="12" s="1"/>
  <c r="L78" i="12"/>
  <c r="AQ75" i="12"/>
  <c r="AM75" i="12"/>
  <c r="AJ75" i="12"/>
  <c r="GO75" i="12" s="1"/>
  <c r="CO71" i="12"/>
  <c r="CA71" i="12"/>
  <c r="CC71" i="12" s="1"/>
  <c r="GT71" i="12" s="1"/>
  <c r="CL71" i="12"/>
  <c r="GU71" i="12" s="1"/>
  <c r="FI68" i="12"/>
  <c r="EC68" i="12"/>
  <c r="EE68" i="12" s="1"/>
  <c r="GZ68" i="12" s="1"/>
  <c r="F68" i="12"/>
  <c r="I68" i="12" s="1"/>
  <c r="GL68" i="12" s="1"/>
  <c r="EW68" i="12"/>
  <c r="HB68" i="12" s="1"/>
  <c r="BR68" i="12"/>
  <c r="BT68" i="12" s="1"/>
  <c r="GS68" i="12" s="1"/>
  <c r="DT68" i="12"/>
  <c r="DV68" i="12" s="1"/>
  <c r="GY68" i="12" s="1"/>
  <c r="DK68" i="12"/>
  <c r="DM68" i="12" s="1"/>
  <c r="GX68" i="12" s="1"/>
  <c r="EL68" i="12"/>
  <c r="EN68" i="12" s="1"/>
  <c r="HA68" i="12" s="1"/>
  <c r="EQ63" i="12"/>
  <c r="AA76" i="12"/>
  <c r="GN76" i="12" s="1"/>
  <c r="AD76" i="12"/>
  <c r="AH76" i="12"/>
  <c r="GC76" i="12"/>
  <c r="R77" i="12"/>
  <c r="GM77" i="12" s="1"/>
  <c r="U77" i="12"/>
  <c r="A82" i="16"/>
  <c r="B79" i="12"/>
  <c r="AS74" i="12"/>
  <c r="GP74" i="12" s="1"/>
  <c r="AZ74" i="12"/>
  <c r="AV74" i="12"/>
  <c r="FO67" i="12"/>
  <c r="HD67" i="12" s="1"/>
  <c r="FR67" i="12"/>
  <c r="FR61" i="12"/>
  <c r="FO61" i="12"/>
  <c r="HD61" i="12" s="1"/>
  <c r="FY60" i="12"/>
  <c r="GE60" i="12" s="1"/>
  <c r="FV60" i="12"/>
  <c r="HC60" i="12" s="1"/>
  <c r="DK62" i="12"/>
  <c r="DM62" i="12" s="1"/>
  <c r="GX62" i="12" s="1"/>
  <c r="F62" i="12"/>
  <c r="I62" i="12" s="1"/>
  <c r="GL62" i="12" s="1"/>
  <c r="DT62" i="12"/>
  <c r="DV62" i="12" s="1"/>
  <c r="GY62" i="12" s="1"/>
  <c r="FI62" i="12"/>
  <c r="EC62" i="12"/>
  <c r="EE62" i="12" s="1"/>
  <c r="GZ62" i="12" s="1"/>
  <c r="BR62" i="12"/>
  <c r="BT62" i="12" s="1"/>
  <c r="GS62" i="12" s="1"/>
  <c r="EL62" i="12"/>
  <c r="EN62" i="12" s="1"/>
  <c r="HA62" i="12" s="1"/>
  <c r="EW62" i="12"/>
  <c r="HB62" i="12" s="1"/>
  <c r="BB73" i="12"/>
  <c r="GQ73" i="12" s="1"/>
  <c r="BE73" i="12"/>
  <c r="DG69" i="12"/>
  <c r="DP69" i="12" s="1"/>
  <c r="DY69" i="12" s="1"/>
  <c r="EH69" i="12" s="1"/>
  <c r="EQ69" i="12" s="1"/>
  <c r="DD69" i="12"/>
  <c r="GW69" i="12" s="1"/>
  <c r="BK72" i="12"/>
  <c r="GR72" i="12" s="1"/>
  <c r="BN72" i="12"/>
  <c r="BW72" i="12" s="1"/>
  <c r="CF72" i="12" s="1"/>
  <c r="FR62" i="12" l="1"/>
  <c r="FO62" i="12"/>
  <c r="HD62" i="12" s="1"/>
  <c r="DK69" i="12"/>
  <c r="DM69" i="12" s="1"/>
  <c r="GX69" i="12" s="1"/>
  <c r="EW69" i="12"/>
  <c r="HB69" i="12" s="1"/>
  <c r="DT69" i="12"/>
  <c r="DV69" i="12" s="1"/>
  <c r="GY69" i="12" s="1"/>
  <c r="FI69" i="12"/>
  <c r="EC69" i="12"/>
  <c r="EE69" i="12" s="1"/>
  <c r="GZ69" i="12" s="1"/>
  <c r="F69" i="12"/>
  <c r="I69" i="12" s="1"/>
  <c r="GL69" i="12" s="1"/>
  <c r="EL69" i="12"/>
  <c r="EN69" i="12" s="1"/>
  <c r="HA69" i="12" s="1"/>
  <c r="BR69" i="12"/>
  <c r="BT69" i="12" s="1"/>
  <c r="GS69" i="12" s="1"/>
  <c r="L79" i="12"/>
  <c r="CU71" i="12"/>
  <c r="GV71" i="12" s="1"/>
  <c r="CX71" i="12"/>
  <c r="FY61" i="12"/>
  <c r="GE61" i="12" s="1"/>
  <c r="FV61" i="12"/>
  <c r="HC61" i="12" s="1"/>
  <c r="GC77" i="12"/>
  <c r="AH77" i="12"/>
  <c r="AD77" i="12"/>
  <c r="AA77" i="12"/>
  <c r="GN77" i="12" s="1"/>
  <c r="AQ76" i="12"/>
  <c r="AJ76" i="12"/>
  <c r="GO76" i="12" s="1"/>
  <c r="AM76" i="12"/>
  <c r="AV75" i="12"/>
  <c r="AS75" i="12"/>
  <c r="GP75" i="12" s="1"/>
  <c r="AZ75" i="12"/>
  <c r="FY67" i="12"/>
  <c r="GE67" i="12" s="1"/>
  <c r="FV67" i="12"/>
  <c r="HC67" i="12" s="1"/>
  <c r="CL72" i="12"/>
  <c r="GU72" i="12" s="1"/>
  <c r="CA72" i="12"/>
  <c r="CC72" i="12" s="1"/>
  <c r="GT72" i="12" s="1"/>
  <c r="CO72" i="12"/>
  <c r="BK73" i="12"/>
  <c r="GR73" i="12" s="1"/>
  <c r="BN73" i="12"/>
  <c r="BW73" i="12" s="1"/>
  <c r="CF73" i="12" s="1"/>
  <c r="BB74" i="12"/>
  <c r="GQ74" i="12" s="1"/>
  <c r="BE74" i="12"/>
  <c r="A83" i="16"/>
  <c r="B80" i="12"/>
  <c r="EL63" i="12"/>
  <c r="EN63" i="12" s="1"/>
  <c r="HA63" i="12" s="1"/>
  <c r="DK63" i="12"/>
  <c r="DM63" i="12" s="1"/>
  <c r="GX63" i="12" s="1"/>
  <c r="FI63" i="12"/>
  <c r="F63" i="12"/>
  <c r="I63" i="12" s="1"/>
  <c r="GL63" i="12" s="1"/>
  <c r="EC63" i="12"/>
  <c r="EE63" i="12" s="1"/>
  <c r="GZ63" i="12" s="1"/>
  <c r="BR63" i="12"/>
  <c r="BT63" i="12" s="1"/>
  <c r="GS63" i="12" s="1"/>
  <c r="DT63" i="12"/>
  <c r="DV63" i="12" s="1"/>
  <c r="GY63" i="12" s="1"/>
  <c r="EW63" i="12"/>
  <c r="HB63" i="12" s="1"/>
  <c r="FO68" i="12"/>
  <c r="HD68" i="12" s="1"/>
  <c r="FR68" i="12"/>
  <c r="U78" i="12"/>
  <c r="R78" i="12"/>
  <c r="GM78" i="12" s="1"/>
  <c r="DK70" i="12"/>
  <c r="DM70" i="12" s="1"/>
  <c r="GX70" i="12" s="1"/>
  <c r="EW70" i="12"/>
  <c r="HB70" i="12" s="1"/>
  <c r="DT70" i="12"/>
  <c r="DV70" i="12" s="1"/>
  <c r="GY70" i="12" s="1"/>
  <c r="F70" i="12"/>
  <c r="I70" i="12" s="1"/>
  <c r="GL70" i="12" s="1"/>
  <c r="EC70" i="12"/>
  <c r="EE70" i="12" s="1"/>
  <c r="GZ70" i="12" s="1"/>
  <c r="FI70" i="12"/>
  <c r="BR70" i="12"/>
  <c r="BT70" i="12" s="1"/>
  <c r="GS70" i="12" s="1"/>
  <c r="EL70" i="12"/>
  <c r="EN70" i="12" s="1"/>
  <c r="HA70" i="12" s="1"/>
  <c r="FR63" i="12" l="1"/>
  <c r="FO63" i="12"/>
  <c r="HD63" i="12" s="1"/>
  <c r="A84" i="16"/>
  <c r="B81" i="12"/>
  <c r="FR70" i="12"/>
  <c r="FO70" i="12"/>
  <c r="HD70" i="12" s="1"/>
  <c r="BK74" i="12"/>
  <c r="GR74" i="12" s="1"/>
  <c r="BN74" i="12"/>
  <c r="BW74" i="12" s="1"/>
  <c r="CF74" i="12" s="1"/>
  <c r="CX72" i="12"/>
  <c r="CU72" i="12"/>
  <c r="GV72" i="12" s="1"/>
  <c r="R79" i="12"/>
  <c r="GM79" i="12" s="1"/>
  <c r="U79" i="12"/>
  <c r="AJ77" i="12"/>
  <c r="GO77" i="12" s="1"/>
  <c r="DD71" i="12"/>
  <c r="GW71" i="12" s="1"/>
  <c r="DG71" i="12"/>
  <c r="DP71" i="12" s="1"/>
  <c r="DY71" i="12" s="1"/>
  <c r="EH71" i="12" s="1"/>
  <c r="EQ71" i="12" s="1"/>
  <c r="FO69" i="12"/>
  <c r="HD69" i="12" s="1"/>
  <c r="FR69" i="12"/>
  <c r="GC78" i="12"/>
  <c r="AD78" i="12"/>
  <c r="AA78" i="12"/>
  <c r="GN78" i="12" s="1"/>
  <c r="AH78" i="12"/>
  <c r="BE75" i="12"/>
  <c r="BB75" i="12"/>
  <c r="GQ75" i="12" s="1"/>
  <c r="FY68" i="12"/>
  <c r="GE68" i="12" s="1"/>
  <c r="FV68" i="12"/>
  <c r="HC68" i="12" s="1"/>
  <c r="AS76" i="12"/>
  <c r="GP76" i="12" s="1"/>
  <c r="AV76" i="12"/>
  <c r="AZ76" i="12"/>
  <c r="AQ77" i="12"/>
  <c r="AM77" i="12"/>
  <c r="L80" i="12"/>
  <c r="CO73" i="12"/>
  <c r="CA73" i="12"/>
  <c r="CC73" i="12" s="1"/>
  <c r="GT73" i="12" s="1"/>
  <c r="CL73" i="12"/>
  <c r="GU73" i="12" s="1"/>
  <c r="FY62" i="12"/>
  <c r="GE62" i="12" s="1"/>
  <c r="FV62" i="12"/>
  <c r="HC62" i="12" s="1"/>
  <c r="AA79" i="12" l="1"/>
  <c r="GN79" i="12" s="1"/>
  <c r="AH79" i="12"/>
  <c r="GC79" i="12"/>
  <c r="AD79" i="12"/>
  <c r="CA74" i="12"/>
  <c r="CC74" i="12" s="1"/>
  <c r="GT74" i="12" s="1"/>
  <c r="CL74" i="12"/>
  <c r="GU74" i="12" s="1"/>
  <c r="CO74" i="12"/>
  <c r="L81" i="12"/>
  <c r="U80" i="12"/>
  <c r="R80" i="12"/>
  <c r="GM80" i="12" s="1"/>
  <c r="BE76" i="12"/>
  <c r="BB76" i="12"/>
  <c r="GQ76" i="12" s="1"/>
  <c r="AQ78" i="12"/>
  <c r="AJ78" i="12"/>
  <c r="GO78" i="12" s="1"/>
  <c r="AM78" i="12"/>
  <c r="BR71" i="12"/>
  <c r="BT71" i="12" s="1"/>
  <c r="GS71" i="12" s="1"/>
  <c r="DT71" i="12"/>
  <c r="DV71" i="12" s="1"/>
  <c r="GY71" i="12" s="1"/>
  <c r="EL71" i="12"/>
  <c r="EN71" i="12" s="1"/>
  <c r="HA71" i="12" s="1"/>
  <c r="EW71" i="12"/>
  <c r="HB71" i="12" s="1"/>
  <c r="FI71" i="12"/>
  <c r="DK71" i="12"/>
  <c r="DM71" i="12" s="1"/>
  <c r="GX71" i="12" s="1"/>
  <c r="F71" i="12"/>
  <c r="I71" i="12" s="1"/>
  <c r="GL71" i="12" s="1"/>
  <c r="EC71" i="12"/>
  <c r="EE71" i="12" s="1"/>
  <c r="GZ71" i="12" s="1"/>
  <c r="A85" i="16"/>
  <c r="B82" i="12"/>
  <c r="BK75" i="12"/>
  <c r="GR75" i="12" s="1"/>
  <c r="BN75" i="12"/>
  <c r="BW75" i="12" s="1"/>
  <c r="CF75" i="12" s="1"/>
  <c r="AZ77" i="12"/>
  <c r="AS77" i="12"/>
  <c r="GP77" i="12" s="1"/>
  <c r="AV77" i="12"/>
  <c r="CX73" i="12"/>
  <c r="CU73" i="12"/>
  <c r="GV73" i="12" s="1"/>
  <c r="FV69" i="12"/>
  <c r="HC69" i="12" s="1"/>
  <c r="FY69" i="12"/>
  <c r="GE69" i="12" s="1"/>
  <c r="DG72" i="12"/>
  <c r="DP72" i="12" s="1"/>
  <c r="DY72" i="12" s="1"/>
  <c r="EH72" i="12" s="1"/>
  <c r="EQ72" i="12" s="1"/>
  <c r="DD72" i="12"/>
  <c r="GW72" i="12" s="1"/>
  <c r="FV70" i="12"/>
  <c r="HC70" i="12" s="1"/>
  <c r="FY70" i="12"/>
  <c r="GE70" i="12" s="1"/>
  <c r="FY63" i="12"/>
  <c r="GE63" i="12" s="1"/>
  <c r="FV63" i="12"/>
  <c r="HC63" i="12" s="1"/>
  <c r="FI72" i="12" l="1"/>
  <c r="EC72" i="12"/>
  <c r="EE72" i="12" s="1"/>
  <c r="GZ72" i="12" s="1"/>
  <c r="F72" i="12"/>
  <c r="I72" i="12" s="1"/>
  <c r="GL72" i="12" s="1"/>
  <c r="EW72" i="12"/>
  <c r="HB72" i="12" s="1"/>
  <c r="BR72" i="12"/>
  <c r="BT72" i="12" s="1"/>
  <c r="GS72" i="12" s="1"/>
  <c r="EL72" i="12"/>
  <c r="EN72" i="12" s="1"/>
  <c r="HA72" i="12" s="1"/>
  <c r="DK72" i="12"/>
  <c r="DM72" i="12" s="1"/>
  <c r="GX72" i="12" s="1"/>
  <c r="DT72" i="12"/>
  <c r="DV72" i="12" s="1"/>
  <c r="GY72" i="12" s="1"/>
  <c r="DD73" i="12"/>
  <c r="GW73" i="12" s="1"/>
  <c r="DG73" i="12"/>
  <c r="DP73" i="12" s="1"/>
  <c r="DY73" i="12" s="1"/>
  <c r="EH73" i="12" s="1"/>
  <c r="EQ73" i="12" s="1"/>
  <c r="CA75" i="12"/>
  <c r="CC75" i="12" s="1"/>
  <c r="GT75" i="12" s="1"/>
  <c r="CL75" i="12"/>
  <c r="GU75" i="12" s="1"/>
  <c r="CO75" i="12"/>
  <c r="AV78" i="12"/>
  <c r="AZ78" i="12"/>
  <c r="AS78" i="12"/>
  <c r="GP78" i="12" s="1"/>
  <c r="BN76" i="12"/>
  <c r="BW76" i="12" s="1"/>
  <c r="CF76" i="12" s="1"/>
  <c r="BK76" i="12"/>
  <c r="GR76" i="12" s="1"/>
  <c r="U81" i="12"/>
  <c r="R81" i="12"/>
  <c r="GM81" i="12" s="1"/>
  <c r="AM79" i="12"/>
  <c r="AQ79" i="12"/>
  <c r="AJ79" i="12"/>
  <c r="GO79" i="12" s="1"/>
  <c r="BE77" i="12"/>
  <c r="BB77" i="12"/>
  <c r="GQ77" i="12" s="1"/>
  <c r="CU74" i="12"/>
  <c r="GV74" i="12" s="1"/>
  <c r="CX74" i="12"/>
  <c r="L82" i="12"/>
  <c r="GC80" i="12"/>
  <c r="AA80" i="12"/>
  <c r="GN80" i="12" s="1"/>
  <c r="AH80" i="12"/>
  <c r="AD80" i="12"/>
  <c r="A86" i="16"/>
  <c r="B83" i="12"/>
  <c r="FO71" i="12"/>
  <c r="HD71" i="12" s="1"/>
  <c r="FR71" i="12"/>
  <c r="AV79" i="12" l="1"/>
  <c r="AZ79" i="12"/>
  <c r="AS79" i="12"/>
  <c r="GP79" i="12" s="1"/>
  <c r="CU75" i="12"/>
  <c r="GV75" i="12" s="1"/>
  <c r="CX75" i="12"/>
  <c r="R82" i="12"/>
  <c r="GM82" i="12" s="1"/>
  <c r="U82" i="12"/>
  <c r="BK77" i="12"/>
  <c r="GR77" i="12" s="1"/>
  <c r="BN77" i="12"/>
  <c r="BW77" i="12" s="1"/>
  <c r="CF77" i="12" s="1"/>
  <c r="L83" i="12"/>
  <c r="DD74" i="12"/>
  <c r="GW74" i="12" s="1"/>
  <c r="DG74" i="12"/>
  <c r="DP74" i="12" s="1"/>
  <c r="DY74" i="12" s="1"/>
  <c r="EH74" i="12" s="1"/>
  <c r="EQ74" i="12" s="1"/>
  <c r="GC81" i="12"/>
  <c r="AA81" i="12"/>
  <c r="GN81" i="12" s="1"/>
  <c r="AD81" i="12"/>
  <c r="AH81" i="12"/>
  <c r="FO72" i="12"/>
  <c r="HD72" i="12" s="1"/>
  <c r="FR72" i="12"/>
  <c r="A87" i="16"/>
  <c r="B84" i="12"/>
  <c r="BB78" i="12"/>
  <c r="GQ78" i="12" s="1"/>
  <c r="BE78" i="12"/>
  <c r="EC73" i="12"/>
  <c r="EE73" i="12" s="1"/>
  <c r="GZ73" i="12" s="1"/>
  <c r="F73" i="12"/>
  <c r="I73" i="12" s="1"/>
  <c r="GL73" i="12" s="1"/>
  <c r="EL73" i="12"/>
  <c r="EN73" i="12" s="1"/>
  <c r="HA73" i="12" s="1"/>
  <c r="BR73" i="12"/>
  <c r="BT73" i="12" s="1"/>
  <c r="GS73" i="12" s="1"/>
  <c r="DK73" i="12"/>
  <c r="DM73" i="12" s="1"/>
  <c r="GX73" i="12" s="1"/>
  <c r="EW73" i="12"/>
  <c r="HB73" i="12" s="1"/>
  <c r="DT73" i="12"/>
  <c r="DV73" i="12" s="1"/>
  <c r="GY73" i="12" s="1"/>
  <c r="FI73" i="12"/>
  <c r="FY71" i="12"/>
  <c r="GE71" i="12" s="1"/>
  <c r="FV71" i="12"/>
  <c r="HC71" i="12" s="1"/>
  <c r="AQ80" i="12"/>
  <c r="AJ80" i="12"/>
  <c r="GO80" i="12" s="1"/>
  <c r="AM80" i="12"/>
  <c r="CA76" i="12"/>
  <c r="CC76" i="12" s="1"/>
  <c r="GT76" i="12" s="1"/>
  <c r="CO76" i="12"/>
  <c r="CL76" i="12"/>
  <c r="GU76" i="12" s="1"/>
  <c r="AZ80" i="12" l="1"/>
  <c r="AS80" i="12"/>
  <c r="GP80" i="12" s="1"/>
  <c r="AV80" i="12"/>
  <c r="A88" i="16"/>
  <c r="B85" i="12"/>
  <c r="AM81" i="12"/>
  <c r="AQ81" i="12"/>
  <c r="AJ81" i="12"/>
  <c r="GO81" i="12" s="1"/>
  <c r="FO73" i="12"/>
  <c r="HD73" i="12" s="1"/>
  <c r="FR73" i="12"/>
  <c r="BN78" i="12"/>
  <c r="BW78" i="12" s="1"/>
  <c r="CF78" i="12" s="1"/>
  <c r="BK78" i="12"/>
  <c r="GR78" i="12" s="1"/>
  <c r="FV72" i="12"/>
  <c r="HC72" i="12" s="1"/>
  <c r="FY72" i="12"/>
  <c r="GE72" i="12" s="1"/>
  <c r="GC82" i="12"/>
  <c r="AD82" i="12"/>
  <c r="AH82" i="12"/>
  <c r="AA82" i="12"/>
  <c r="GN82" i="12" s="1"/>
  <c r="CX76" i="12"/>
  <c r="CU76" i="12"/>
  <c r="GV76" i="12" s="1"/>
  <c r="R83" i="12"/>
  <c r="GM83" i="12" s="1"/>
  <c r="U83" i="12"/>
  <c r="L84" i="12"/>
  <c r="DK74" i="12"/>
  <c r="DM74" i="12" s="1"/>
  <c r="GX74" i="12" s="1"/>
  <c r="EW74" i="12"/>
  <c r="HB74" i="12" s="1"/>
  <c r="DT74" i="12"/>
  <c r="DV74" i="12" s="1"/>
  <c r="GY74" i="12" s="1"/>
  <c r="F74" i="12"/>
  <c r="I74" i="12" s="1"/>
  <c r="GL74" i="12" s="1"/>
  <c r="EC74" i="12"/>
  <c r="EE74" i="12" s="1"/>
  <c r="GZ74" i="12" s="1"/>
  <c r="FI74" i="12"/>
  <c r="BR74" i="12"/>
  <c r="BT74" i="12" s="1"/>
  <c r="GS74" i="12" s="1"/>
  <c r="EL74" i="12"/>
  <c r="EN74" i="12" s="1"/>
  <c r="HA74" i="12" s="1"/>
  <c r="CL77" i="12"/>
  <c r="GU77" i="12" s="1"/>
  <c r="CA77" i="12"/>
  <c r="CC77" i="12" s="1"/>
  <c r="GT77" i="12" s="1"/>
  <c r="CO77" i="12"/>
  <c r="DG75" i="12"/>
  <c r="DP75" i="12" s="1"/>
  <c r="DY75" i="12" s="1"/>
  <c r="EH75" i="12" s="1"/>
  <c r="EQ75" i="12" s="1"/>
  <c r="DD75" i="12"/>
  <c r="GW75" i="12" s="1"/>
  <c r="BE79" i="12"/>
  <c r="BB79" i="12"/>
  <c r="GQ79" i="12" s="1"/>
  <c r="EL75" i="12" l="1"/>
  <c r="EN75" i="12" s="1"/>
  <c r="HA75" i="12" s="1"/>
  <c r="DT75" i="12"/>
  <c r="DV75" i="12" s="1"/>
  <c r="GY75" i="12" s="1"/>
  <c r="FI75" i="12"/>
  <c r="EW75" i="12"/>
  <c r="HB75" i="12" s="1"/>
  <c r="F75" i="12"/>
  <c r="I75" i="12" s="1"/>
  <c r="GL75" i="12" s="1"/>
  <c r="DK75" i="12"/>
  <c r="DM75" i="12" s="1"/>
  <c r="GX75" i="12" s="1"/>
  <c r="BR75" i="12"/>
  <c r="BT75" i="12" s="1"/>
  <c r="GS75" i="12" s="1"/>
  <c r="EC75" i="12"/>
  <c r="EE75" i="12" s="1"/>
  <c r="GZ75" i="12" s="1"/>
  <c r="AM82" i="12"/>
  <c r="AQ82" i="12"/>
  <c r="AJ82" i="12"/>
  <c r="GO82" i="12" s="1"/>
  <c r="U84" i="12"/>
  <c r="R84" i="12"/>
  <c r="GM84" i="12" s="1"/>
  <c r="DD76" i="12"/>
  <c r="GW76" i="12" s="1"/>
  <c r="DG76" i="12"/>
  <c r="DP76" i="12" s="1"/>
  <c r="DY76" i="12" s="1"/>
  <c r="EH76" i="12" s="1"/>
  <c r="EQ76" i="12" s="1"/>
  <c r="CO78" i="12"/>
  <c r="CA78" i="12"/>
  <c r="CC78" i="12" s="1"/>
  <c r="GT78" i="12" s="1"/>
  <c r="CL78" i="12"/>
  <c r="GU78" i="12" s="1"/>
  <c r="AS81" i="12"/>
  <c r="GP81" i="12" s="1"/>
  <c r="BB80" i="12"/>
  <c r="GQ80" i="12" s="1"/>
  <c r="BE80" i="12"/>
  <c r="A89" i="16"/>
  <c r="B86" i="12"/>
  <c r="CU77" i="12"/>
  <c r="GV77" i="12" s="1"/>
  <c r="CX77" i="12"/>
  <c r="BK79" i="12"/>
  <c r="GR79" i="12" s="1"/>
  <c r="BN79" i="12"/>
  <c r="BW79" i="12" s="1"/>
  <c r="CF79" i="12" s="1"/>
  <c r="FO74" i="12"/>
  <c r="HD74" i="12" s="1"/>
  <c r="FR74" i="12"/>
  <c r="AA83" i="12"/>
  <c r="GN83" i="12" s="1"/>
  <c r="AH83" i="12"/>
  <c r="GC83" i="12"/>
  <c r="AD83" i="12"/>
  <c r="FV73" i="12"/>
  <c r="HC73" i="12" s="1"/>
  <c r="FY73" i="12"/>
  <c r="GE73" i="12" s="1"/>
  <c r="AV81" i="12"/>
  <c r="AZ81" i="12"/>
  <c r="L85" i="12"/>
  <c r="BE81" i="12" l="1"/>
  <c r="BB81" i="12"/>
  <c r="GQ81" i="12" s="1"/>
  <c r="CX78" i="12"/>
  <c r="CU78" i="12"/>
  <c r="GV78" i="12" s="1"/>
  <c r="AD84" i="12"/>
  <c r="GC84" i="12"/>
  <c r="AH84" i="12"/>
  <c r="AJ84" i="12" s="1"/>
  <c r="GO84" i="12" s="1"/>
  <c r="AA84" i="12"/>
  <c r="GN84" i="12" s="1"/>
  <c r="CO79" i="12"/>
  <c r="CA79" i="12"/>
  <c r="CC79" i="12" s="1"/>
  <c r="GT79" i="12" s="1"/>
  <c r="CL79" i="12"/>
  <c r="GU79" i="12" s="1"/>
  <c r="L86" i="12"/>
  <c r="FI76" i="12"/>
  <c r="EW76" i="12"/>
  <c r="HB76" i="12" s="1"/>
  <c r="F76" i="12"/>
  <c r="I76" i="12" s="1"/>
  <c r="GL76" i="12" s="1"/>
  <c r="EL76" i="12"/>
  <c r="EN76" i="12" s="1"/>
  <c r="HA76" i="12" s="1"/>
  <c r="DK76" i="12"/>
  <c r="DM76" i="12" s="1"/>
  <c r="GX76" i="12" s="1"/>
  <c r="DT76" i="12"/>
  <c r="DV76" i="12" s="1"/>
  <c r="GY76" i="12" s="1"/>
  <c r="EC76" i="12"/>
  <c r="EE76" i="12" s="1"/>
  <c r="GZ76" i="12" s="1"/>
  <c r="BR76" i="12"/>
  <c r="BT76" i="12" s="1"/>
  <c r="GS76" i="12" s="1"/>
  <c r="FO75" i="12"/>
  <c r="HD75" i="12" s="1"/>
  <c r="FR75" i="12"/>
  <c r="U85" i="12"/>
  <c r="R85" i="12"/>
  <c r="GM85" i="12" s="1"/>
  <c r="A90" i="16"/>
  <c r="B87" i="12"/>
  <c r="AQ83" i="12"/>
  <c r="AJ83" i="12"/>
  <c r="GO83" i="12" s="1"/>
  <c r="AM83" i="12"/>
  <c r="FY74" i="12"/>
  <c r="GE74" i="12" s="1"/>
  <c r="FV74" i="12"/>
  <c r="HC74" i="12" s="1"/>
  <c r="DG77" i="12"/>
  <c r="DP77" i="12" s="1"/>
  <c r="DY77" i="12" s="1"/>
  <c r="EH77" i="12" s="1"/>
  <c r="EQ77" i="12" s="1"/>
  <c r="DD77" i="12"/>
  <c r="GW77" i="12" s="1"/>
  <c r="BN80" i="12"/>
  <c r="BW80" i="12" s="1"/>
  <c r="CF80" i="12" s="1"/>
  <c r="BK80" i="12"/>
  <c r="GR80" i="12" s="1"/>
  <c r="AV82" i="12"/>
  <c r="AZ82" i="12"/>
  <c r="AS82" i="12"/>
  <c r="GP82" i="12" s="1"/>
  <c r="BB82" i="12" l="1"/>
  <c r="GQ82" i="12" s="1"/>
  <c r="BE82" i="12"/>
  <c r="EL77" i="12"/>
  <c r="EN77" i="12" s="1"/>
  <c r="HA77" i="12" s="1"/>
  <c r="F77" i="12"/>
  <c r="I77" i="12" s="1"/>
  <c r="GL77" i="12" s="1"/>
  <c r="DK77" i="12"/>
  <c r="DM77" i="12" s="1"/>
  <c r="GX77" i="12" s="1"/>
  <c r="EW77" i="12"/>
  <c r="HB77" i="12" s="1"/>
  <c r="DT77" i="12"/>
  <c r="DV77" i="12" s="1"/>
  <c r="GY77" i="12" s="1"/>
  <c r="FI77" i="12"/>
  <c r="EC77" i="12"/>
  <c r="EE77" i="12" s="1"/>
  <c r="GZ77" i="12" s="1"/>
  <c r="BR77" i="12"/>
  <c r="BT77" i="12" s="1"/>
  <c r="GS77" i="12" s="1"/>
  <c r="U86" i="12"/>
  <c r="R86" i="12"/>
  <c r="GM86" i="12" s="1"/>
  <c r="CO80" i="12"/>
  <c r="CA80" i="12"/>
  <c r="CC80" i="12" s="1"/>
  <c r="GT80" i="12" s="1"/>
  <c r="CL80" i="12"/>
  <c r="GU80" i="12" s="1"/>
  <c r="L87" i="12"/>
  <c r="FV75" i="12"/>
  <c r="HC75" i="12" s="1"/>
  <c r="FY75" i="12"/>
  <c r="GE75" i="12" s="1"/>
  <c r="DD78" i="12"/>
  <c r="GW78" i="12" s="1"/>
  <c r="DG78" i="12"/>
  <c r="DP78" i="12" s="1"/>
  <c r="DY78" i="12" s="1"/>
  <c r="EH78" i="12" s="1"/>
  <c r="EQ78" i="12" s="1"/>
  <c r="GC85" i="12"/>
  <c r="AD85" i="12"/>
  <c r="AA85" i="12"/>
  <c r="GN85" i="12" s="1"/>
  <c r="AH85" i="12"/>
  <c r="AZ83" i="12"/>
  <c r="AS83" i="12"/>
  <c r="GP83" i="12" s="1"/>
  <c r="AV83" i="12"/>
  <c r="A91" i="16"/>
  <c r="B88" i="12"/>
  <c r="FR76" i="12"/>
  <c r="FO76" i="12"/>
  <c r="HD76" i="12" s="1"/>
  <c r="CU79" i="12"/>
  <c r="GV79" i="12" s="1"/>
  <c r="CX79" i="12"/>
  <c r="AM84" i="12"/>
  <c r="AQ84" i="12"/>
  <c r="AS84" i="12" s="1"/>
  <c r="GP84" i="12" s="1"/>
  <c r="BN81" i="12"/>
  <c r="BW81" i="12" s="1"/>
  <c r="CF81" i="12" s="1"/>
  <c r="BK81" i="12"/>
  <c r="GR81" i="12" s="1"/>
  <c r="U87" i="12" l="1"/>
  <c r="R87" i="12"/>
  <c r="GM87" i="12" s="1"/>
  <c r="FO77" i="12"/>
  <c r="HD77" i="12" s="1"/>
  <c r="FR77" i="12"/>
  <c r="AV84" i="12"/>
  <c r="BE84" i="12" s="1"/>
  <c r="AZ84" i="12"/>
  <c r="BB84" i="12" s="1"/>
  <c r="GQ84" i="12" s="1"/>
  <c r="FV76" i="12"/>
  <c r="HC76" i="12" s="1"/>
  <c r="FY76" i="12"/>
  <c r="GE76" i="12" s="1"/>
  <c r="AQ85" i="12"/>
  <c r="AJ85" i="12"/>
  <c r="GO85" i="12" s="1"/>
  <c r="AM85" i="12"/>
  <c r="GC86" i="12"/>
  <c r="AA86" i="12"/>
  <c r="GN86" i="12" s="1"/>
  <c r="AD86" i="12"/>
  <c r="AH86" i="12"/>
  <c r="BN82" i="12"/>
  <c r="BW82" i="12" s="1"/>
  <c r="CF82" i="12" s="1"/>
  <c r="BK82" i="12"/>
  <c r="GR82" i="12" s="1"/>
  <c r="BB83" i="12"/>
  <c r="GQ83" i="12" s="1"/>
  <c r="BE83" i="12"/>
  <c r="DG79" i="12"/>
  <c r="DP79" i="12" s="1"/>
  <c r="DY79" i="12" s="1"/>
  <c r="EH79" i="12" s="1"/>
  <c r="EQ79" i="12" s="1"/>
  <c r="DD79" i="12"/>
  <c r="GW79" i="12" s="1"/>
  <c r="L88" i="12"/>
  <c r="CL81" i="12"/>
  <c r="GU81" i="12" s="1"/>
  <c r="CO81" i="12"/>
  <c r="CA81" i="12"/>
  <c r="CC81" i="12" s="1"/>
  <c r="GT81" i="12" s="1"/>
  <c r="A92" i="16"/>
  <c r="B89" i="12"/>
  <c r="DT78" i="12"/>
  <c r="DV78" i="12" s="1"/>
  <c r="GY78" i="12" s="1"/>
  <c r="FI78" i="12"/>
  <c r="BR78" i="12"/>
  <c r="BT78" i="12" s="1"/>
  <c r="GS78" i="12" s="1"/>
  <c r="EC78" i="12"/>
  <c r="EE78" i="12" s="1"/>
  <c r="GZ78" i="12" s="1"/>
  <c r="F78" i="12"/>
  <c r="I78" i="12" s="1"/>
  <c r="GL78" i="12" s="1"/>
  <c r="EL78" i="12"/>
  <c r="EN78" i="12" s="1"/>
  <c r="HA78" i="12" s="1"/>
  <c r="DK78" i="12"/>
  <c r="DM78" i="12" s="1"/>
  <c r="GX78" i="12" s="1"/>
  <c r="EW78" i="12"/>
  <c r="HB78" i="12" s="1"/>
  <c r="CX80" i="12"/>
  <c r="CU80" i="12"/>
  <c r="GV80" i="12" s="1"/>
  <c r="L89" i="12" l="1"/>
  <c r="F79" i="12"/>
  <c r="I79" i="12" s="1"/>
  <c r="GL79" i="12" s="1"/>
  <c r="EW79" i="12"/>
  <c r="HB79" i="12" s="1"/>
  <c r="EC79" i="12"/>
  <c r="EE79" i="12" s="1"/>
  <c r="GZ79" i="12" s="1"/>
  <c r="FI79" i="12"/>
  <c r="DT79" i="12"/>
  <c r="DV79" i="12" s="1"/>
  <c r="GY79" i="12" s="1"/>
  <c r="BR79" i="12"/>
  <c r="BT79" i="12" s="1"/>
  <c r="GS79" i="12" s="1"/>
  <c r="DK79" i="12"/>
  <c r="DM79" i="12" s="1"/>
  <c r="GX79" i="12" s="1"/>
  <c r="EL79" i="12"/>
  <c r="EN79" i="12" s="1"/>
  <c r="HA79" i="12" s="1"/>
  <c r="CA82" i="12"/>
  <c r="CC82" i="12" s="1"/>
  <c r="GT82" i="12" s="1"/>
  <c r="CL82" i="12"/>
  <c r="GU82" i="12" s="1"/>
  <c r="CO82" i="12"/>
  <c r="FV77" i="12"/>
  <c r="HC77" i="12" s="1"/>
  <c r="FY77" i="12"/>
  <c r="GE77" i="12" s="1"/>
  <c r="BK83" i="12"/>
  <c r="GR83" i="12" s="1"/>
  <c r="BN83" i="12"/>
  <c r="BW83" i="12" s="1"/>
  <c r="CF83" i="12" s="1"/>
  <c r="AS85" i="12"/>
  <c r="GP85" i="12" s="1"/>
  <c r="AV85" i="12"/>
  <c r="AZ85" i="12"/>
  <c r="U88" i="12"/>
  <c r="R88" i="12"/>
  <c r="GM88" i="12" s="1"/>
  <c r="A93" i="16"/>
  <c r="B90" i="12"/>
  <c r="FO78" i="12"/>
  <c r="HD78" i="12" s="1"/>
  <c r="FR78" i="12"/>
  <c r="AM86" i="12"/>
  <c r="AQ86" i="12"/>
  <c r="AJ86" i="12"/>
  <c r="GO86" i="12" s="1"/>
  <c r="DD80" i="12"/>
  <c r="GW80" i="12" s="1"/>
  <c r="DG80" i="12"/>
  <c r="DP80" i="12" s="1"/>
  <c r="DY80" i="12" s="1"/>
  <c r="EH80" i="12" s="1"/>
  <c r="EQ80" i="12" s="1"/>
  <c r="CU81" i="12"/>
  <c r="GV81" i="12" s="1"/>
  <c r="CX81" i="12"/>
  <c r="BN84" i="12"/>
  <c r="BW84" i="12" s="1"/>
  <c r="CF84" i="12" s="1"/>
  <c r="BK84" i="12"/>
  <c r="GR84" i="12" s="1"/>
  <c r="AD87" i="12"/>
  <c r="AH87" i="12"/>
  <c r="GC87" i="12"/>
  <c r="AA87" i="12"/>
  <c r="GN87" i="12" s="1"/>
  <c r="AQ87" i="12" l="1"/>
  <c r="AJ87" i="12"/>
  <c r="GO87" i="12" s="1"/>
  <c r="AM87" i="12"/>
  <c r="L90" i="12"/>
  <c r="DK80" i="12"/>
  <c r="DM80" i="12" s="1"/>
  <c r="GX80" i="12" s="1"/>
  <c r="EW80" i="12"/>
  <c r="HB80" i="12" s="1"/>
  <c r="DT80" i="12"/>
  <c r="DV80" i="12" s="1"/>
  <c r="GY80" i="12" s="1"/>
  <c r="FI80" i="12"/>
  <c r="F80" i="12"/>
  <c r="I80" i="12" s="1"/>
  <c r="GL80" i="12" s="1"/>
  <c r="EC80" i="12"/>
  <c r="EE80" i="12" s="1"/>
  <c r="GZ80" i="12" s="1"/>
  <c r="BR80" i="12"/>
  <c r="BT80" i="12" s="1"/>
  <c r="GS80" i="12" s="1"/>
  <c r="EL80" i="12"/>
  <c r="EN80" i="12" s="1"/>
  <c r="HA80" i="12" s="1"/>
  <c r="AZ86" i="12"/>
  <c r="AS86" i="12"/>
  <c r="GP86" i="12" s="1"/>
  <c r="AV86" i="12"/>
  <c r="BE85" i="12"/>
  <c r="BB85" i="12"/>
  <c r="GQ85" i="12" s="1"/>
  <c r="FO79" i="12"/>
  <c r="HD79" i="12" s="1"/>
  <c r="FR79" i="12"/>
  <c r="A94" i="16"/>
  <c r="B91" i="12"/>
  <c r="CA84" i="12"/>
  <c r="CC84" i="12" s="1"/>
  <c r="GT84" i="12" s="1"/>
  <c r="CL84" i="12"/>
  <c r="GU84" i="12" s="1"/>
  <c r="CO84" i="12"/>
  <c r="FV78" i="12"/>
  <c r="HC78" i="12" s="1"/>
  <c r="FY78" i="12"/>
  <c r="GE78" i="12" s="1"/>
  <c r="DG81" i="12"/>
  <c r="DP81" i="12" s="1"/>
  <c r="DY81" i="12" s="1"/>
  <c r="EH81" i="12" s="1"/>
  <c r="EQ81" i="12" s="1"/>
  <c r="DD81" i="12"/>
  <c r="GW81" i="12" s="1"/>
  <c r="AH88" i="12"/>
  <c r="AA88" i="12"/>
  <c r="GN88" i="12" s="1"/>
  <c r="AD88" i="12"/>
  <c r="GC88" i="12"/>
  <c r="CA83" i="12"/>
  <c r="CC83" i="12" s="1"/>
  <c r="GT83" i="12" s="1"/>
  <c r="CL83" i="12"/>
  <c r="GU83" i="12" s="1"/>
  <c r="CO83" i="12"/>
  <c r="CU82" i="12"/>
  <c r="GV82" i="12" s="1"/>
  <c r="CX82" i="12"/>
  <c r="U89" i="12"/>
  <c r="R89" i="12"/>
  <c r="GM89" i="12" s="1"/>
  <c r="AZ87" i="12" l="1"/>
  <c r="AS87" i="12"/>
  <c r="GP87" i="12" s="1"/>
  <c r="AV87" i="12"/>
  <c r="FV79" i="12"/>
  <c r="HC79" i="12" s="1"/>
  <c r="FY79" i="12"/>
  <c r="GE79" i="12" s="1"/>
  <c r="BB86" i="12"/>
  <c r="GQ86" i="12" s="1"/>
  <c r="BE86" i="12"/>
  <c r="R90" i="12"/>
  <c r="GM90" i="12" s="1"/>
  <c r="U90" i="12"/>
  <c r="GC89" i="12"/>
  <c r="AA89" i="12"/>
  <c r="GN89" i="12" s="1"/>
  <c r="AH89" i="12"/>
  <c r="AD89" i="12"/>
  <c r="CX83" i="12"/>
  <c r="CU83" i="12"/>
  <c r="GV83" i="12" s="1"/>
  <c r="AJ88" i="12"/>
  <c r="GO88" i="12" s="1"/>
  <c r="AQ88" i="12"/>
  <c r="AM88" i="12"/>
  <c r="F81" i="12"/>
  <c r="I81" i="12" s="1"/>
  <c r="GL81" i="12" s="1"/>
  <c r="EC81" i="12"/>
  <c r="EE81" i="12" s="1"/>
  <c r="GZ81" i="12" s="1"/>
  <c r="BR81" i="12"/>
  <c r="BT81" i="12" s="1"/>
  <c r="GS81" i="12" s="1"/>
  <c r="EL81" i="12"/>
  <c r="EN81" i="12" s="1"/>
  <c r="HA81" i="12" s="1"/>
  <c r="DK81" i="12"/>
  <c r="DM81" i="12" s="1"/>
  <c r="GX81" i="12" s="1"/>
  <c r="EW81" i="12"/>
  <c r="HB81" i="12" s="1"/>
  <c r="DT81" i="12"/>
  <c r="DV81" i="12" s="1"/>
  <c r="GY81" i="12" s="1"/>
  <c r="FI81" i="12"/>
  <c r="DG82" i="12"/>
  <c r="DP82" i="12" s="1"/>
  <c r="DY82" i="12" s="1"/>
  <c r="EH82" i="12" s="1"/>
  <c r="EQ82" i="12" s="1"/>
  <c r="DD82" i="12"/>
  <c r="GW82" i="12" s="1"/>
  <c r="L91" i="12"/>
  <c r="CX84" i="12"/>
  <c r="CU84" i="12"/>
  <c r="GV84" i="12" s="1"/>
  <c r="A95" i="16"/>
  <c r="B92" i="12"/>
  <c r="BN85" i="12"/>
  <c r="BW85" i="12" s="1"/>
  <c r="CF85" i="12" s="1"/>
  <c r="BK85" i="12"/>
  <c r="GR85" i="12" s="1"/>
  <c r="FO80" i="12"/>
  <c r="HD80" i="12" s="1"/>
  <c r="FR80" i="12"/>
  <c r="BN86" i="12" l="1"/>
  <c r="BW86" i="12" s="1"/>
  <c r="CF86" i="12" s="1"/>
  <c r="BK86" i="12"/>
  <c r="GR86" i="12" s="1"/>
  <c r="BB87" i="12"/>
  <c r="GQ87" i="12" s="1"/>
  <c r="BE87" i="12"/>
  <c r="AS88" i="12"/>
  <c r="GP88" i="12" s="1"/>
  <c r="AV88" i="12"/>
  <c r="AZ88" i="12"/>
  <c r="DD83" i="12"/>
  <c r="GW83" i="12" s="1"/>
  <c r="DG83" i="12"/>
  <c r="DP83" i="12" s="1"/>
  <c r="DY83" i="12" s="1"/>
  <c r="EH83" i="12" s="1"/>
  <c r="EQ83" i="12" s="1"/>
  <c r="CA85" i="12"/>
  <c r="CC85" i="12" s="1"/>
  <c r="GT85" i="12" s="1"/>
  <c r="CL85" i="12"/>
  <c r="GU85" i="12" s="1"/>
  <c r="CO85" i="12"/>
  <c r="DD84" i="12"/>
  <c r="GW84" i="12" s="1"/>
  <c r="DG84" i="12"/>
  <c r="DP84" i="12" s="1"/>
  <c r="DY84" i="12" s="1"/>
  <c r="EH84" i="12" s="1"/>
  <c r="EQ84" i="12" s="1"/>
  <c r="BR82" i="12"/>
  <c r="BT82" i="12" s="1"/>
  <c r="GS82" i="12" s="1"/>
  <c r="DT82" i="12"/>
  <c r="DV82" i="12" s="1"/>
  <c r="GY82" i="12" s="1"/>
  <c r="DK82" i="12"/>
  <c r="DM82" i="12" s="1"/>
  <c r="GX82" i="12" s="1"/>
  <c r="EL82" i="12"/>
  <c r="EN82" i="12" s="1"/>
  <c r="HA82" i="12" s="1"/>
  <c r="FI82" i="12"/>
  <c r="EC82" i="12"/>
  <c r="EE82" i="12" s="1"/>
  <c r="GZ82" i="12" s="1"/>
  <c r="F82" i="12"/>
  <c r="I82" i="12" s="1"/>
  <c r="GL82" i="12" s="1"/>
  <c r="EW82" i="12"/>
  <c r="HB82" i="12" s="1"/>
  <c r="FV80" i="12"/>
  <c r="HC80" i="12" s="1"/>
  <c r="FY80" i="12"/>
  <c r="GE80" i="12" s="1"/>
  <c r="L92" i="12"/>
  <c r="FO81" i="12"/>
  <c r="HD81" i="12" s="1"/>
  <c r="FR81" i="12"/>
  <c r="A96" i="16"/>
  <c r="B93" i="12"/>
  <c r="R91" i="12"/>
  <c r="GM91" i="12" s="1"/>
  <c r="U91" i="12"/>
  <c r="AM89" i="12"/>
  <c r="AJ89" i="12"/>
  <c r="GO89" i="12" s="1"/>
  <c r="AQ89" i="12"/>
  <c r="GC90" i="12"/>
  <c r="AD90" i="12"/>
  <c r="AH90" i="12"/>
  <c r="AA90" i="12"/>
  <c r="GN90" i="12" s="1"/>
  <c r="BK87" i="12" l="1"/>
  <c r="GR87" i="12" s="1"/>
  <c r="BN87" i="12"/>
  <c r="BW87" i="12" s="1"/>
  <c r="CF87" i="12" s="1"/>
  <c r="FO82" i="12"/>
  <c r="HD82" i="12" s="1"/>
  <c r="FR82" i="12"/>
  <c r="DT84" i="12"/>
  <c r="DV84" i="12" s="1"/>
  <c r="GY84" i="12" s="1"/>
  <c r="FI84" i="12"/>
  <c r="EC84" i="12"/>
  <c r="EE84" i="12" s="1"/>
  <c r="GZ84" i="12" s="1"/>
  <c r="F84" i="12"/>
  <c r="I84" i="12" s="1"/>
  <c r="GL84" i="12" s="1"/>
  <c r="BR84" i="12"/>
  <c r="BT84" i="12" s="1"/>
  <c r="GS84" i="12" s="1"/>
  <c r="EL84" i="12"/>
  <c r="EN84" i="12" s="1"/>
  <c r="HA84" i="12" s="1"/>
  <c r="DK84" i="12"/>
  <c r="DM84" i="12" s="1"/>
  <c r="GX84" i="12" s="1"/>
  <c r="EW84" i="12"/>
  <c r="HB84" i="12" s="1"/>
  <c r="AD91" i="12"/>
  <c r="AH91" i="12"/>
  <c r="AA91" i="12"/>
  <c r="GN91" i="12" s="1"/>
  <c r="GC91" i="12"/>
  <c r="FV81" i="12"/>
  <c r="HC81" i="12" s="1"/>
  <c r="FY81" i="12"/>
  <c r="GE81" i="12" s="1"/>
  <c r="CU85" i="12"/>
  <c r="GV85" i="12" s="1"/>
  <c r="CX85" i="12"/>
  <c r="L93" i="12"/>
  <c r="BB88" i="12"/>
  <c r="GQ88" i="12" s="1"/>
  <c r="BE88" i="12"/>
  <c r="AJ90" i="12"/>
  <c r="GO90" i="12" s="1"/>
  <c r="AM90" i="12"/>
  <c r="AQ90" i="12"/>
  <c r="AV89" i="12"/>
  <c r="AZ89" i="12"/>
  <c r="AS89" i="12"/>
  <c r="GP89" i="12" s="1"/>
  <c r="A97" i="16"/>
  <c r="B94" i="12"/>
  <c r="U92" i="12"/>
  <c r="R92" i="12"/>
  <c r="GM92" i="12" s="1"/>
  <c r="DK83" i="12"/>
  <c r="DM83" i="12" s="1"/>
  <c r="GX83" i="12" s="1"/>
  <c r="EW83" i="12"/>
  <c r="HB83" i="12" s="1"/>
  <c r="DT83" i="12"/>
  <c r="DV83" i="12" s="1"/>
  <c r="GY83" i="12" s="1"/>
  <c r="FI83" i="12"/>
  <c r="EC83" i="12"/>
  <c r="EE83" i="12" s="1"/>
  <c r="GZ83" i="12" s="1"/>
  <c r="F83" i="12"/>
  <c r="I83" i="12" s="1"/>
  <c r="GL83" i="12" s="1"/>
  <c r="EL83" i="12"/>
  <c r="EN83" i="12" s="1"/>
  <c r="HA83" i="12" s="1"/>
  <c r="BR83" i="12"/>
  <c r="BT83" i="12" s="1"/>
  <c r="GS83" i="12" s="1"/>
  <c r="CA86" i="12"/>
  <c r="CC86" i="12" s="1"/>
  <c r="GT86" i="12" s="1"/>
  <c r="CL86" i="12"/>
  <c r="GU86" i="12" s="1"/>
  <c r="CO86" i="12"/>
  <c r="L94" i="12" l="1"/>
  <c r="BB89" i="12"/>
  <c r="GQ89" i="12" s="1"/>
  <c r="BE89" i="12"/>
  <c r="BK88" i="12"/>
  <c r="GR88" i="12" s="1"/>
  <c r="BN88" i="12"/>
  <c r="BW88" i="12" s="1"/>
  <c r="CF88" i="12" s="1"/>
  <c r="DG85" i="12"/>
  <c r="DP85" i="12" s="1"/>
  <c r="DY85" i="12" s="1"/>
  <c r="EH85" i="12" s="1"/>
  <c r="EQ85" i="12" s="1"/>
  <c r="DD85" i="12"/>
  <c r="GW85" i="12" s="1"/>
  <c r="FV82" i="12"/>
  <c r="HC82" i="12" s="1"/>
  <c r="FY82" i="12"/>
  <c r="GE82" i="12" s="1"/>
  <c r="A98" i="16"/>
  <c r="B95" i="12"/>
  <c r="FR83" i="12"/>
  <c r="FO83" i="12"/>
  <c r="HD83" i="12" s="1"/>
  <c r="AV90" i="12"/>
  <c r="AZ90" i="12"/>
  <c r="AS90" i="12"/>
  <c r="GP90" i="12" s="1"/>
  <c r="AJ91" i="12"/>
  <c r="GO91" i="12" s="1"/>
  <c r="FO84" i="12"/>
  <c r="HD84" i="12" s="1"/>
  <c r="FR84" i="12"/>
  <c r="CL87" i="12"/>
  <c r="GU87" i="12" s="1"/>
  <c r="CO87" i="12"/>
  <c r="CA87" i="12"/>
  <c r="CC87" i="12" s="1"/>
  <c r="GT87" i="12" s="1"/>
  <c r="CU86" i="12"/>
  <c r="GV86" i="12" s="1"/>
  <c r="CX86" i="12"/>
  <c r="AA92" i="12"/>
  <c r="GN92" i="12" s="1"/>
  <c r="AH92" i="12"/>
  <c r="AJ92" i="12" s="1"/>
  <c r="GO92" i="12" s="1"/>
  <c r="AD92" i="12"/>
  <c r="GC92" i="12"/>
  <c r="U93" i="12"/>
  <c r="R93" i="12"/>
  <c r="GM93" i="12" s="1"/>
  <c r="AM91" i="12"/>
  <c r="AQ91" i="12"/>
  <c r="CU87" i="12" l="1"/>
  <c r="GV87" i="12" s="1"/>
  <c r="CX87" i="12"/>
  <c r="DD86" i="12"/>
  <c r="GW86" i="12" s="1"/>
  <c r="DG86" i="12"/>
  <c r="DP86" i="12" s="1"/>
  <c r="DY86" i="12" s="1"/>
  <c r="EH86" i="12" s="1"/>
  <c r="EQ86" i="12" s="1"/>
  <c r="AS91" i="12"/>
  <c r="GP91" i="12" s="1"/>
  <c r="AV91" i="12"/>
  <c r="AZ91" i="12"/>
  <c r="AM92" i="12"/>
  <c r="AQ92" i="12"/>
  <c r="FV84" i="12"/>
  <c r="HC84" i="12" s="1"/>
  <c r="FY84" i="12"/>
  <c r="GE84" i="12" s="1"/>
  <c r="L95" i="12"/>
  <c r="BK89" i="12"/>
  <c r="GR89" i="12" s="1"/>
  <c r="BN89" i="12"/>
  <c r="BW89" i="12" s="1"/>
  <c r="CF89" i="12" s="1"/>
  <c r="BE90" i="12"/>
  <c r="BB90" i="12"/>
  <c r="GQ90" i="12" s="1"/>
  <c r="A99" i="16"/>
  <c r="B96" i="12"/>
  <c r="DK85" i="12"/>
  <c r="DM85" i="12" s="1"/>
  <c r="GX85" i="12" s="1"/>
  <c r="EW85" i="12"/>
  <c r="HB85" i="12" s="1"/>
  <c r="DT85" i="12"/>
  <c r="DV85" i="12" s="1"/>
  <c r="GY85" i="12" s="1"/>
  <c r="FI85" i="12"/>
  <c r="F85" i="12"/>
  <c r="I85" i="12" s="1"/>
  <c r="GL85" i="12" s="1"/>
  <c r="EC85" i="12"/>
  <c r="EE85" i="12" s="1"/>
  <c r="GZ85" i="12" s="1"/>
  <c r="BR85" i="12"/>
  <c r="BT85" i="12" s="1"/>
  <c r="GS85" i="12" s="1"/>
  <c r="EL85" i="12"/>
  <c r="EN85" i="12" s="1"/>
  <c r="HA85" i="12" s="1"/>
  <c r="GC93" i="12"/>
  <c r="AD93" i="12"/>
  <c r="AH93" i="12"/>
  <c r="AA93" i="12"/>
  <c r="GN93" i="12" s="1"/>
  <c r="CA88" i="12"/>
  <c r="CC88" i="12" s="1"/>
  <c r="GT88" i="12" s="1"/>
  <c r="CL88" i="12"/>
  <c r="GU88" i="12" s="1"/>
  <c r="CO88" i="12"/>
  <c r="FV83" i="12"/>
  <c r="HC83" i="12" s="1"/>
  <c r="FY83" i="12"/>
  <c r="GE83" i="12" s="1"/>
  <c r="R94" i="12"/>
  <c r="GM94" i="12" s="1"/>
  <c r="U94" i="12"/>
  <c r="BN90" i="12" l="1"/>
  <c r="BW90" i="12" s="1"/>
  <c r="CF90" i="12" s="1"/>
  <c r="BK90" i="12"/>
  <c r="GR90" i="12" s="1"/>
  <c r="U95" i="12"/>
  <c r="R95" i="12"/>
  <c r="GM95" i="12" s="1"/>
  <c r="AV92" i="12"/>
  <c r="AZ92" i="12"/>
  <c r="AS92" i="12"/>
  <c r="GP92" i="12" s="1"/>
  <c r="F86" i="12"/>
  <c r="I86" i="12" s="1"/>
  <c r="GL86" i="12" s="1"/>
  <c r="DK86" i="12"/>
  <c r="DM86" i="12" s="1"/>
  <c r="GX86" i="12" s="1"/>
  <c r="BR86" i="12"/>
  <c r="BT86" i="12" s="1"/>
  <c r="GS86" i="12" s="1"/>
  <c r="EC86" i="12"/>
  <c r="EE86" i="12" s="1"/>
  <c r="GZ86" i="12" s="1"/>
  <c r="DT86" i="12"/>
  <c r="DV86" i="12" s="1"/>
  <c r="GY86" i="12" s="1"/>
  <c r="EW86" i="12"/>
  <c r="HB86" i="12" s="1"/>
  <c r="FI86" i="12"/>
  <c r="EL86" i="12"/>
  <c r="EN86" i="12" s="1"/>
  <c r="HA86" i="12" s="1"/>
  <c r="FO85" i="12"/>
  <c r="HD85" i="12" s="1"/>
  <c r="FR85" i="12"/>
  <c r="L96" i="12"/>
  <c r="CA89" i="12"/>
  <c r="CC89" i="12" s="1"/>
  <c r="GT89" i="12" s="1"/>
  <c r="CL89" i="12"/>
  <c r="GU89" i="12" s="1"/>
  <c r="CO89" i="12"/>
  <c r="GC94" i="12"/>
  <c r="AA94" i="12"/>
  <c r="GN94" i="12" s="1"/>
  <c r="AD94" i="12"/>
  <c r="AH94" i="12"/>
  <c r="CX88" i="12"/>
  <c r="CU88" i="12"/>
  <c r="GV88" i="12" s="1"/>
  <c r="A100" i="16"/>
  <c r="B97" i="12"/>
  <c r="BB91" i="12"/>
  <c r="GQ91" i="12" s="1"/>
  <c r="BE91" i="12"/>
  <c r="DG87" i="12"/>
  <c r="DP87" i="12" s="1"/>
  <c r="DY87" i="12" s="1"/>
  <c r="EH87" i="12" s="1"/>
  <c r="EQ87" i="12" s="1"/>
  <c r="DD87" i="12"/>
  <c r="GW87" i="12" s="1"/>
  <c r="AM93" i="12"/>
  <c r="AQ93" i="12"/>
  <c r="AJ93" i="12"/>
  <c r="GO93" i="12" s="1"/>
  <c r="BK91" i="12" l="1"/>
  <c r="GR91" i="12" s="1"/>
  <c r="BN91" i="12"/>
  <c r="BW91" i="12" s="1"/>
  <c r="CF91" i="12" s="1"/>
  <c r="AA95" i="12"/>
  <c r="GN95" i="12" s="1"/>
  <c r="AH95" i="12"/>
  <c r="GC95" i="12"/>
  <c r="AD95" i="12"/>
  <c r="AZ93" i="12"/>
  <c r="AS93" i="12"/>
  <c r="GP93" i="12" s="1"/>
  <c r="AV93" i="12"/>
  <c r="DD88" i="12"/>
  <c r="GW88" i="12" s="1"/>
  <c r="DG88" i="12"/>
  <c r="DP88" i="12" s="1"/>
  <c r="DY88" i="12" s="1"/>
  <c r="EH88" i="12" s="1"/>
  <c r="EQ88" i="12" s="1"/>
  <c r="L97" i="12"/>
  <c r="CU89" i="12"/>
  <c r="GV89" i="12" s="1"/>
  <c r="CX89" i="12"/>
  <c r="R96" i="12"/>
  <c r="GM96" i="12" s="1"/>
  <c r="U96" i="12"/>
  <c r="FO86" i="12"/>
  <c r="HD86" i="12" s="1"/>
  <c r="FR86" i="12"/>
  <c r="DT87" i="12"/>
  <c r="DV87" i="12" s="1"/>
  <c r="GY87" i="12" s="1"/>
  <c r="FI87" i="12"/>
  <c r="EC87" i="12"/>
  <c r="EE87" i="12" s="1"/>
  <c r="GZ87" i="12" s="1"/>
  <c r="F87" i="12"/>
  <c r="I87" i="12" s="1"/>
  <c r="GL87" i="12" s="1"/>
  <c r="EL87" i="12"/>
  <c r="EN87" i="12" s="1"/>
  <c r="HA87" i="12" s="1"/>
  <c r="BR87" i="12"/>
  <c r="BT87" i="12" s="1"/>
  <c r="GS87" i="12" s="1"/>
  <c r="DK87" i="12"/>
  <c r="DM87" i="12" s="1"/>
  <c r="GX87" i="12" s="1"/>
  <c r="EW87" i="12"/>
  <c r="HB87" i="12" s="1"/>
  <c r="A101" i="16"/>
  <c r="B98" i="12"/>
  <c r="AQ94" i="12"/>
  <c r="AM94" i="12"/>
  <c r="AJ94" i="12"/>
  <c r="GO94" i="12" s="1"/>
  <c r="FV85" i="12"/>
  <c r="HC85" i="12" s="1"/>
  <c r="FY85" i="12"/>
  <c r="GE85" i="12" s="1"/>
  <c r="BB92" i="12"/>
  <c r="GQ92" i="12" s="1"/>
  <c r="BE92" i="12"/>
  <c r="CA90" i="12"/>
  <c r="CC90" i="12" s="1"/>
  <c r="GT90" i="12" s="1"/>
  <c r="CL90" i="12"/>
  <c r="GU90" i="12" s="1"/>
  <c r="CO90" i="12"/>
  <c r="BN92" i="12" l="1"/>
  <c r="BW92" i="12" s="1"/>
  <c r="CF92" i="12" s="1"/>
  <c r="BK92" i="12"/>
  <c r="GR92" i="12" s="1"/>
  <c r="U97" i="12"/>
  <c r="R97" i="12"/>
  <c r="GM97" i="12" s="1"/>
  <c r="CX90" i="12"/>
  <c r="CU90" i="12"/>
  <c r="GV90" i="12" s="1"/>
  <c r="AV94" i="12"/>
  <c r="AZ94" i="12"/>
  <c r="AS94" i="12"/>
  <c r="GP94" i="12" s="1"/>
  <c r="FY86" i="12"/>
  <c r="GE86" i="12" s="1"/>
  <c r="FV86" i="12"/>
  <c r="HC86" i="12" s="1"/>
  <c r="DG89" i="12"/>
  <c r="DP89" i="12" s="1"/>
  <c r="DY89" i="12" s="1"/>
  <c r="EH89" i="12" s="1"/>
  <c r="EQ89" i="12" s="1"/>
  <c r="DD89" i="12"/>
  <c r="GW89" i="12" s="1"/>
  <c r="DT88" i="12"/>
  <c r="DV88" i="12" s="1"/>
  <c r="GY88" i="12" s="1"/>
  <c r="FI88" i="12"/>
  <c r="EC88" i="12"/>
  <c r="EE88" i="12" s="1"/>
  <c r="GZ88" i="12" s="1"/>
  <c r="F88" i="12"/>
  <c r="I88" i="12" s="1"/>
  <c r="GL88" i="12" s="1"/>
  <c r="BR88" i="12"/>
  <c r="BT88" i="12" s="1"/>
  <c r="GS88" i="12" s="1"/>
  <c r="EL88" i="12"/>
  <c r="EN88" i="12" s="1"/>
  <c r="HA88" i="12" s="1"/>
  <c r="DK88" i="12"/>
  <c r="DM88" i="12" s="1"/>
  <c r="GX88" i="12" s="1"/>
  <c r="EW88" i="12"/>
  <c r="HB88" i="12" s="1"/>
  <c r="AQ95" i="12"/>
  <c r="AM95" i="12"/>
  <c r="AJ95" i="12"/>
  <c r="GO95" i="12" s="1"/>
  <c r="CO91" i="12"/>
  <c r="CL91" i="12"/>
  <c r="GU91" i="12" s="1"/>
  <c r="CA91" i="12"/>
  <c r="CC91" i="12" s="1"/>
  <c r="GT91" i="12" s="1"/>
  <c r="A102" i="16"/>
  <c r="B99" i="12"/>
  <c r="L98" i="12"/>
  <c r="FR87" i="12"/>
  <c r="FO87" i="12"/>
  <c r="HD87" i="12" s="1"/>
  <c r="AH96" i="12"/>
  <c r="GC96" i="12"/>
  <c r="AD96" i="12"/>
  <c r="AA96" i="12"/>
  <c r="GN96" i="12" s="1"/>
  <c r="BE93" i="12"/>
  <c r="BB93" i="12"/>
  <c r="GQ93" i="12" s="1"/>
  <c r="AJ96" i="12" l="1"/>
  <c r="GO96" i="12" s="1"/>
  <c r="AM96" i="12"/>
  <c r="AQ96" i="12"/>
  <c r="FV87" i="12"/>
  <c r="HC87" i="12" s="1"/>
  <c r="FY87" i="12"/>
  <c r="GE87" i="12" s="1"/>
  <c r="A103" i="16"/>
  <c r="B100" i="12"/>
  <c r="BR89" i="12"/>
  <c r="BT89" i="12" s="1"/>
  <c r="GS89" i="12" s="1"/>
  <c r="EL89" i="12"/>
  <c r="EN89" i="12" s="1"/>
  <c r="HA89" i="12" s="1"/>
  <c r="DK89" i="12"/>
  <c r="DM89" i="12" s="1"/>
  <c r="GX89" i="12" s="1"/>
  <c r="EW89" i="12"/>
  <c r="HB89" i="12" s="1"/>
  <c r="DT89" i="12"/>
  <c r="DV89" i="12" s="1"/>
  <c r="GY89" i="12" s="1"/>
  <c r="FI89" i="12"/>
  <c r="F89" i="12"/>
  <c r="I89" i="12" s="1"/>
  <c r="GL89" i="12" s="1"/>
  <c r="EC89" i="12"/>
  <c r="EE89" i="12" s="1"/>
  <c r="GZ89" i="12" s="1"/>
  <c r="BK93" i="12"/>
  <c r="GR93" i="12" s="1"/>
  <c r="BN93" i="12"/>
  <c r="BW93" i="12" s="1"/>
  <c r="CF93" i="12" s="1"/>
  <c r="R98" i="12"/>
  <c r="GM98" i="12" s="1"/>
  <c r="U98" i="12"/>
  <c r="AZ95" i="12"/>
  <c r="AV95" i="12"/>
  <c r="AS95" i="12"/>
  <c r="GP95" i="12" s="1"/>
  <c r="FO88" i="12"/>
  <c r="HD88" i="12" s="1"/>
  <c r="FR88" i="12"/>
  <c r="BE94" i="12"/>
  <c r="BB94" i="12"/>
  <c r="GQ94" i="12" s="1"/>
  <c r="GC97" i="12"/>
  <c r="AD97" i="12"/>
  <c r="AH97" i="12"/>
  <c r="AA97" i="12"/>
  <c r="GN97" i="12" s="1"/>
  <c r="L99" i="12"/>
  <c r="CU91" i="12"/>
  <c r="GV91" i="12" s="1"/>
  <c r="CX91" i="12"/>
  <c r="DG90" i="12"/>
  <c r="DP90" i="12" s="1"/>
  <c r="DY90" i="12" s="1"/>
  <c r="EH90" i="12" s="1"/>
  <c r="EQ90" i="12" s="1"/>
  <c r="DD90" i="12"/>
  <c r="GW90" i="12" s="1"/>
  <c r="CA92" i="12"/>
  <c r="CC92" i="12" s="1"/>
  <c r="GT92" i="12" s="1"/>
  <c r="CL92" i="12"/>
  <c r="GU92" i="12" s="1"/>
  <c r="CO92" i="12"/>
  <c r="AJ97" i="12" l="1"/>
  <c r="GO97" i="12" s="1"/>
  <c r="AM97" i="12"/>
  <c r="AQ97" i="12"/>
  <c r="FV88" i="12"/>
  <c r="HC88" i="12" s="1"/>
  <c r="FY88" i="12"/>
  <c r="GE88" i="12" s="1"/>
  <c r="CX92" i="12"/>
  <c r="CU92" i="12"/>
  <c r="GV92" i="12" s="1"/>
  <c r="BR90" i="12"/>
  <c r="BT90" i="12" s="1"/>
  <c r="GS90" i="12" s="1"/>
  <c r="DK90" i="12"/>
  <c r="DM90" i="12" s="1"/>
  <c r="GX90" i="12" s="1"/>
  <c r="DT90" i="12"/>
  <c r="DV90" i="12" s="1"/>
  <c r="GY90" i="12" s="1"/>
  <c r="EW90" i="12"/>
  <c r="HB90" i="12" s="1"/>
  <c r="FI90" i="12"/>
  <c r="EL90" i="12"/>
  <c r="EN90" i="12" s="1"/>
  <c r="HA90" i="12" s="1"/>
  <c r="F90" i="12"/>
  <c r="I90" i="12" s="1"/>
  <c r="GL90" i="12" s="1"/>
  <c r="EC90" i="12"/>
  <c r="EE90" i="12" s="1"/>
  <c r="GZ90" i="12" s="1"/>
  <c r="U99" i="12"/>
  <c r="R99" i="12"/>
  <c r="GM99" i="12" s="1"/>
  <c r="GC98" i="12"/>
  <c r="AA98" i="12"/>
  <c r="GN98" i="12" s="1"/>
  <c r="AD98" i="12"/>
  <c r="AH98" i="12"/>
  <c r="L100" i="12"/>
  <c r="A104" i="16"/>
  <c r="B101" i="12"/>
  <c r="AV96" i="12"/>
  <c r="AS96" i="12"/>
  <c r="GP96" i="12" s="1"/>
  <c r="AZ96" i="12"/>
  <c r="DD91" i="12"/>
  <c r="GW91" i="12" s="1"/>
  <c r="DG91" i="12"/>
  <c r="DP91" i="12" s="1"/>
  <c r="DY91" i="12" s="1"/>
  <c r="EH91" i="12" s="1"/>
  <c r="EQ91" i="12" s="1"/>
  <c r="BN94" i="12"/>
  <c r="BW94" i="12" s="1"/>
  <c r="CF94" i="12" s="1"/>
  <c r="BK94" i="12"/>
  <c r="GR94" i="12" s="1"/>
  <c r="BB95" i="12"/>
  <c r="GQ95" i="12" s="1"/>
  <c r="BE95" i="12"/>
  <c r="CO93" i="12"/>
  <c r="CL93" i="12"/>
  <c r="GU93" i="12" s="1"/>
  <c r="CA93" i="12"/>
  <c r="CC93" i="12" s="1"/>
  <c r="GT93" i="12" s="1"/>
  <c r="FR89" i="12"/>
  <c r="FO89" i="12"/>
  <c r="HD89" i="12" s="1"/>
  <c r="FV89" i="12" l="1"/>
  <c r="HC89" i="12" s="1"/>
  <c r="FY89" i="12"/>
  <c r="GE89" i="12" s="1"/>
  <c r="BN95" i="12"/>
  <c r="BW95" i="12" s="1"/>
  <c r="CF95" i="12" s="1"/>
  <c r="BK95" i="12"/>
  <c r="GR95" i="12" s="1"/>
  <c r="BE96" i="12"/>
  <c r="BB96" i="12"/>
  <c r="GQ96" i="12" s="1"/>
  <c r="A105" i="16"/>
  <c r="B102" i="12"/>
  <c r="AQ98" i="12"/>
  <c r="AM98" i="12"/>
  <c r="AJ98" i="12"/>
  <c r="GO98" i="12" s="1"/>
  <c r="AH99" i="12"/>
  <c r="GC99" i="12"/>
  <c r="AD99" i="12"/>
  <c r="AA99" i="12"/>
  <c r="GN99" i="12" s="1"/>
  <c r="FO90" i="12"/>
  <c r="HD90" i="12" s="1"/>
  <c r="FR90" i="12"/>
  <c r="CU93" i="12"/>
  <c r="GV93" i="12" s="1"/>
  <c r="CX93" i="12"/>
  <c r="CL94" i="12"/>
  <c r="GU94" i="12" s="1"/>
  <c r="CA94" i="12"/>
  <c r="CC94" i="12" s="1"/>
  <c r="GT94" i="12" s="1"/>
  <c r="CO94" i="12"/>
  <c r="EC91" i="12"/>
  <c r="EE91" i="12" s="1"/>
  <c r="GZ91" i="12" s="1"/>
  <c r="F91" i="12"/>
  <c r="I91" i="12" s="1"/>
  <c r="GL91" i="12" s="1"/>
  <c r="EL91" i="12"/>
  <c r="EN91" i="12" s="1"/>
  <c r="HA91" i="12" s="1"/>
  <c r="BR91" i="12"/>
  <c r="BT91" i="12" s="1"/>
  <c r="GS91" i="12" s="1"/>
  <c r="DK91" i="12"/>
  <c r="DM91" i="12" s="1"/>
  <c r="GX91" i="12" s="1"/>
  <c r="EW91" i="12"/>
  <c r="HB91" i="12" s="1"/>
  <c r="DT91" i="12"/>
  <c r="DV91" i="12" s="1"/>
  <c r="GY91" i="12" s="1"/>
  <c r="FI91" i="12"/>
  <c r="R100" i="12"/>
  <c r="GM100" i="12" s="1"/>
  <c r="U100" i="12"/>
  <c r="DD92" i="12"/>
  <c r="GW92" i="12" s="1"/>
  <c r="DG92" i="12"/>
  <c r="DP92" i="12" s="1"/>
  <c r="DY92" i="12" s="1"/>
  <c r="EH92" i="12" s="1"/>
  <c r="EQ92" i="12" s="1"/>
  <c r="AZ97" i="12"/>
  <c r="AS97" i="12"/>
  <c r="GP97" i="12" s="1"/>
  <c r="AV97" i="12"/>
  <c r="L101" i="12"/>
  <c r="L102" i="12" l="1"/>
  <c r="AD100" i="12"/>
  <c r="AA100" i="12"/>
  <c r="GN100" i="12" s="1"/>
  <c r="AH100" i="12"/>
  <c r="GC100" i="12"/>
  <c r="DG93" i="12"/>
  <c r="DP93" i="12" s="1"/>
  <c r="DY93" i="12" s="1"/>
  <c r="EH93" i="12" s="1"/>
  <c r="EQ93" i="12" s="1"/>
  <c r="DD93" i="12"/>
  <c r="GW93" i="12" s="1"/>
  <c r="A106" i="16"/>
  <c r="B103" i="12"/>
  <c r="CA95" i="12"/>
  <c r="CC95" i="12" s="1"/>
  <c r="GT95" i="12" s="1"/>
  <c r="CL95" i="12"/>
  <c r="GU95" i="12" s="1"/>
  <c r="CO95" i="12"/>
  <c r="BB97" i="12"/>
  <c r="GQ97" i="12" s="1"/>
  <c r="BE97" i="12"/>
  <c r="R101" i="12"/>
  <c r="GM101" i="12" s="1"/>
  <c r="U101" i="12"/>
  <c r="EL92" i="12"/>
  <c r="EN92" i="12" s="1"/>
  <c r="HA92" i="12" s="1"/>
  <c r="EC92" i="12"/>
  <c r="EE92" i="12" s="1"/>
  <c r="GZ92" i="12" s="1"/>
  <c r="F92" i="12"/>
  <c r="I92" i="12" s="1"/>
  <c r="GL92" i="12" s="1"/>
  <c r="DK92" i="12"/>
  <c r="DM92" i="12" s="1"/>
  <c r="GX92" i="12" s="1"/>
  <c r="BR92" i="12"/>
  <c r="BT92" i="12" s="1"/>
  <c r="GS92" i="12" s="1"/>
  <c r="DT92" i="12"/>
  <c r="DV92" i="12" s="1"/>
  <c r="GY92" i="12" s="1"/>
  <c r="FI92" i="12"/>
  <c r="EW92" i="12"/>
  <c r="HB92" i="12" s="1"/>
  <c r="FR91" i="12"/>
  <c r="FO91" i="12"/>
  <c r="HD91" i="12" s="1"/>
  <c r="CX94" i="12"/>
  <c r="CU94" i="12"/>
  <c r="GV94" i="12" s="1"/>
  <c r="AJ99" i="12"/>
  <c r="GO99" i="12" s="1"/>
  <c r="AM99" i="12"/>
  <c r="AQ99" i="12"/>
  <c r="AV98" i="12"/>
  <c r="AZ98" i="12"/>
  <c r="AS98" i="12"/>
  <c r="GP98" i="12" s="1"/>
  <c r="FV90" i="12"/>
  <c r="HC90" i="12" s="1"/>
  <c r="FY90" i="12"/>
  <c r="GE90" i="12" s="1"/>
  <c r="BN96" i="12"/>
  <c r="BW96" i="12" s="1"/>
  <c r="CF96" i="12" s="1"/>
  <c r="BK96" i="12"/>
  <c r="GR96" i="12" s="1"/>
  <c r="BK97" i="12" l="1"/>
  <c r="GR97" i="12" s="1"/>
  <c r="BN97" i="12"/>
  <c r="BW97" i="12" s="1"/>
  <c r="CF97" i="12" s="1"/>
  <c r="DK93" i="12"/>
  <c r="DM93" i="12" s="1"/>
  <c r="GX93" i="12" s="1"/>
  <c r="EW93" i="12"/>
  <c r="HB93" i="12" s="1"/>
  <c r="DT93" i="12"/>
  <c r="DV93" i="12" s="1"/>
  <c r="GY93" i="12" s="1"/>
  <c r="FI93" i="12"/>
  <c r="EC93" i="12"/>
  <c r="EE93" i="12" s="1"/>
  <c r="GZ93" i="12" s="1"/>
  <c r="BR93" i="12"/>
  <c r="BT93" i="12" s="1"/>
  <c r="GS93" i="12" s="1"/>
  <c r="F93" i="12"/>
  <c r="I93" i="12" s="1"/>
  <c r="GL93" i="12" s="1"/>
  <c r="EL93" i="12"/>
  <c r="EN93" i="12" s="1"/>
  <c r="HA93" i="12" s="1"/>
  <c r="AM100" i="12"/>
  <c r="AQ100" i="12"/>
  <c r="AZ99" i="12"/>
  <c r="AV99" i="12"/>
  <c r="AS99" i="12"/>
  <c r="GP99" i="12" s="1"/>
  <c r="FY91" i="12"/>
  <c r="GE91" i="12" s="1"/>
  <c r="FV91" i="12"/>
  <c r="HC91" i="12" s="1"/>
  <c r="L103" i="12"/>
  <c r="DD94" i="12"/>
  <c r="GW94" i="12" s="1"/>
  <c r="DG94" i="12"/>
  <c r="DP94" i="12" s="1"/>
  <c r="DY94" i="12" s="1"/>
  <c r="EH94" i="12" s="1"/>
  <c r="EQ94" i="12" s="1"/>
  <c r="FO92" i="12"/>
  <c r="HD92" i="12" s="1"/>
  <c r="FR92" i="12"/>
  <c r="CO96" i="12"/>
  <c r="CA96" i="12"/>
  <c r="CC96" i="12" s="1"/>
  <c r="GT96" i="12" s="1"/>
  <c r="CL96" i="12"/>
  <c r="GU96" i="12" s="1"/>
  <c r="BB98" i="12"/>
  <c r="GQ98" i="12" s="1"/>
  <c r="BE98" i="12"/>
  <c r="GC101" i="12"/>
  <c r="AD101" i="12"/>
  <c r="AH101" i="12"/>
  <c r="AA101" i="12"/>
  <c r="GN101" i="12" s="1"/>
  <c r="CU95" i="12"/>
  <c r="GV95" i="12" s="1"/>
  <c r="CX95" i="12"/>
  <c r="A107" i="16"/>
  <c r="B104" i="12"/>
  <c r="AJ100" i="12"/>
  <c r="GO100" i="12" s="1"/>
  <c r="R102" i="12"/>
  <c r="GM102" i="12" s="1"/>
  <c r="U102" i="12"/>
  <c r="BK98" i="12" l="1"/>
  <c r="GR98" i="12" s="1"/>
  <c r="BN98" i="12"/>
  <c r="BW98" i="12" s="1"/>
  <c r="CF98" i="12" s="1"/>
  <c r="CX96" i="12"/>
  <c r="CU96" i="12"/>
  <c r="GV96" i="12" s="1"/>
  <c r="FV92" i="12"/>
  <c r="HC92" i="12" s="1"/>
  <c r="FY92" i="12"/>
  <c r="GE92" i="12" s="1"/>
  <c r="AS100" i="12"/>
  <c r="GP100" i="12" s="1"/>
  <c r="AV100" i="12"/>
  <c r="AZ100" i="12"/>
  <c r="L104" i="12"/>
  <c r="GC102" i="12"/>
  <c r="AA102" i="12"/>
  <c r="GN102" i="12" s="1"/>
  <c r="AD102" i="12"/>
  <c r="AH102" i="12"/>
  <c r="A108" i="16"/>
  <c r="B105" i="12"/>
  <c r="DG95" i="12"/>
  <c r="DP95" i="12" s="1"/>
  <c r="DY95" i="12" s="1"/>
  <c r="EH95" i="12" s="1"/>
  <c r="EQ95" i="12" s="1"/>
  <c r="DD95" i="12"/>
  <c r="GW95" i="12" s="1"/>
  <c r="AM101" i="12"/>
  <c r="AJ101" i="12"/>
  <c r="GO101" i="12" s="1"/>
  <c r="AQ101" i="12"/>
  <c r="R103" i="12"/>
  <c r="GM103" i="12" s="1"/>
  <c r="U103" i="12"/>
  <c r="BB99" i="12"/>
  <c r="GQ99" i="12" s="1"/>
  <c r="BE99" i="12"/>
  <c r="FR93" i="12"/>
  <c r="FO93" i="12"/>
  <c r="HD93" i="12" s="1"/>
  <c r="CO97" i="12"/>
  <c r="CA97" i="12"/>
  <c r="CC97" i="12" s="1"/>
  <c r="GT97" i="12" s="1"/>
  <c r="CL97" i="12"/>
  <c r="GU97" i="12" s="1"/>
  <c r="BR94" i="12"/>
  <c r="BT94" i="12" s="1"/>
  <c r="GS94" i="12" s="1"/>
  <c r="F94" i="12"/>
  <c r="I94" i="12" s="1"/>
  <c r="GL94" i="12" s="1"/>
  <c r="DK94" i="12"/>
  <c r="DM94" i="12" s="1"/>
  <c r="GX94" i="12" s="1"/>
  <c r="DT94" i="12"/>
  <c r="DV94" i="12" s="1"/>
  <c r="GY94" i="12" s="1"/>
  <c r="EC94" i="12"/>
  <c r="EE94" i="12" s="1"/>
  <c r="GZ94" i="12" s="1"/>
  <c r="EL94" i="12"/>
  <c r="EN94" i="12" s="1"/>
  <c r="HA94" i="12" s="1"/>
  <c r="FI94" i="12"/>
  <c r="EW94" i="12"/>
  <c r="HB94" i="12" s="1"/>
  <c r="AH103" i="12" l="1"/>
  <c r="GC103" i="12"/>
  <c r="AD103" i="12"/>
  <c r="AA103" i="12"/>
  <c r="GN103" i="12" s="1"/>
  <c r="AZ101" i="12"/>
  <c r="AS101" i="12"/>
  <c r="GP101" i="12" s="1"/>
  <c r="AV101" i="12"/>
  <c r="A109" i="16"/>
  <c r="B106" i="12"/>
  <c r="BB100" i="12"/>
  <c r="GQ100" i="12" s="1"/>
  <c r="BE100" i="12"/>
  <c r="FY93" i="12"/>
  <c r="GE93" i="12" s="1"/>
  <c r="FV93" i="12"/>
  <c r="HC93" i="12" s="1"/>
  <c r="DG96" i="12"/>
  <c r="DP96" i="12" s="1"/>
  <c r="DY96" i="12" s="1"/>
  <c r="EH96" i="12" s="1"/>
  <c r="EQ96" i="12" s="1"/>
  <c r="DD96" i="12"/>
  <c r="GW96" i="12" s="1"/>
  <c r="FO94" i="12"/>
  <c r="HD94" i="12" s="1"/>
  <c r="FR94" i="12"/>
  <c r="BK99" i="12"/>
  <c r="GR99" i="12" s="1"/>
  <c r="BN99" i="12"/>
  <c r="BW99" i="12" s="1"/>
  <c r="CF99" i="12" s="1"/>
  <c r="DK95" i="12"/>
  <c r="DM95" i="12" s="1"/>
  <c r="GX95" i="12" s="1"/>
  <c r="EW95" i="12"/>
  <c r="HB95" i="12" s="1"/>
  <c r="DT95" i="12"/>
  <c r="DV95" i="12" s="1"/>
  <c r="GY95" i="12" s="1"/>
  <c r="F95" i="12"/>
  <c r="I95" i="12" s="1"/>
  <c r="GL95" i="12" s="1"/>
  <c r="EC95" i="12"/>
  <c r="EE95" i="12" s="1"/>
  <c r="GZ95" i="12" s="1"/>
  <c r="FI95" i="12"/>
  <c r="EL95" i="12"/>
  <c r="EN95" i="12" s="1"/>
  <c r="HA95" i="12" s="1"/>
  <c r="BR95" i="12"/>
  <c r="BT95" i="12" s="1"/>
  <c r="GS95" i="12" s="1"/>
  <c r="AQ102" i="12"/>
  <c r="AM102" i="12"/>
  <c r="AJ102" i="12"/>
  <c r="GO102" i="12" s="1"/>
  <c r="R104" i="12"/>
  <c r="GM104" i="12" s="1"/>
  <c r="U104" i="12"/>
  <c r="CA98" i="12"/>
  <c r="CC98" i="12" s="1"/>
  <c r="GT98" i="12" s="1"/>
  <c r="CO98" i="12"/>
  <c r="CL98" i="12"/>
  <c r="GU98" i="12" s="1"/>
  <c r="CU97" i="12"/>
  <c r="GV97" i="12" s="1"/>
  <c r="CX97" i="12"/>
  <c r="L105" i="12"/>
  <c r="AH104" i="12" l="1"/>
  <c r="AA104" i="12"/>
  <c r="GN104" i="12" s="1"/>
  <c r="GC104" i="12"/>
  <c r="AD104" i="12"/>
  <c r="A110" i="16"/>
  <c r="B107" i="12"/>
  <c r="CA99" i="12"/>
  <c r="CC99" i="12" s="1"/>
  <c r="GT99" i="12" s="1"/>
  <c r="CL99" i="12"/>
  <c r="GU99" i="12" s="1"/>
  <c r="CO99" i="12"/>
  <c r="BK100" i="12"/>
  <c r="GR100" i="12" s="1"/>
  <c r="BN100" i="12"/>
  <c r="BW100" i="12" s="1"/>
  <c r="CF100" i="12" s="1"/>
  <c r="BB101" i="12"/>
  <c r="GQ101" i="12" s="1"/>
  <c r="BE101" i="12"/>
  <c r="AQ103" i="12"/>
  <c r="AM103" i="12"/>
  <c r="AJ103" i="12"/>
  <c r="GO103" i="12" s="1"/>
  <c r="EC96" i="12"/>
  <c r="EE96" i="12" s="1"/>
  <c r="GZ96" i="12" s="1"/>
  <c r="F96" i="12"/>
  <c r="I96" i="12" s="1"/>
  <c r="GL96" i="12" s="1"/>
  <c r="BR96" i="12"/>
  <c r="BT96" i="12" s="1"/>
  <c r="GS96" i="12" s="1"/>
  <c r="EL96" i="12"/>
  <c r="EN96" i="12" s="1"/>
  <c r="HA96" i="12" s="1"/>
  <c r="DK96" i="12"/>
  <c r="DM96" i="12" s="1"/>
  <c r="GX96" i="12" s="1"/>
  <c r="EW96" i="12"/>
  <c r="HB96" i="12" s="1"/>
  <c r="DT96" i="12"/>
  <c r="DV96" i="12" s="1"/>
  <c r="GY96" i="12" s="1"/>
  <c r="FI96" i="12"/>
  <c r="U105" i="12"/>
  <c r="R105" i="12"/>
  <c r="GM105" i="12" s="1"/>
  <c r="CU98" i="12"/>
  <c r="GV98" i="12" s="1"/>
  <c r="CX98" i="12"/>
  <c r="DG97" i="12"/>
  <c r="DP97" i="12" s="1"/>
  <c r="DY97" i="12" s="1"/>
  <c r="EH97" i="12" s="1"/>
  <c r="EQ97" i="12" s="1"/>
  <c r="DD97" i="12"/>
  <c r="GW97" i="12" s="1"/>
  <c r="AZ102" i="12"/>
  <c r="AV102" i="12"/>
  <c r="AS102" i="12"/>
  <c r="GP102" i="12" s="1"/>
  <c r="FO95" i="12"/>
  <c r="HD95" i="12" s="1"/>
  <c r="FR95" i="12"/>
  <c r="FV94" i="12"/>
  <c r="HC94" i="12" s="1"/>
  <c r="FY94" i="12"/>
  <c r="GE94" i="12" s="1"/>
  <c r="L106" i="12"/>
  <c r="U106" i="12" l="1"/>
  <c r="R106" i="12"/>
  <c r="GM106" i="12" s="1"/>
  <c r="AM104" i="12"/>
  <c r="AJ104" i="12"/>
  <c r="GO104" i="12" s="1"/>
  <c r="AQ104" i="12"/>
  <c r="BB102" i="12"/>
  <c r="GQ102" i="12" s="1"/>
  <c r="BE102" i="12"/>
  <c r="DD98" i="12"/>
  <c r="GW98" i="12" s="1"/>
  <c r="DG98" i="12"/>
  <c r="DP98" i="12" s="1"/>
  <c r="DY98" i="12" s="1"/>
  <c r="EH98" i="12" s="1"/>
  <c r="EQ98" i="12" s="1"/>
  <c r="FO96" i="12"/>
  <c r="HD96" i="12" s="1"/>
  <c r="FR96" i="12"/>
  <c r="FV95" i="12"/>
  <c r="HC95" i="12" s="1"/>
  <c r="FY95" i="12"/>
  <c r="GE95" i="12" s="1"/>
  <c r="AV103" i="12"/>
  <c r="AS103" i="12"/>
  <c r="GP103" i="12" s="1"/>
  <c r="AZ103" i="12"/>
  <c r="CA100" i="12"/>
  <c r="CC100" i="12" s="1"/>
  <c r="GT100" i="12" s="1"/>
  <c r="CL100" i="12"/>
  <c r="GU100" i="12" s="1"/>
  <c r="CO100" i="12"/>
  <c r="L107" i="12"/>
  <c r="FI97" i="12"/>
  <c r="EW97" i="12"/>
  <c r="HB97" i="12" s="1"/>
  <c r="F97" i="12"/>
  <c r="I97" i="12" s="1"/>
  <c r="GL97" i="12" s="1"/>
  <c r="BR97" i="12"/>
  <c r="BT97" i="12" s="1"/>
  <c r="GS97" i="12" s="1"/>
  <c r="DT97" i="12"/>
  <c r="DV97" i="12" s="1"/>
  <c r="GY97" i="12" s="1"/>
  <c r="DK97" i="12"/>
  <c r="DM97" i="12" s="1"/>
  <c r="GX97" i="12" s="1"/>
  <c r="EL97" i="12"/>
  <c r="EN97" i="12" s="1"/>
  <c r="HA97" i="12" s="1"/>
  <c r="EC97" i="12"/>
  <c r="EE97" i="12" s="1"/>
  <c r="GZ97" i="12" s="1"/>
  <c r="GC105" i="12"/>
  <c r="AA105" i="12"/>
  <c r="GN105" i="12" s="1"/>
  <c r="AH105" i="12"/>
  <c r="AD105" i="12"/>
  <c r="BK101" i="12"/>
  <c r="GR101" i="12" s="1"/>
  <c r="BN101" i="12"/>
  <c r="BW101" i="12" s="1"/>
  <c r="CF101" i="12" s="1"/>
  <c r="CU99" i="12"/>
  <c r="GV99" i="12" s="1"/>
  <c r="CX99" i="12"/>
  <c r="A111" i="16"/>
  <c r="B108" i="12"/>
  <c r="R107" i="12" l="1"/>
  <c r="GM107" i="12" s="1"/>
  <c r="U107" i="12"/>
  <c r="L108" i="12"/>
  <c r="CL101" i="12"/>
  <c r="GU101" i="12" s="1"/>
  <c r="CO101" i="12"/>
  <c r="CA101" i="12"/>
  <c r="CC101" i="12" s="1"/>
  <c r="GT101" i="12" s="1"/>
  <c r="CX100" i="12"/>
  <c r="CU100" i="12"/>
  <c r="GV100" i="12" s="1"/>
  <c r="FV96" i="12"/>
  <c r="HC96" i="12" s="1"/>
  <c r="FY96" i="12"/>
  <c r="GE96" i="12" s="1"/>
  <c r="BN102" i="12"/>
  <c r="BW102" i="12" s="1"/>
  <c r="CF102" i="12" s="1"/>
  <c r="BK102" i="12"/>
  <c r="GR102" i="12" s="1"/>
  <c r="AZ104" i="12"/>
  <c r="AV104" i="12"/>
  <c r="AS104" i="12"/>
  <c r="GP104" i="12" s="1"/>
  <c r="A112" i="16"/>
  <c r="B109" i="12"/>
  <c r="FR97" i="12"/>
  <c r="FO97" i="12"/>
  <c r="HD97" i="12" s="1"/>
  <c r="BE103" i="12"/>
  <c r="BB103" i="12"/>
  <c r="GQ103" i="12" s="1"/>
  <c r="DG99" i="12"/>
  <c r="DP99" i="12" s="1"/>
  <c r="DY99" i="12" s="1"/>
  <c r="EH99" i="12" s="1"/>
  <c r="EQ99" i="12" s="1"/>
  <c r="DD99" i="12"/>
  <c r="GW99" i="12" s="1"/>
  <c r="AQ105" i="12"/>
  <c r="AM105" i="12"/>
  <c r="AJ105" i="12"/>
  <c r="GO105" i="12" s="1"/>
  <c r="EC98" i="12"/>
  <c r="EE98" i="12" s="1"/>
  <c r="GZ98" i="12" s="1"/>
  <c r="EL98" i="12"/>
  <c r="EN98" i="12" s="1"/>
  <c r="HA98" i="12" s="1"/>
  <c r="FI98" i="12"/>
  <c r="EW98" i="12"/>
  <c r="HB98" i="12" s="1"/>
  <c r="BR98" i="12"/>
  <c r="BT98" i="12" s="1"/>
  <c r="GS98" i="12" s="1"/>
  <c r="F98" i="12"/>
  <c r="I98" i="12" s="1"/>
  <c r="GL98" i="12" s="1"/>
  <c r="DK98" i="12"/>
  <c r="DM98" i="12" s="1"/>
  <c r="GX98" i="12" s="1"/>
  <c r="DT98" i="12"/>
  <c r="DV98" i="12" s="1"/>
  <c r="GY98" i="12" s="1"/>
  <c r="GC106" i="12"/>
  <c r="AA106" i="12"/>
  <c r="GN106" i="12" s="1"/>
  <c r="AD106" i="12"/>
  <c r="AH106" i="12"/>
  <c r="CL102" i="12" l="1"/>
  <c r="GU102" i="12" s="1"/>
  <c r="CO102" i="12"/>
  <c r="CA102" i="12"/>
  <c r="CC102" i="12" s="1"/>
  <c r="GT102" i="12" s="1"/>
  <c r="DD100" i="12"/>
  <c r="GW100" i="12" s="1"/>
  <c r="DG100" i="12"/>
  <c r="DP100" i="12" s="1"/>
  <c r="DY100" i="12" s="1"/>
  <c r="EH100" i="12" s="1"/>
  <c r="EQ100" i="12" s="1"/>
  <c r="EL99" i="12"/>
  <c r="EN99" i="12" s="1"/>
  <c r="HA99" i="12" s="1"/>
  <c r="BR99" i="12"/>
  <c r="BT99" i="12" s="1"/>
  <c r="GS99" i="12" s="1"/>
  <c r="DK99" i="12"/>
  <c r="DM99" i="12" s="1"/>
  <c r="GX99" i="12" s="1"/>
  <c r="EW99" i="12"/>
  <c r="HB99" i="12" s="1"/>
  <c r="DT99" i="12"/>
  <c r="DV99" i="12" s="1"/>
  <c r="GY99" i="12" s="1"/>
  <c r="F99" i="12"/>
  <c r="I99" i="12" s="1"/>
  <c r="GL99" i="12" s="1"/>
  <c r="EC99" i="12"/>
  <c r="EE99" i="12" s="1"/>
  <c r="GZ99" i="12" s="1"/>
  <c r="FI99" i="12"/>
  <c r="FY97" i="12"/>
  <c r="GE97" i="12" s="1"/>
  <c r="FV97" i="12"/>
  <c r="HC97" i="12" s="1"/>
  <c r="BE104" i="12"/>
  <c r="BB104" i="12"/>
  <c r="GQ104" i="12" s="1"/>
  <c r="U108" i="12"/>
  <c r="R108" i="12"/>
  <c r="GM108" i="12" s="1"/>
  <c r="AM106" i="12"/>
  <c r="AJ106" i="12"/>
  <c r="GO106" i="12" s="1"/>
  <c r="AQ106" i="12"/>
  <c r="FO98" i="12"/>
  <c r="HD98" i="12" s="1"/>
  <c r="FR98" i="12"/>
  <c r="AV105" i="12"/>
  <c r="AS105" i="12"/>
  <c r="GP105" i="12" s="1"/>
  <c r="AZ105" i="12"/>
  <c r="L109" i="12"/>
  <c r="CU101" i="12"/>
  <c r="GV101" i="12" s="1"/>
  <c r="CX101" i="12"/>
  <c r="AH107" i="12"/>
  <c r="AA107" i="12"/>
  <c r="GN107" i="12" s="1"/>
  <c r="GC107" i="12"/>
  <c r="AD107" i="12"/>
  <c r="BK103" i="12"/>
  <c r="GR103" i="12" s="1"/>
  <c r="BN103" i="12"/>
  <c r="BW103" i="12" s="1"/>
  <c r="CF103" i="12" s="1"/>
  <c r="A113" i="16"/>
  <c r="B110" i="12"/>
  <c r="L110" i="12" l="1"/>
  <c r="U109" i="12"/>
  <c r="R109" i="12"/>
  <c r="GM109" i="12" s="1"/>
  <c r="FY98" i="12"/>
  <c r="GE98" i="12" s="1"/>
  <c r="FV98" i="12"/>
  <c r="HC98" i="12" s="1"/>
  <c r="AV106" i="12"/>
  <c r="AS106" i="12"/>
  <c r="GP106" i="12" s="1"/>
  <c r="AZ106" i="12"/>
  <c r="BK104" i="12"/>
  <c r="GR104" i="12" s="1"/>
  <c r="BN104" i="12"/>
  <c r="BW104" i="12" s="1"/>
  <c r="CF104" i="12" s="1"/>
  <c r="DG101" i="12"/>
  <c r="DP101" i="12" s="1"/>
  <c r="DY101" i="12" s="1"/>
  <c r="EH101" i="12" s="1"/>
  <c r="EQ101" i="12" s="1"/>
  <c r="DD101" i="12"/>
  <c r="GW101" i="12" s="1"/>
  <c r="AM107" i="12"/>
  <c r="AJ107" i="12"/>
  <c r="GO107" i="12" s="1"/>
  <c r="AQ107" i="12"/>
  <c r="A114" i="16"/>
  <c r="B111" i="12"/>
  <c r="GC108" i="12"/>
  <c r="AA108" i="12"/>
  <c r="GN108" i="12" s="1"/>
  <c r="AD108" i="12"/>
  <c r="AH108" i="12"/>
  <c r="CX102" i="12"/>
  <c r="CU102" i="12"/>
  <c r="GV102" i="12" s="1"/>
  <c r="CO103" i="12"/>
  <c r="CA103" i="12"/>
  <c r="CC103" i="12" s="1"/>
  <c r="GT103" i="12" s="1"/>
  <c r="CL103" i="12"/>
  <c r="GU103" i="12" s="1"/>
  <c r="BE105" i="12"/>
  <c r="BB105" i="12"/>
  <c r="GQ105" i="12" s="1"/>
  <c r="FR99" i="12"/>
  <c r="FO99" i="12"/>
  <c r="HD99" i="12" s="1"/>
  <c r="FI100" i="12"/>
  <c r="EL100" i="12"/>
  <c r="EN100" i="12" s="1"/>
  <c r="HA100" i="12" s="1"/>
  <c r="DK100" i="12"/>
  <c r="DM100" i="12" s="1"/>
  <c r="GX100" i="12" s="1"/>
  <c r="EW100" i="12"/>
  <c r="HB100" i="12" s="1"/>
  <c r="DT100" i="12"/>
  <c r="DV100" i="12" s="1"/>
  <c r="GY100" i="12" s="1"/>
  <c r="F100" i="12"/>
  <c r="I100" i="12" s="1"/>
  <c r="GL100" i="12" s="1"/>
  <c r="BR100" i="12"/>
  <c r="BT100" i="12" s="1"/>
  <c r="GS100" i="12" s="1"/>
  <c r="EC100" i="12"/>
  <c r="EE100" i="12" s="1"/>
  <c r="GZ100" i="12" s="1"/>
  <c r="FR100" i="12" l="1"/>
  <c r="FO100" i="12"/>
  <c r="HD100" i="12" s="1"/>
  <c r="BK105" i="12"/>
  <c r="GR105" i="12" s="1"/>
  <c r="BN105" i="12"/>
  <c r="BW105" i="12" s="1"/>
  <c r="CF105" i="12" s="1"/>
  <c r="F101" i="12"/>
  <c r="I101" i="12" s="1"/>
  <c r="GL101" i="12" s="1"/>
  <c r="EW101" i="12"/>
  <c r="HB101" i="12" s="1"/>
  <c r="DK101" i="12"/>
  <c r="DM101" i="12" s="1"/>
  <c r="GX101" i="12" s="1"/>
  <c r="FI101" i="12"/>
  <c r="DT101" i="12"/>
  <c r="DV101" i="12" s="1"/>
  <c r="GY101" i="12" s="1"/>
  <c r="BR101" i="12"/>
  <c r="BT101" i="12" s="1"/>
  <c r="GS101" i="12" s="1"/>
  <c r="EC101" i="12"/>
  <c r="EE101" i="12" s="1"/>
  <c r="GZ101" i="12" s="1"/>
  <c r="EL101" i="12"/>
  <c r="EN101" i="12" s="1"/>
  <c r="HA101" i="12" s="1"/>
  <c r="DD102" i="12"/>
  <c r="GW102" i="12" s="1"/>
  <c r="DG102" i="12"/>
  <c r="DP102" i="12" s="1"/>
  <c r="DY102" i="12" s="1"/>
  <c r="EH102" i="12" s="1"/>
  <c r="EQ102" i="12" s="1"/>
  <c r="CA104" i="12"/>
  <c r="CC104" i="12" s="1"/>
  <c r="GT104" i="12" s="1"/>
  <c r="CO104" i="12"/>
  <c r="CL104" i="12"/>
  <c r="GU104" i="12" s="1"/>
  <c r="BB106" i="12"/>
  <c r="GQ106" i="12" s="1"/>
  <c r="BE106" i="12"/>
  <c r="GC109" i="12"/>
  <c r="AA109" i="12"/>
  <c r="GN109" i="12" s="1"/>
  <c r="AH109" i="12"/>
  <c r="AD109" i="12"/>
  <c r="FV99" i="12"/>
  <c r="HC99" i="12" s="1"/>
  <c r="FY99" i="12"/>
  <c r="GE99" i="12" s="1"/>
  <c r="L111" i="12"/>
  <c r="AZ107" i="12"/>
  <c r="AS107" i="12"/>
  <c r="GP107" i="12" s="1"/>
  <c r="AV107" i="12"/>
  <c r="CU103" i="12"/>
  <c r="GV103" i="12" s="1"/>
  <c r="CX103" i="12"/>
  <c r="AJ108" i="12"/>
  <c r="GO108" i="12" s="1"/>
  <c r="AQ108" i="12"/>
  <c r="AM108" i="12"/>
  <c r="A115" i="16"/>
  <c r="B112" i="12"/>
  <c r="U110" i="12"/>
  <c r="R110" i="12"/>
  <c r="GM110" i="12" s="1"/>
  <c r="A116" i="16" l="1"/>
  <c r="B113" i="12"/>
  <c r="DG103" i="12"/>
  <c r="DP103" i="12" s="1"/>
  <c r="DY103" i="12" s="1"/>
  <c r="EH103" i="12" s="1"/>
  <c r="EQ103" i="12" s="1"/>
  <c r="DD103" i="12"/>
  <c r="GW103" i="12" s="1"/>
  <c r="CX104" i="12"/>
  <c r="CU104" i="12"/>
  <c r="GV104" i="12" s="1"/>
  <c r="FO101" i="12"/>
  <c r="HD101" i="12" s="1"/>
  <c r="FR101" i="12"/>
  <c r="CL105" i="12"/>
  <c r="GU105" i="12" s="1"/>
  <c r="CO105" i="12"/>
  <c r="CA105" i="12"/>
  <c r="CC105" i="12" s="1"/>
  <c r="GT105" i="12" s="1"/>
  <c r="AV108" i="12"/>
  <c r="AS108" i="12"/>
  <c r="GP108" i="12" s="1"/>
  <c r="AZ108" i="12"/>
  <c r="AM109" i="12"/>
  <c r="AJ109" i="12"/>
  <c r="GO109" i="12" s="1"/>
  <c r="AQ109" i="12"/>
  <c r="BN106" i="12"/>
  <c r="BW106" i="12" s="1"/>
  <c r="CF106" i="12" s="1"/>
  <c r="BK106" i="12"/>
  <c r="GR106" i="12" s="1"/>
  <c r="AD110" i="12"/>
  <c r="AA110" i="12"/>
  <c r="GN110" i="12" s="1"/>
  <c r="AH110" i="12"/>
  <c r="GC110" i="12"/>
  <c r="BB107" i="12"/>
  <c r="GQ107" i="12" s="1"/>
  <c r="BE107" i="12"/>
  <c r="R111" i="12"/>
  <c r="GM111" i="12" s="1"/>
  <c r="U111" i="12"/>
  <c r="EW102" i="12"/>
  <c r="HB102" i="12" s="1"/>
  <c r="EC102" i="12"/>
  <c r="EE102" i="12" s="1"/>
  <c r="GZ102" i="12" s="1"/>
  <c r="F102" i="12"/>
  <c r="I102" i="12" s="1"/>
  <c r="GL102" i="12" s="1"/>
  <c r="EL102" i="12"/>
  <c r="EN102" i="12" s="1"/>
  <c r="HA102" i="12" s="1"/>
  <c r="FI102" i="12"/>
  <c r="BR102" i="12"/>
  <c r="BT102" i="12" s="1"/>
  <c r="GS102" i="12" s="1"/>
  <c r="DT102" i="12"/>
  <c r="DV102" i="12" s="1"/>
  <c r="GY102" i="12" s="1"/>
  <c r="DK102" i="12"/>
  <c r="DM102" i="12" s="1"/>
  <c r="GX102" i="12" s="1"/>
  <c r="L112" i="12"/>
  <c r="FV100" i="12"/>
  <c r="HC100" i="12" s="1"/>
  <c r="FY100" i="12"/>
  <c r="GE100" i="12" s="1"/>
  <c r="U112" i="12" l="1"/>
  <c r="R112" i="12"/>
  <c r="GM112" i="12" s="1"/>
  <c r="FO102" i="12"/>
  <c r="HD102" i="12" s="1"/>
  <c r="FR102" i="12"/>
  <c r="AQ110" i="12"/>
  <c r="AM110" i="12"/>
  <c r="AJ110" i="12"/>
  <c r="GO110" i="12" s="1"/>
  <c r="BB108" i="12"/>
  <c r="GQ108" i="12" s="1"/>
  <c r="BE108" i="12"/>
  <c r="FV101" i="12"/>
  <c r="HC101" i="12" s="1"/>
  <c r="FY101" i="12"/>
  <c r="GE101" i="12" s="1"/>
  <c r="AH111" i="12"/>
  <c r="AA111" i="12"/>
  <c r="GN111" i="12" s="1"/>
  <c r="AD111" i="12"/>
  <c r="GC111" i="12"/>
  <c r="AZ109" i="12"/>
  <c r="AV109" i="12"/>
  <c r="AS109" i="12"/>
  <c r="GP109" i="12" s="1"/>
  <c r="DK103" i="12"/>
  <c r="DM103" i="12" s="1"/>
  <c r="GX103" i="12" s="1"/>
  <c r="EW103" i="12"/>
  <c r="HB103" i="12" s="1"/>
  <c r="DT103" i="12"/>
  <c r="DV103" i="12" s="1"/>
  <c r="GY103" i="12" s="1"/>
  <c r="FI103" i="12"/>
  <c r="EC103" i="12"/>
  <c r="EE103" i="12" s="1"/>
  <c r="GZ103" i="12" s="1"/>
  <c r="F103" i="12"/>
  <c r="I103" i="12" s="1"/>
  <c r="GL103" i="12" s="1"/>
  <c r="EL103" i="12"/>
  <c r="EN103" i="12" s="1"/>
  <c r="HA103" i="12" s="1"/>
  <c r="BR103" i="12"/>
  <c r="BT103" i="12" s="1"/>
  <c r="GS103" i="12" s="1"/>
  <c r="CO106" i="12"/>
  <c r="CA106" i="12"/>
  <c r="CC106" i="12" s="1"/>
  <c r="GT106" i="12" s="1"/>
  <c r="CL106" i="12"/>
  <c r="GU106" i="12" s="1"/>
  <c r="CU105" i="12"/>
  <c r="GV105" i="12" s="1"/>
  <c r="CX105" i="12"/>
  <c r="L113" i="12"/>
  <c r="BK107" i="12"/>
  <c r="GR107" i="12" s="1"/>
  <c r="BN107" i="12"/>
  <c r="BW107" i="12" s="1"/>
  <c r="CF107" i="12" s="1"/>
  <c r="DD104" i="12"/>
  <c r="GW104" i="12" s="1"/>
  <c r="DG104" i="12"/>
  <c r="DP104" i="12" s="1"/>
  <c r="DY104" i="12" s="1"/>
  <c r="EH104" i="12" s="1"/>
  <c r="EQ104" i="12" s="1"/>
  <c r="A117" i="16"/>
  <c r="B114" i="12"/>
  <c r="U113" i="12" l="1"/>
  <c r="R113" i="12"/>
  <c r="GM113" i="12" s="1"/>
  <c r="FV102" i="12"/>
  <c r="HC102" i="12" s="1"/>
  <c r="FY102" i="12"/>
  <c r="GE102" i="12" s="1"/>
  <c r="A118" i="16"/>
  <c r="B115" i="12"/>
  <c r="L114" i="12"/>
  <c r="CO107" i="12"/>
  <c r="CA107" i="12"/>
  <c r="CC107" i="12" s="1"/>
  <c r="GT107" i="12" s="1"/>
  <c r="CL107" i="12"/>
  <c r="GU107" i="12" s="1"/>
  <c r="DG105" i="12"/>
  <c r="DP105" i="12" s="1"/>
  <c r="DY105" i="12" s="1"/>
  <c r="EH105" i="12" s="1"/>
  <c r="EQ105" i="12" s="1"/>
  <c r="DD105" i="12"/>
  <c r="GW105" i="12" s="1"/>
  <c r="CX106" i="12"/>
  <c r="CU106" i="12"/>
  <c r="GV106" i="12" s="1"/>
  <c r="FR103" i="12"/>
  <c r="FO103" i="12"/>
  <c r="HD103" i="12" s="1"/>
  <c r="AJ111" i="12"/>
  <c r="GO111" i="12" s="1"/>
  <c r="AM111" i="12"/>
  <c r="AQ111" i="12"/>
  <c r="AZ110" i="12"/>
  <c r="AV110" i="12"/>
  <c r="AS110" i="12"/>
  <c r="GP110" i="12" s="1"/>
  <c r="EC104" i="12"/>
  <c r="EE104" i="12" s="1"/>
  <c r="GZ104" i="12" s="1"/>
  <c r="EW104" i="12"/>
  <c r="HB104" i="12" s="1"/>
  <c r="BR104" i="12"/>
  <c r="BT104" i="12" s="1"/>
  <c r="GS104" i="12" s="1"/>
  <c r="DT104" i="12"/>
  <c r="DV104" i="12" s="1"/>
  <c r="GY104" i="12" s="1"/>
  <c r="FI104" i="12"/>
  <c r="DK104" i="12"/>
  <c r="DM104" i="12" s="1"/>
  <c r="GX104" i="12" s="1"/>
  <c r="EL104" i="12"/>
  <c r="EN104" i="12" s="1"/>
  <c r="HA104" i="12" s="1"/>
  <c r="F104" i="12"/>
  <c r="I104" i="12" s="1"/>
  <c r="GL104" i="12" s="1"/>
  <c r="BE109" i="12"/>
  <c r="BB109" i="12"/>
  <c r="GQ109" i="12" s="1"/>
  <c r="BK108" i="12"/>
  <c r="GR108" i="12" s="1"/>
  <c r="BN108" i="12"/>
  <c r="BW108" i="12" s="1"/>
  <c r="CF108" i="12" s="1"/>
  <c r="GC112" i="12"/>
  <c r="AD112" i="12"/>
  <c r="AH112" i="12"/>
  <c r="AA112" i="12"/>
  <c r="GN112" i="12" s="1"/>
  <c r="BK109" i="12" l="1"/>
  <c r="GR109" i="12" s="1"/>
  <c r="BN109" i="12"/>
  <c r="BW109" i="12" s="1"/>
  <c r="CF109" i="12" s="1"/>
  <c r="FR104" i="12"/>
  <c r="FO104" i="12"/>
  <c r="HD104" i="12" s="1"/>
  <c r="FV103" i="12"/>
  <c r="HC103" i="12" s="1"/>
  <c r="FY103" i="12"/>
  <c r="GE103" i="12" s="1"/>
  <c r="DK105" i="12"/>
  <c r="DM105" i="12" s="1"/>
  <c r="GX105" i="12" s="1"/>
  <c r="EW105" i="12"/>
  <c r="HB105" i="12" s="1"/>
  <c r="DT105" i="12"/>
  <c r="DV105" i="12" s="1"/>
  <c r="GY105" i="12" s="1"/>
  <c r="F105" i="12"/>
  <c r="I105" i="12" s="1"/>
  <c r="GL105" i="12" s="1"/>
  <c r="EC105" i="12"/>
  <c r="EE105" i="12" s="1"/>
  <c r="GZ105" i="12" s="1"/>
  <c r="BR105" i="12"/>
  <c r="BT105" i="12" s="1"/>
  <c r="GS105" i="12" s="1"/>
  <c r="EL105" i="12"/>
  <c r="EN105" i="12" s="1"/>
  <c r="HA105" i="12" s="1"/>
  <c r="FI105" i="12"/>
  <c r="AS111" i="12"/>
  <c r="GP111" i="12" s="1"/>
  <c r="AV111" i="12"/>
  <c r="AZ111" i="12"/>
  <c r="U114" i="12"/>
  <c r="R114" i="12"/>
  <c r="GM114" i="12" s="1"/>
  <c r="BE110" i="12"/>
  <c r="BB110" i="12"/>
  <c r="GQ110" i="12" s="1"/>
  <c r="DD106" i="12"/>
  <c r="GW106" i="12" s="1"/>
  <c r="DG106" i="12"/>
  <c r="DP106" i="12" s="1"/>
  <c r="DY106" i="12" s="1"/>
  <c r="EH106" i="12" s="1"/>
  <c r="EQ106" i="12" s="1"/>
  <c r="L115" i="12"/>
  <c r="CO108" i="12"/>
  <c r="CA108" i="12"/>
  <c r="CC108" i="12" s="1"/>
  <c r="GT108" i="12" s="1"/>
  <c r="CL108" i="12"/>
  <c r="GU108" i="12" s="1"/>
  <c r="AQ112" i="12"/>
  <c r="AM112" i="12"/>
  <c r="AJ112" i="12"/>
  <c r="GO112" i="12" s="1"/>
  <c r="CX107" i="12"/>
  <c r="CU107" i="12"/>
  <c r="GV107" i="12" s="1"/>
  <c r="A119" i="16"/>
  <c r="B116" i="12"/>
  <c r="GC113" i="12"/>
  <c r="AA113" i="12"/>
  <c r="GN113" i="12" s="1"/>
  <c r="AD113" i="12"/>
  <c r="AH113" i="12"/>
  <c r="AQ113" i="12" l="1"/>
  <c r="AM113" i="12"/>
  <c r="AJ113" i="12"/>
  <c r="GO113" i="12" s="1"/>
  <c r="AD114" i="12"/>
  <c r="AA114" i="12"/>
  <c r="GN114" i="12" s="1"/>
  <c r="AH114" i="12"/>
  <c r="GC114" i="12"/>
  <c r="FR105" i="12"/>
  <c r="FO105" i="12"/>
  <c r="HD105" i="12" s="1"/>
  <c r="DG107" i="12"/>
  <c r="DP107" i="12" s="1"/>
  <c r="DY107" i="12" s="1"/>
  <c r="EH107" i="12" s="1"/>
  <c r="EQ107" i="12" s="1"/>
  <c r="DD107" i="12"/>
  <c r="GW107" i="12" s="1"/>
  <c r="U115" i="12"/>
  <c r="R115" i="12"/>
  <c r="GM115" i="12" s="1"/>
  <c r="BN110" i="12"/>
  <c r="BW110" i="12" s="1"/>
  <c r="CF110" i="12" s="1"/>
  <c r="BK110" i="12"/>
  <c r="GR110" i="12" s="1"/>
  <c r="BE111" i="12"/>
  <c r="BB111" i="12"/>
  <c r="GQ111" i="12" s="1"/>
  <c r="EC106" i="12"/>
  <c r="EE106" i="12" s="1"/>
  <c r="GZ106" i="12" s="1"/>
  <c r="DK106" i="12"/>
  <c r="DM106" i="12" s="1"/>
  <c r="GX106" i="12" s="1"/>
  <c r="FI106" i="12"/>
  <c r="DT106" i="12"/>
  <c r="DV106" i="12" s="1"/>
  <c r="GY106" i="12" s="1"/>
  <c r="BR106" i="12"/>
  <c r="BT106" i="12" s="1"/>
  <c r="GS106" i="12" s="1"/>
  <c r="EW106" i="12"/>
  <c r="HB106" i="12" s="1"/>
  <c r="EL106" i="12"/>
  <c r="EN106" i="12" s="1"/>
  <c r="HA106" i="12" s="1"/>
  <c r="F106" i="12"/>
  <c r="I106" i="12" s="1"/>
  <c r="GL106" i="12" s="1"/>
  <c r="FY104" i="12"/>
  <c r="GE104" i="12" s="1"/>
  <c r="FV104" i="12"/>
  <c r="HC104" i="12" s="1"/>
  <c r="CL109" i="12"/>
  <c r="GU109" i="12" s="1"/>
  <c r="CO109" i="12"/>
  <c r="CA109" i="12"/>
  <c r="CC109" i="12" s="1"/>
  <c r="GT109" i="12" s="1"/>
  <c r="L116" i="12"/>
  <c r="A120" i="16"/>
  <c r="B117" i="12"/>
  <c r="AV112" i="12"/>
  <c r="AZ112" i="12"/>
  <c r="AS112" i="12"/>
  <c r="GP112" i="12" s="1"/>
  <c r="CX108" i="12"/>
  <c r="CU108" i="12"/>
  <c r="GV108" i="12" s="1"/>
  <c r="A121" i="16" l="1"/>
  <c r="B118" i="12"/>
  <c r="CU109" i="12"/>
  <c r="GV109" i="12" s="1"/>
  <c r="CX109" i="12"/>
  <c r="FR106" i="12"/>
  <c r="FO106" i="12"/>
  <c r="HD106" i="12" s="1"/>
  <c r="BK111" i="12"/>
  <c r="GR111" i="12" s="1"/>
  <c r="BN111" i="12"/>
  <c r="BW111" i="12" s="1"/>
  <c r="CF111" i="12" s="1"/>
  <c r="AH115" i="12"/>
  <c r="AA115" i="12"/>
  <c r="GN115" i="12" s="1"/>
  <c r="GC115" i="12"/>
  <c r="AD115" i="12"/>
  <c r="FY105" i="12"/>
  <c r="GE105" i="12" s="1"/>
  <c r="FV105" i="12"/>
  <c r="HC105" i="12" s="1"/>
  <c r="AQ114" i="12"/>
  <c r="AM114" i="12"/>
  <c r="AJ114" i="12"/>
  <c r="GO114" i="12" s="1"/>
  <c r="BB112" i="12"/>
  <c r="GQ112" i="12" s="1"/>
  <c r="BE112" i="12"/>
  <c r="U116" i="12"/>
  <c r="R116" i="12"/>
  <c r="GM116" i="12" s="1"/>
  <c r="CA110" i="12"/>
  <c r="CC110" i="12" s="1"/>
  <c r="GT110" i="12" s="1"/>
  <c r="CL110" i="12"/>
  <c r="GU110" i="12" s="1"/>
  <c r="CO110" i="12"/>
  <c r="DK107" i="12"/>
  <c r="DM107" i="12" s="1"/>
  <c r="GX107" i="12" s="1"/>
  <c r="EW107" i="12"/>
  <c r="HB107" i="12" s="1"/>
  <c r="DT107" i="12"/>
  <c r="DV107" i="12" s="1"/>
  <c r="GY107" i="12" s="1"/>
  <c r="BR107" i="12"/>
  <c r="BT107" i="12" s="1"/>
  <c r="GS107" i="12" s="1"/>
  <c r="EC107" i="12"/>
  <c r="EE107" i="12" s="1"/>
  <c r="GZ107" i="12" s="1"/>
  <c r="FI107" i="12"/>
  <c r="F107" i="12"/>
  <c r="I107" i="12" s="1"/>
  <c r="GL107" i="12" s="1"/>
  <c r="EL107" i="12"/>
  <c r="EN107" i="12" s="1"/>
  <c r="HA107" i="12" s="1"/>
  <c r="AZ113" i="12"/>
  <c r="AV113" i="12"/>
  <c r="AS113" i="12"/>
  <c r="GP113" i="12" s="1"/>
  <c r="DD108" i="12"/>
  <c r="GW108" i="12" s="1"/>
  <c r="DG108" i="12"/>
  <c r="DP108" i="12" s="1"/>
  <c r="DY108" i="12" s="1"/>
  <c r="EH108" i="12" s="1"/>
  <c r="EQ108" i="12" s="1"/>
  <c r="L117" i="12"/>
  <c r="BE113" i="12" l="1"/>
  <c r="BB113" i="12"/>
  <c r="GQ113" i="12" s="1"/>
  <c r="CX110" i="12"/>
  <c r="CU110" i="12"/>
  <c r="GV110" i="12" s="1"/>
  <c r="GC116" i="12"/>
  <c r="AD116" i="12"/>
  <c r="AH116" i="12"/>
  <c r="AA116" i="12"/>
  <c r="GN116" i="12" s="1"/>
  <c r="AS114" i="12"/>
  <c r="GP114" i="12" s="1"/>
  <c r="AV114" i="12"/>
  <c r="AZ114" i="12"/>
  <c r="AQ115" i="12"/>
  <c r="AM115" i="12"/>
  <c r="AJ115" i="12"/>
  <c r="GO115" i="12" s="1"/>
  <c r="CO111" i="12"/>
  <c r="CA111" i="12"/>
  <c r="CC111" i="12" s="1"/>
  <c r="GT111" i="12" s="1"/>
  <c r="CL111" i="12"/>
  <c r="GU111" i="12" s="1"/>
  <c r="DD109" i="12"/>
  <c r="GW109" i="12" s="1"/>
  <c r="DG109" i="12"/>
  <c r="DP109" i="12" s="1"/>
  <c r="DY109" i="12" s="1"/>
  <c r="EH109" i="12" s="1"/>
  <c r="EQ109" i="12" s="1"/>
  <c r="BN112" i="12"/>
  <c r="BW112" i="12" s="1"/>
  <c r="CF112" i="12" s="1"/>
  <c r="BK112" i="12"/>
  <c r="GR112" i="12" s="1"/>
  <c r="U117" i="12"/>
  <c r="R117" i="12"/>
  <c r="GM117" i="12" s="1"/>
  <c r="FO107" i="12"/>
  <c r="HD107" i="12" s="1"/>
  <c r="FR107" i="12"/>
  <c r="L118" i="12"/>
  <c r="EL108" i="12"/>
  <c r="EN108" i="12" s="1"/>
  <c r="HA108" i="12" s="1"/>
  <c r="F108" i="12"/>
  <c r="I108" i="12" s="1"/>
  <c r="GL108" i="12" s="1"/>
  <c r="EC108" i="12"/>
  <c r="EE108" i="12" s="1"/>
  <c r="GZ108" i="12" s="1"/>
  <c r="DK108" i="12"/>
  <c r="DM108" i="12" s="1"/>
  <c r="GX108" i="12" s="1"/>
  <c r="BR108" i="12"/>
  <c r="BT108" i="12" s="1"/>
  <c r="GS108" i="12" s="1"/>
  <c r="DT108" i="12"/>
  <c r="DV108" i="12" s="1"/>
  <c r="GY108" i="12" s="1"/>
  <c r="FI108" i="12"/>
  <c r="EW108" i="12"/>
  <c r="HB108" i="12" s="1"/>
  <c r="FV106" i="12"/>
  <c r="HC106" i="12" s="1"/>
  <c r="FY106" i="12"/>
  <c r="GE106" i="12" s="1"/>
  <c r="A122" i="16"/>
  <c r="B119" i="12"/>
  <c r="CO112" i="12" l="1"/>
  <c r="CA112" i="12"/>
  <c r="CC112" i="12" s="1"/>
  <c r="GT112" i="12" s="1"/>
  <c r="CL112" i="12"/>
  <c r="GU112" i="12" s="1"/>
  <c r="L119" i="12"/>
  <c r="DT109" i="12"/>
  <c r="DV109" i="12" s="1"/>
  <c r="GY109" i="12" s="1"/>
  <c r="F109" i="12"/>
  <c r="I109" i="12" s="1"/>
  <c r="GL109" i="12" s="1"/>
  <c r="EC109" i="12"/>
  <c r="EE109" i="12" s="1"/>
  <c r="GZ109" i="12" s="1"/>
  <c r="BR109" i="12"/>
  <c r="BT109" i="12" s="1"/>
  <c r="GS109" i="12" s="1"/>
  <c r="EL109" i="12"/>
  <c r="EN109" i="12" s="1"/>
  <c r="HA109" i="12" s="1"/>
  <c r="FI109" i="12"/>
  <c r="DK109" i="12"/>
  <c r="DM109" i="12" s="1"/>
  <c r="GX109" i="12" s="1"/>
  <c r="EW109" i="12"/>
  <c r="HB109" i="12" s="1"/>
  <c r="CU111" i="12"/>
  <c r="GV111" i="12" s="1"/>
  <c r="CX111" i="12"/>
  <c r="DD110" i="12"/>
  <c r="GW110" i="12" s="1"/>
  <c r="DG110" i="12"/>
  <c r="DP110" i="12" s="1"/>
  <c r="DY110" i="12" s="1"/>
  <c r="EH110" i="12" s="1"/>
  <c r="EQ110" i="12" s="1"/>
  <c r="A123" i="16"/>
  <c r="B120" i="12"/>
  <c r="FR108" i="12"/>
  <c r="FO108" i="12"/>
  <c r="HD108" i="12" s="1"/>
  <c r="U118" i="12"/>
  <c r="R118" i="12"/>
  <c r="GM118" i="12" s="1"/>
  <c r="GC117" i="12"/>
  <c r="AA117" i="12"/>
  <c r="GN117" i="12" s="1"/>
  <c r="AH117" i="12"/>
  <c r="AD117" i="12"/>
  <c r="BE114" i="12"/>
  <c r="BB114" i="12"/>
  <c r="GQ114" i="12" s="1"/>
  <c r="AQ116" i="12"/>
  <c r="AM116" i="12"/>
  <c r="AJ116" i="12"/>
  <c r="GO116" i="12" s="1"/>
  <c r="FY107" i="12"/>
  <c r="GE107" i="12" s="1"/>
  <c r="FV107" i="12"/>
  <c r="HC107" i="12" s="1"/>
  <c r="AV115" i="12"/>
  <c r="AZ115" i="12"/>
  <c r="AS115" i="12"/>
  <c r="GP115" i="12" s="1"/>
  <c r="BN113" i="12"/>
  <c r="BW113" i="12" s="1"/>
  <c r="CF113" i="12" s="1"/>
  <c r="BK113" i="12"/>
  <c r="GR113" i="12" s="1"/>
  <c r="BN114" i="12" l="1"/>
  <c r="BW114" i="12" s="1"/>
  <c r="CF114" i="12" s="1"/>
  <c r="BK114" i="12"/>
  <c r="GR114" i="12" s="1"/>
  <c r="FV108" i="12"/>
  <c r="HC108" i="12" s="1"/>
  <c r="FY108" i="12"/>
  <c r="GE108" i="12" s="1"/>
  <c r="R119" i="12"/>
  <c r="U119" i="12"/>
  <c r="BE115" i="12"/>
  <c r="BB115" i="12"/>
  <c r="GQ115" i="12" s="1"/>
  <c r="AZ116" i="12"/>
  <c r="AS116" i="12"/>
  <c r="GP116" i="12" s="1"/>
  <c r="AV116" i="12"/>
  <c r="AQ117" i="12"/>
  <c r="AM117" i="12"/>
  <c r="AJ117" i="12"/>
  <c r="GO117" i="12" s="1"/>
  <c r="L120" i="12"/>
  <c r="DD111" i="12"/>
  <c r="GW111" i="12" s="1"/>
  <c r="DG111" i="12"/>
  <c r="DP111" i="12" s="1"/>
  <c r="DY111" i="12" s="1"/>
  <c r="EH111" i="12" s="1"/>
  <c r="EQ111" i="12" s="1"/>
  <c r="FR109" i="12"/>
  <c r="FO109" i="12"/>
  <c r="HD109" i="12" s="1"/>
  <c r="AD118" i="12"/>
  <c r="AA118" i="12"/>
  <c r="GN118" i="12" s="1"/>
  <c r="AH118" i="12"/>
  <c r="GC118" i="12"/>
  <c r="A124" i="16"/>
  <c r="B121" i="12"/>
  <c r="CO113" i="12"/>
  <c r="CA113" i="12"/>
  <c r="CC113" i="12" s="1"/>
  <c r="GT113" i="12" s="1"/>
  <c r="CL113" i="12"/>
  <c r="GU113" i="12" s="1"/>
  <c r="FI110" i="12"/>
  <c r="DT110" i="12"/>
  <c r="DV110" i="12" s="1"/>
  <c r="GY110" i="12" s="1"/>
  <c r="BR110" i="12"/>
  <c r="BT110" i="12" s="1"/>
  <c r="GS110" i="12" s="1"/>
  <c r="F110" i="12"/>
  <c r="I110" i="12" s="1"/>
  <c r="GL110" i="12" s="1"/>
  <c r="EL110" i="12"/>
  <c r="EN110" i="12" s="1"/>
  <c r="HA110" i="12" s="1"/>
  <c r="DK110" i="12"/>
  <c r="DM110" i="12" s="1"/>
  <c r="GX110" i="12" s="1"/>
  <c r="EC110" i="12"/>
  <c r="EE110" i="12" s="1"/>
  <c r="GZ110" i="12" s="1"/>
  <c r="EW110" i="12"/>
  <c r="HB110" i="12" s="1"/>
  <c r="CX112" i="12"/>
  <c r="CU112" i="12"/>
  <c r="GV112" i="12" s="1"/>
  <c r="DG112" i="12" l="1"/>
  <c r="DP112" i="12" s="1"/>
  <c r="DY112" i="12" s="1"/>
  <c r="EH112" i="12" s="1"/>
  <c r="EQ112" i="12" s="1"/>
  <c r="DD112" i="12"/>
  <c r="GW112" i="12" s="1"/>
  <c r="CU113" i="12"/>
  <c r="GV113" i="12" s="1"/>
  <c r="CX113" i="12"/>
  <c r="AJ118" i="12"/>
  <c r="GO118" i="12" s="1"/>
  <c r="FV109" i="12"/>
  <c r="HC109" i="12" s="1"/>
  <c r="FY109" i="12"/>
  <c r="GE109" i="12" s="1"/>
  <c r="U120" i="12"/>
  <c r="R120" i="12"/>
  <c r="BB116" i="12"/>
  <c r="GQ116" i="12" s="1"/>
  <c r="BE116" i="12"/>
  <c r="BK115" i="12"/>
  <c r="GR115" i="12" s="1"/>
  <c r="BN115" i="12"/>
  <c r="BW115" i="12" s="1"/>
  <c r="CF115" i="12" s="1"/>
  <c r="FO110" i="12"/>
  <c r="HD110" i="12" s="1"/>
  <c r="FR110" i="12"/>
  <c r="L121" i="12"/>
  <c r="F111" i="12"/>
  <c r="I111" i="12" s="1"/>
  <c r="GL111" i="12" s="1"/>
  <c r="EL111" i="12"/>
  <c r="EN111" i="12" s="1"/>
  <c r="HA111" i="12" s="1"/>
  <c r="DK111" i="12"/>
  <c r="DM111" i="12" s="1"/>
  <c r="GX111" i="12" s="1"/>
  <c r="EW111" i="12"/>
  <c r="HB111" i="12" s="1"/>
  <c r="DT111" i="12"/>
  <c r="DV111" i="12" s="1"/>
  <c r="GY111" i="12" s="1"/>
  <c r="BR111" i="12"/>
  <c r="BT111" i="12" s="1"/>
  <c r="GS111" i="12" s="1"/>
  <c r="EC111" i="12"/>
  <c r="EE111" i="12" s="1"/>
  <c r="GZ111" i="12" s="1"/>
  <c r="FI111" i="12"/>
  <c r="AH119" i="12"/>
  <c r="GC119" i="12"/>
  <c r="AA119" i="12"/>
  <c r="GN119" i="12" s="1"/>
  <c r="AD119" i="12"/>
  <c r="A125" i="16"/>
  <c r="B122" i="12"/>
  <c r="AQ118" i="12"/>
  <c r="AM118" i="12"/>
  <c r="AV117" i="12"/>
  <c r="AS117" i="12"/>
  <c r="GP117" i="12" s="1"/>
  <c r="AZ117" i="12"/>
  <c r="CA114" i="12"/>
  <c r="CC114" i="12" s="1"/>
  <c r="GT114" i="12" s="1"/>
  <c r="CL114" i="12"/>
  <c r="GU114" i="12" s="1"/>
  <c r="CO114" i="12"/>
  <c r="BE117" i="12" l="1"/>
  <c r="BB117" i="12"/>
  <c r="GQ117" i="12" s="1"/>
  <c r="A126" i="16"/>
  <c r="B123" i="12"/>
  <c r="U121" i="12"/>
  <c r="R121" i="12"/>
  <c r="GC120" i="12"/>
  <c r="AH120" i="12"/>
  <c r="AD120" i="12"/>
  <c r="AA120" i="12"/>
  <c r="GN120" i="12" s="1"/>
  <c r="DG113" i="12"/>
  <c r="DP113" i="12" s="1"/>
  <c r="DY113" i="12" s="1"/>
  <c r="EH113" i="12" s="1"/>
  <c r="EQ113" i="12" s="1"/>
  <c r="DD113" i="12"/>
  <c r="GW113" i="12" s="1"/>
  <c r="L122" i="12"/>
  <c r="FV110" i="12"/>
  <c r="HC110" i="12" s="1"/>
  <c r="FY110" i="12"/>
  <c r="GE110" i="12" s="1"/>
  <c r="BK116" i="12"/>
  <c r="GR116" i="12" s="1"/>
  <c r="BN116" i="12"/>
  <c r="BW116" i="12" s="1"/>
  <c r="CF116" i="12" s="1"/>
  <c r="CU114" i="12"/>
  <c r="GV114" i="12" s="1"/>
  <c r="CX114" i="12"/>
  <c r="AV118" i="12"/>
  <c r="AZ118" i="12"/>
  <c r="AS118" i="12"/>
  <c r="GP118" i="12" s="1"/>
  <c r="AM119" i="12"/>
  <c r="AQ119" i="12"/>
  <c r="AJ119" i="12"/>
  <c r="GO119" i="12" s="1"/>
  <c r="FO111" i="12"/>
  <c r="HD111" i="12" s="1"/>
  <c r="FR111" i="12"/>
  <c r="CO115" i="12"/>
  <c r="CA115" i="12"/>
  <c r="CC115" i="12" s="1"/>
  <c r="GT115" i="12" s="1"/>
  <c r="CL115" i="12"/>
  <c r="GU115" i="12" s="1"/>
  <c r="EL112" i="12"/>
  <c r="EN112" i="12" s="1"/>
  <c r="HA112" i="12" s="1"/>
  <c r="EW112" i="12"/>
  <c r="HB112" i="12" s="1"/>
  <c r="EC112" i="12"/>
  <c r="EE112" i="12" s="1"/>
  <c r="GZ112" i="12" s="1"/>
  <c r="F112" i="12"/>
  <c r="I112" i="12" s="1"/>
  <c r="GL112" i="12" s="1"/>
  <c r="BR112" i="12"/>
  <c r="BT112" i="12" s="1"/>
  <c r="GS112" i="12" s="1"/>
  <c r="DT112" i="12"/>
  <c r="DV112" i="12" s="1"/>
  <c r="GY112" i="12" s="1"/>
  <c r="FI112" i="12"/>
  <c r="DK112" i="12"/>
  <c r="DM112" i="12" s="1"/>
  <c r="GX112" i="12" s="1"/>
  <c r="FY111" i="12" l="1"/>
  <c r="GE111" i="12" s="1"/>
  <c r="FV111" i="12"/>
  <c r="HC111" i="12" s="1"/>
  <c r="AS119" i="12"/>
  <c r="GP119" i="12" s="1"/>
  <c r="AZ119" i="12"/>
  <c r="AV119" i="12"/>
  <c r="DD114" i="12"/>
  <c r="GW114" i="12" s="1"/>
  <c r="DG114" i="12"/>
  <c r="DP114" i="12" s="1"/>
  <c r="DY114" i="12" s="1"/>
  <c r="EH114" i="12" s="1"/>
  <c r="EQ114" i="12" s="1"/>
  <c r="L123" i="12"/>
  <c r="EL113" i="12"/>
  <c r="EN113" i="12" s="1"/>
  <c r="HA113" i="12" s="1"/>
  <c r="FI113" i="12"/>
  <c r="DK113" i="12"/>
  <c r="DM113" i="12" s="1"/>
  <c r="GX113" i="12" s="1"/>
  <c r="EW113" i="12"/>
  <c r="HB113" i="12" s="1"/>
  <c r="DT113" i="12"/>
  <c r="DV113" i="12" s="1"/>
  <c r="GY113" i="12" s="1"/>
  <c r="F113" i="12"/>
  <c r="I113" i="12" s="1"/>
  <c r="GL113" i="12" s="1"/>
  <c r="EC113" i="12"/>
  <c r="EE113" i="12" s="1"/>
  <c r="GZ113" i="12" s="1"/>
  <c r="BR113" i="12"/>
  <c r="BT113" i="12" s="1"/>
  <c r="GS113" i="12" s="1"/>
  <c r="A127" i="16"/>
  <c r="B124" i="12"/>
  <c r="FO112" i="12"/>
  <c r="HD112" i="12" s="1"/>
  <c r="FR112" i="12"/>
  <c r="CO116" i="12"/>
  <c r="CA116" i="12"/>
  <c r="CC116" i="12" s="1"/>
  <c r="GT116" i="12" s="1"/>
  <c r="CL116" i="12"/>
  <c r="GU116" i="12" s="1"/>
  <c r="CU115" i="12"/>
  <c r="GV115" i="12" s="1"/>
  <c r="CX115" i="12"/>
  <c r="BB118" i="12"/>
  <c r="GQ118" i="12" s="1"/>
  <c r="BE118" i="12"/>
  <c r="U122" i="12"/>
  <c r="R122" i="12"/>
  <c r="AQ120" i="12"/>
  <c r="AM120" i="12"/>
  <c r="AJ120" i="12"/>
  <c r="GO120" i="12" s="1"/>
  <c r="GC121" i="12"/>
  <c r="AA121" i="12"/>
  <c r="GN121" i="12" s="1"/>
  <c r="AH121" i="12"/>
  <c r="AD121" i="12"/>
  <c r="BN117" i="12"/>
  <c r="BW117" i="12" s="1"/>
  <c r="CF117" i="12" s="1"/>
  <c r="BK117" i="12"/>
  <c r="GR117" i="12" s="1"/>
  <c r="CO117" i="12" l="1"/>
  <c r="CA117" i="12"/>
  <c r="CC117" i="12" s="1"/>
  <c r="GT117" i="12" s="1"/>
  <c r="CL117" i="12"/>
  <c r="GU117" i="12" s="1"/>
  <c r="AQ121" i="12"/>
  <c r="AM121" i="12"/>
  <c r="AJ121" i="12"/>
  <c r="GO121" i="12" s="1"/>
  <c r="AZ120" i="12"/>
  <c r="AS120" i="12"/>
  <c r="GP120" i="12" s="1"/>
  <c r="AV120" i="12"/>
  <c r="BN118" i="12"/>
  <c r="BW118" i="12" s="1"/>
  <c r="CF118" i="12" s="1"/>
  <c r="BK118" i="12"/>
  <c r="GR118" i="12" s="1"/>
  <c r="U123" i="12"/>
  <c r="R123" i="12"/>
  <c r="L124" i="12"/>
  <c r="FR113" i="12"/>
  <c r="FO113" i="12"/>
  <c r="HD113" i="12" s="1"/>
  <c r="EL114" i="12"/>
  <c r="EN114" i="12" s="1"/>
  <c r="HA114" i="12" s="1"/>
  <c r="F114" i="12"/>
  <c r="I114" i="12" s="1"/>
  <c r="GL114" i="12" s="1"/>
  <c r="EC114" i="12"/>
  <c r="EE114" i="12" s="1"/>
  <c r="GZ114" i="12" s="1"/>
  <c r="DK114" i="12"/>
  <c r="DM114" i="12" s="1"/>
  <c r="GX114" i="12" s="1"/>
  <c r="FI114" i="12"/>
  <c r="DT114" i="12"/>
  <c r="DV114" i="12" s="1"/>
  <c r="GY114" i="12" s="1"/>
  <c r="BR114" i="12"/>
  <c r="BT114" i="12" s="1"/>
  <c r="GS114" i="12" s="1"/>
  <c r="EW114" i="12"/>
  <c r="HB114" i="12" s="1"/>
  <c r="DG115" i="12"/>
  <c r="DP115" i="12" s="1"/>
  <c r="DY115" i="12" s="1"/>
  <c r="EH115" i="12" s="1"/>
  <c r="EQ115" i="12" s="1"/>
  <c r="DD115" i="12"/>
  <c r="GW115" i="12" s="1"/>
  <c r="CX116" i="12"/>
  <c r="CU116" i="12"/>
  <c r="GV116" i="12" s="1"/>
  <c r="A128" i="16"/>
  <c r="B125" i="12"/>
  <c r="AA122" i="12"/>
  <c r="GN122" i="12" s="1"/>
  <c r="GC122" i="12"/>
  <c r="AD122" i="12"/>
  <c r="AH122" i="12"/>
  <c r="FV112" i="12"/>
  <c r="HC112" i="12" s="1"/>
  <c r="FY112" i="12"/>
  <c r="GE112" i="12" s="1"/>
  <c r="BE119" i="12"/>
  <c r="BB119" i="12"/>
  <c r="GQ119" i="12" s="1"/>
  <c r="DD116" i="12" l="1"/>
  <c r="GW116" i="12" s="1"/>
  <c r="DG116" i="12"/>
  <c r="DP116" i="12" s="1"/>
  <c r="DY116" i="12" s="1"/>
  <c r="EH116" i="12" s="1"/>
  <c r="EQ116" i="12" s="1"/>
  <c r="FV113" i="12"/>
  <c r="HC113" i="12" s="1"/>
  <c r="FY113" i="12"/>
  <c r="GE113" i="12" s="1"/>
  <c r="GC123" i="12"/>
  <c r="AA123" i="12"/>
  <c r="GN123" i="12" s="1"/>
  <c r="AD123" i="12"/>
  <c r="AH123" i="12"/>
  <c r="L125" i="12"/>
  <c r="BK119" i="12"/>
  <c r="GR119" i="12" s="1"/>
  <c r="BN119" i="12"/>
  <c r="BW119" i="12" s="1"/>
  <c r="CF119" i="12" s="1"/>
  <c r="AJ122" i="12"/>
  <c r="GO122" i="12" s="1"/>
  <c r="AQ122" i="12"/>
  <c r="AM122" i="12"/>
  <c r="A129" i="16"/>
  <c r="B126" i="12"/>
  <c r="EC115" i="12"/>
  <c r="EE115" i="12" s="1"/>
  <c r="GZ115" i="12" s="1"/>
  <c r="FI115" i="12"/>
  <c r="F115" i="12"/>
  <c r="I115" i="12" s="1"/>
  <c r="GL115" i="12" s="1"/>
  <c r="EL115" i="12"/>
  <c r="EN115" i="12" s="1"/>
  <c r="HA115" i="12" s="1"/>
  <c r="DK115" i="12"/>
  <c r="DM115" i="12" s="1"/>
  <c r="GX115" i="12" s="1"/>
  <c r="EW115" i="12"/>
  <c r="HB115" i="12" s="1"/>
  <c r="DT115" i="12"/>
  <c r="DV115" i="12" s="1"/>
  <c r="GY115" i="12" s="1"/>
  <c r="BR115" i="12"/>
  <c r="BT115" i="12" s="1"/>
  <c r="GS115" i="12" s="1"/>
  <c r="FR114" i="12"/>
  <c r="FO114" i="12"/>
  <c r="HD114" i="12" s="1"/>
  <c r="U124" i="12"/>
  <c r="R124" i="12"/>
  <c r="CL118" i="12"/>
  <c r="GU118" i="12" s="1"/>
  <c r="CO118" i="12"/>
  <c r="CA118" i="12"/>
  <c r="CC118" i="12" s="1"/>
  <c r="GT118" i="12" s="1"/>
  <c r="BB120" i="12"/>
  <c r="GQ120" i="12" s="1"/>
  <c r="BE120" i="12"/>
  <c r="AZ121" i="12"/>
  <c r="AV121" i="12"/>
  <c r="AS121" i="12"/>
  <c r="GP121" i="12" s="1"/>
  <c r="CU117" i="12"/>
  <c r="GV117" i="12" s="1"/>
  <c r="CX117" i="12"/>
  <c r="A130" i="16" l="1"/>
  <c r="B127" i="12"/>
  <c r="CO119" i="12"/>
  <c r="CA119" i="12"/>
  <c r="CC119" i="12" s="1"/>
  <c r="GT119" i="12" s="1"/>
  <c r="CL119" i="12"/>
  <c r="GU119" i="12" s="1"/>
  <c r="DG117" i="12"/>
  <c r="DP117" i="12" s="1"/>
  <c r="DY117" i="12" s="1"/>
  <c r="EH117" i="12" s="1"/>
  <c r="EQ117" i="12" s="1"/>
  <c r="DD117" i="12"/>
  <c r="GW117" i="12" s="1"/>
  <c r="CX118" i="12"/>
  <c r="CU118" i="12"/>
  <c r="GV118" i="12" s="1"/>
  <c r="FO115" i="12"/>
  <c r="HD115" i="12" s="1"/>
  <c r="FR115" i="12"/>
  <c r="AV122" i="12"/>
  <c r="AS122" i="12"/>
  <c r="GP122" i="12" s="1"/>
  <c r="AZ122" i="12"/>
  <c r="AJ123" i="12"/>
  <c r="GO123" i="12" s="1"/>
  <c r="AM123" i="12"/>
  <c r="AQ123" i="12"/>
  <c r="GC124" i="12"/>
  <c r="AH124" i="12"/>
  <c r="AA124" i="12"/>
  <c r="GN124" i="12" s="1"/>
  <c r="AD124" i="12"/>
  <c r="BN120" i="12"/>
  <c r="BW120" i="12" s="1"/>
  <c r="CF120" i="12" s="1"/>
  <c r="BK120" i="12"/>
  <c r="GR120" i="12" s="1"/>
  <c r="FV114" i="12"/>
  <c r="HC114" i="12" s="1"/>
  <c r="FY114" i="12"/>
  <c r="GE114" i="12" s="1"/>
  <c r="EL116" i="12"/>
  <c r="EN116" i="12" s="1"/>
  <c r="HA116" i="12" s="1"/>
  <c r="F116" i="12"/>
  <c r="I116" i="12" s="1"/>
  <c r="GL116" i="12" s="1"/>
  <c r="EC116" i="12"/>
  <c r="EE116" i="12" s="1"/>
  <c r="GZ116" i="12" s="1"/>
  <c r="DK116" i="12"/>
  <c r="DM116" i="12" s="1"/>
  <c r="GX116" i="12" s="1"/>
  <c r="BR116" i="12"/>
  <c r="BT116" i="12" s="1"/>
  <c r="GS116" i="12" s="1"/>
  <c r="DT116" i="12"/>
  <c r="DV116" i="12" s="1"/>
  <c r="GY116" i="12" s="1"/>
  <c r="FI116" i="12"/>
  <c r="EW116" i="12"/>
  <c r="HB116" i="12" s="1"/>
  <c r="BE121" i="12"/>
  <c r="BB121" i="12"/>
  <c r="GQ121" i="12" s="1"/>
  <c r="L126" i="12"/>
  <c r="U125" i="12"/>
  <c r="R125" i="12"/>
  <c r="U126" i="12" l="1"/>
  <c r="R126" i="12"/>
  <c r="FO116" i="12"/>
  <c r="HD116" i="12" s="1"/>
  <c r="FR116" i="12"/>
  <c r="AV123" i="12"/>
  <c r="AZ123" i="12"/>
  <c r="AS123" i="12"/>
  <c r="GP123" i="12" s="1"/>
  <c r="BE122" i="12"/>
  <c r="BB122" i="12"/>
  <c r="GQ122" i="12" s="1"/>
  <c r="DD118" i="12"/>
  <c r="GW118" i="12" s="1"/>
  <c r="DG118" i="12"/>
  <c r="DP118" i="12" s="1"/>
  <c r="DY118" i="12" s="1"/>
  <c r="EH118" i="12" s="1"/>
  <c r="EQ118" i="12" s="1"/>
  <c r="FV115" i="12"/>
  <c r="HC115" i="12" s="1"/>
  <c r="FY115" i="12"/>
  <c r="GE115" i="12" s="1"/>
  <c r="CU119" i="12"/>
  <c r="GV119" i="12" s="1"/>
  <c r="CX119" i="12"/>
  <c r="GC125" i="12"/>
  <c r="AH125" i="12"/>
  <c r="AA125" i="12"/>
  <c r="GN125" i="12" s="1"/>
  <c r="AD125" i="12"/>
  <c r="BK121" i="12"/>
  <c r="GR121" i="12" s="1"/>
  <c r="BN121" i="12"/>
  <c r="BW121" i="12" s="1"/>
  <c r="CF121" i="12" s="1"/>
  <c r="CL120" i="12"/>
  <c r="GU120" i="12" s="1"/>
  <c r="CO120" i="12"/>
  <c r="CA120" i="12"/>
  <c r="CC120" i="12" s="1"/>
  <c r="GT120" i="12" s="1"/>
  <c r="EC117" i="12"/>
  <c r="EE117" i="12" s="1"/>
  <c r="GZ117" i="12" s="1"/>
  <c r="BR117" i="12"/>
  <c r="BT117" i="12" s="1"/>
  <c r="GS117" i="12" s="1"/>
  <c r="EL117" i="12"/>
  <c r="EN117" i="12" s="1"/>
  <c r="HA117" i="12" s="1"/>
  <c r="FI117" i="12"/>
  <c r="DK117" i="12"/>
  <c r="DM117" i="12" s="1"/>
  <c r="GX117" i="12" s="1"/>
  <c r="EW117" i="12"/>
  <c r="HB117" i="12" s="1"/>
  <c r="DT117" i="12"/>
  <c r="DV117" i="12" s="1"/>
  <c r="GY117" i="12" s="1"/>
  <c r="F117" i="12"/>
  <c r="I117" i="12" s="1"/>
  <c r="GL117" i="12" s="1"/>
  <c r="L127" i="12"/>
  <c r="AQ124" i="12"/>
  <c r="AJ124" i="12"/>
  <c r="GO124" i="12" s="1"/>
  <c r="AM124" i="12"/>
  <c r="A131" i="16"/>
  <c r="B128" i="12"/>
  <c r="AQ125" i="12" l="1"/>
  <c r="AJ125" i="12"/>
  <c r="GO125" i="12" s="1"/>
  <c r="AM125" i="12"/>
  <c r="FR117" i="12"/>
  <c r="FO117" i="12"/>
  <c r="HD117" i="12" s="1"/>
  <c r="BK122" i="12"/>
  <c r="GR122" i="12" s="1"/>
  <c r="BN122" i="12"/>
  <c r="BW122" i="12" s="1"/>
  <c r="CF122" i="12" s="1"/>
  <c r="FV116" i="12"/>
  <c r="HC116" i="12" s="1"/>
  <c r="FY116" i="12"/>
  <c r="GE116" i="12" s="1"/>
  <c r="L128" i="12"/>
  <c r="CX120" i="12"/>
  <c r="CU120" i="12"/>
  <c r="GV120" i="12" s="1"/>
  <c r="BR118" i="12"/>
  <c r="BT118" i="12" s="1"/>
  <c r="GS118" i="12" s="1"/>
  <c r="F118" i="12"/>
  <c r="I118" i="12" s="1"/>
  <c r="GL118" i="12" s="1"/>
  <c r="EL118" i="12"/>
  <c r="EN118" i="12" s="1"/>
  <c r="HA118" i="12" s="1"/>
  <c r="DK118" i="12"/>
  <c r="DM118" i="12" s="1"/>
  <c r="GX118" i="12" s="1"/>
  <c r="EC118" i="12"/>
  <c r="EE118" i="12" s="1"/>
  <c r="GZ118" i="12" s="1"/>
  <c r="EW118" i="12"/>
  <c r="HB118" i="12" s="1"/>
  <c r="FI118" i="12"/>
  <c r="DT118" i="12"/>
  <c r="DV118" i="12" s="1"/>
  <c r="GY118" i="12" s="1"/>
  <c r="DD119" i="12"/>
  <c r="GW119" i="12" s="1"/>
  <c r="DG119" i="12"/>
  <c r="DP119" i="12" s="1"/>
  <c r="DY119" i="12" s="1"/>
  <c r="EH119" i="12" s="1"/>
  <c r="EQ119" i="12" s="1"/>
  <c r="A132" i="16"/>
  <c r="B129" i="12"/>
  <c r="AV124" i="12"/>
  <c r="AZ124" i="12"/>
  <c r="AS124" i="12"/>
  <c r="GP124" i="12" s="1"/>
  <c r="U127" i="12"/>
  <c r="R127" i="12"/>
  <c r="CO121" i="12"/>
  <c r="CA121" i="12"/>
  <c r="CC121" i="12" s="1"/>
  <c r="GT121" i="12" s="1"/>
  <c r="CL121" i="12"/>
  <c r="GU121" i="12" s="1"/>
  <c r="BE123" i="12"/>
  <c r="BB123" i="12"/>
  <c r="GQ123" i="12" s="1"/>
  <c r="GC126" i="12"/>
  <c r="AA126" i="12"/>
  <c r="GN126" i="12" s="1"/>
  <c r="AH126" i="12"/>
  <c r="AD126" i="12"/>
  <c r="A133" i="16" l="1"/>
  <c r="B130" i="12"/>
  <c r="FO118" i="12"/>
  <c r="HD118" i="12" s="1"/>
  <c r="FR118" i="12"/>
  <c r="DD120" i="12"/>
  <c r="GW120" i="12" s="1"/>
  <c r="DG120" i="12"/>
  <c r="DP120" i="12" s="1"/>
  <c r="DY120" i="12" s="1"/>
  <c r="EH120" i="12" s="1"/>
  <c r="EQ120" i="12" s="1"/>
  <c r="FV117" i="12"/>
  <c r="HC117" i="12" s="1"/>
  <c r="FY117" i="12"/>
  <c r="GE117" i="12" s="1"/>
  <c r="CL122" i="12"/>
  <c r="GU122" i="12" s="1"/>
  <c r="CA122" i="12"/>
  <c r="CC122" i="12" s="1"/>
  <c r="GT122" i="12" s="1"/>
  <c r="CO122" i="12"/>
  <c r="AZ125" i="12"/>
  <c r="AS125" i="12"/>
  <c r="GP125" i="12" s="1"/>
  <c r="AV125" i="12"/>
  <c r="CU121" i="12"/>
  <c r="GV121" i="12" s="1"/>
  <c r="CX121" i="12"/>
  <c r="BB124" i="12"/>
  <c r="GQ124" i="12" s="1"/>
  <c r="BE124" i="12"/>
  <c r="R128" i="12"/>
  <c r="U128" i="12"/>
  <c r="AQ126" i="12"/>
  <c r="AJ126" i="12"/>
  <c r="GO126" i="12" s="1"/>
  <c r="AM126" i="12"/>
  <c r="EC119" i="12"/>
  <c r="EE119" i="12" s="1"/>
  <c r="GZ119" i="12" s="1"/>
  <c r="FI119" i="12"/>
  <c r="F119" i="12"/>
  <c r="I119" i="12" s="1"/>
  <c r="GL119" i="12" s="1"/>
  <c r="EL119" i="12"/>
  <c r="EN119" i="12" s="1"/>
  <c r="HA119" i="12" s="1"/>
  <c r="DK119" i="12"/>
  <c r="DM119" i="12" s="1"/>
  <c r="GX119" i="12" s="1"/>
  <c r="EW119" i="12"/>
  <c r="HB119" i="12" s="1"/>
  <c r="DT119" i="12"/>
  <c r="DV119" i="12" s="1"/>
  <c r="GY119" i="12" s="1"/>
  <c r="BR119" i="12"/>
  <c r="BT119" i="12" s="1"/>
  <c r="GS119" i="12" s="1"/>
  <c r="BN123" i="12"/>
  <c r="BW123" i="12" s="1"/>
  <c r="CF123" i="12" s="1"/>
  <c r="BK123" i="12"/>
  <c r="GR123" i="12" s="1"/>
  <c r="GC127" i="12"/>
  <c r="AA127" i="12"/>
  <c r="GN127" i="12" s="1"/>
  <c r="AD127" i="12"/>
  <c r="AH127" i="12"/>
  <c r="L129" i="12"/>
  <c r="FR119" i="12" l="1"/>
  <c r="FO119" i="12"/>
  <c r="HD119" i="12" s="1"/>
  <c r="AJ127" i="12"/>
  <c r="GO127" i="12" s="1"/>
  <c r="AM127" i="12"/>
  <c r="AQ127" i="12"/>
  <c r="CL123" i="12"/>
  <c r="GU123" i="12" s="1"/>
  <c r="CO123" i="12"/>
  <c r="CA123" i="12"/>
  <c r="CC123" i="12" s="1"/>
  <c r="GT123" i="12" s="1"/>
  <c r="GC128" i="12"/>
  <c r="AD128" i="12"/>
  <c r="AH128" i="12"/>
  <c r="AA128" i="12"/>
  <c r="GN128" i="12" s="1"/>
  <c r="DD121" i="12"/>
  <c r="GW121" i="12" s="1"/>
  <c r="DG121" i="12"/>
  <c r="DP121" i="12" s="1"/>
  <c r="DY121" i="12" s="1"/>
  <c r="EH121" i="12" s="1"/>
  <c r="EQ121" i="12" s="1"/>
  <c r="FV118" i="12"/>
  <c r="HC118" i="12" s="1"/>
  <c r="FY118" i="12"/>
  <c r="GE118" i="12" s="1"/>
  <c r="AS126" i="12"/>
  <c r="GP126" i="12" s="1"/>
  <c r="AV126" i="12"/>
  <c r="AZ126" i="12"/>
  <c r="CX122" i="12"/>
  <c r="CU122" i="12"/>
  <c r="GV122" i="12" s="1"/>
  <c r="BK124" i="12"/>
  <c r="GR124" i="12" s="1"/>
  <c r="BN124" i="12"/>
  <c r="BW124" i="12" s="1"/>
  <c r="CF124" i="12" s="1"/>
  <c r="BB125" i="12"/>
  <c r="GQ125" i="12" s="1"/>
  <c r="BE125" i="12"/>
  <c r="EC120" i="12"/>
  <c r="EE120" i="12" s="1"/>
  <c r="GZ120" i="12" s="1"/>
  <c r="F120" i="12"/>
  <c r="I120" i="12" s="1"/>
  <c r="GL120" i="12" s="1"/>
  <c r="BR120" i="12"/>
  <c r="BT120" i="12" s="1"/>
  <c r="GS120" i="12" s="1"/>
  <c r="DT120" i="12"/>
  <c r="DV120" i="12" s="1"/>
  <c r="GY120" i="12" s="1"/>
  <c r="FI120" i="12"/>
  <c r="DK120" i="12"/>
  <c r="DM120" i="12" s="1"/>
  <c r="GX120" i="12" s="1"/>
  <c r="EL120" i="12"/>
  <c r="EN120" i="12" s="1"/>
  <c r="HA120" i="12" s="1"/>
  <c r="EW120" i="12"/>
  <c r="HB120" i="12" s="1"/>
  <c r="L130" i="12"/>
  <c r="R129" i="12"/>
  <c r="U129" i="12"/>
  <c r="A134" i="16"/>
  <c r="B131" i="12"/>
  <c r="DD122" i="12" l="1"/>
  <c r="GW122" i="12" s="1"/>
  <c r="DG122" i="12"/>
  <c r="DP122" i="12" s="1"/>
  <c r="DY122" i="12" s="1"/>
  <c r="EH122" i="12" s="1"/>
  <c r="EQ122" i="12" s="1"/>
  <c r="AV127" i="12"/>
  <c r="AZ127" i="12"/>
  <c r="AS127" i="12"/>
  <c r="GP127" i="12" s="1"/>
  <c r="CA124" i="12"/>
  <c r="CC124" i="12" s="1"/>
  <c r="GT124" i="12" s="1"/>
  <c r="CL124" i="12"/>
  <c r="GU124" i="12" s="1"/>
  <c r="CO124" i="12"/>
  <c r="CU123" i="12"/>
  <c r="GV123" i="12" s="1"/>
  <c r="CX123" i="12"/>
  <c r="A135" i="16"/>
  <c r="B132" i="12"/>
  <c r="R130" i="12"/>
  <c r="U130" i="12"/>
  <c r="FO120" i="12"/>
  <c r="HD120" i="12" s="1"/>
  <c r="FR120" i="12"/>
  <c r="BB126" i="12"/>
  <c r="GQ126" i="12" s="1"/>
  <c r="BE126" i="12"/>
  <c r="DT121" i="12"/>
  <c r="DV121" i="12" s="1"/>
  <c r="GY121" i="12" s="1"/>
  <c r="F121" i="12"/>
  <c r="I121" i="12" s="1"/>
  <c r="GL121" i="12" s="1"/>
  <c r="EC121" i="12"/>
  <c r="EE121" i="12" s="1"/>
  <c r="GZ121" i="12" s="1"/>
  <c r="BR121" i="12"/>
  <c r="BT121" i="12" s="1"/>
  <c r="GS121" i="12" s="1"/>
  <c r="EL121" i="12"/>
  <c r="EN121" i="12" s="1"/>
  <c r="HA121" i="12" s="1"/>
  <c r="FI121" i="12"/>
  <c r="DK121" i="12"/>
  <c r="DM121" i="12" s="1"/>
  <c r="GX121" i="12" s="1"/>
  <c r="EW121" i="12"/>
  <c r="HB121" i="12" s="1"/>
  <c r="AJ128" i="12"/>
  <c r="GO128" i="12" s="1"/>
  <c r="AM128" i="12"/>
  <c r="AQ128" i="12"/>
  <c r="L131" i="12"/>
  <c r="GC129" i="12"/>
  <c r="AH129" i="12"/>
  <c r="AA129" i="12"/>
  <c r="GN129" i="12" s="1"/>
  <c r="AD129" i="12"/>
  <c r="BN125" i="12"/>
  <c r="BW125" i="12" s="1"/>
  <c r="CF125" i="12" s="1"/>
  <c r="BK125" i="12"/>
  <c r="GR125" i="12" s="1"/>
  <c r="FV119" i="12"/>
  <c r="HC119" i="12" s="1"/>
  <c r="FY119" i="12"/>
  <c r="GE119" i="12" s="1"/>
  <c r="AM129" i="12" l="1"/>
  <c r="AQ129" i="12"/>
  <c r="AJ129" i="12"/>
  <c r="GO129" i="12" s="1"/>
  <c r="CL125" i="12"/>
  <c r="GU125" i="12" s="1"/>
  <c r="CO125" i="12"/>
  <c r="CA125" i="12"/>
  <c r="CC125" i="12" s="1"/>
  <c r="GT125" i="12" s="1"/>
  <c r="AS128" i="12"/>
  <c r="GP128" i="12" s="1"/>
  <c r="AV128" i="12"/>
  <c r="AZ128" i="12"/>
  <c r="FR121" i="12"/>
  <c r="FO121" i="12"/>
  <c r="HD121" i="12" s="1"/>
  <c r="FV120" i="12"/>
  <c r="HC120" i="12" s="1"/>
  <c r="FY120" i="12"/>
  <c r="GE120" i="12" s="1"/>
  <c r="L132" i="12"/>
  <c r="CU124" i="12"/>
  <c r="GV124" i="12" s="1"/>
  <c r="CX124" i="12"/>
  <c r="A136" i="16"/>
  <c r="B133" i="12"/>
  <c r="BB127" i="12"/>
  <c r="GQ127" i="12" s="1"/>
  <c r="BE127" i="12"/>
  <c r="R131" i="12"/>
  <c r="U131" i="12"/>
  <c r="BK126" i="12"/>
  <c r="GR126" i="12" s="1"/>
  <c r="BN126" i="12"/>
  <c r="BW126" i="12" s="1"/>
  <c r="CF126" i="12" s="1"/>
  <c r="AD130" i="12"/>
  <c r="AH130" i="12"/>
  <c r="AA130" i="12"/>
  <c r="GN130" i="12" s="1"/>
  <c r="GC130" i="12"/>
  <c r="DD123" i="12"/>
  <c r="GW123" i="12" s="1"/>
  <c r="DG123" i="12"/>
  <c r="DP123" i="12" s="1"/>
  <c r="DY123" i="12" s="1"/>
  <c r="EH123" i="12" s="1"/>
  <c r="EQ123" i="12" s="1"/>
  <c r="EL122" i="12"/>
  <c r="EN122" i="12" s="1"/>
  <c r="HA122" i="12" s="1"/>
  <c r="BR122" i="12"/>
  <c r="BT122" i="12" s="1"/>
  <c r="GS122" i="12" s="1"/>
  <c r="DK122" i="12"/>
  <c r="DM122" i="12" s="1"/>
  <c r="GX122" i="12" s="1"/>
  <c r="EW122" i="12"/>
  <c r="HB122" i="12" s="1"/>
  <c r="DT122" i="12"/>
  <c r="DV122" i="12" s="1"/>
  <c r="GY122" i="12" s="1"/>
  <c r="FI122" i="12"/>
  <c r="EC122" i="12"/>
  <c r="EE122" i="12" s="1"/>
  <c r="GZ122" i="12" s="1"/>
  <c r="F122" i="12"/>
  <c r="I122" i="12" s="1"/>
  <c r="GL122" i="12" s="1"/>
  <c r="BE128" i="12" l="1"/>
  <c r="BB128" i="12"/>
  <c r="GQ128" i="12" s="1"/>
  <c r="BR123" i="12"/>
  <c r="BT123" i="12" s="1"/>
  <c r="GS123" i="12" s="1"/>
  <c r="DT123" i="12"/>
  <c r="DV123" i="12" s="1"/>
  <c r="GY123" i="12" s="1"/>
  <c r="DK123" i="12"/>
  <c r="DM123" i="12" s="1"/>
  <c r="GX123" i="12" s="1"/>
  <c r="EL123" i="12"/>
  <c r="EN123" i="12" s="1"/>
  <c r="HA123" i="12" s="1"/>
  <c r="FI123" i="12"/>
  <c r="EC123" i="12"/>
  <c r="EE123" i="12" s="1"/>
  <c r="GZ123" i="12" s="1"/>
  <c r="F123" i="12"/>
  <c r="I123" i="12" s="1"/>
  <c r="GL123" i="12" s="1"/>
  <c r="EW123" i="12"/>
  <c r="HB123" i="12" s="1"/>
  <c r="GC131" i="12"/>
  <c r="AH131" i="12"/>
  <c r="AA131" i="12"/>
  <c r="GN131" i="12" s="1"/>
  <c r="AD131" i="12"/>
  <c r="L133" i="12"/>
  <c r="AQ130" i="12"/>
  <c r="AJ130" i="12"/>
  <c r="GO130" i="12" s="1"/>
  <c r="AM130" i="12"/>
  <c r="A137" i="16"/>
  <c r="B134" i="12"/>
  <c r="R132" i="12"/>
  <c r="U132" i="12"/>
  <c r="FV121" i="12"/>
  <c r="HC121" i="12" s="1"/>
  <c r="FY121" i="12"/>
  <c r="GE121" i="12" s="1"/>
  <c r="FR122" i="12"/>
  <c r="FO122" i="12"/>
  <c r="HD122" i="12" s="1"/>
  <c r="CO126" i="12"/>
  <c r="CA126" i="12"/>
  <c r="CC126" i="12" s="1"/>
  <c r="GT126" i="12" s="1"/>
  <c r="CL126" i="12"/>
  <c r="GU126" i="12" s="1"/>
  <c r="BN127" i="12"/>
  <c r="BW127" i="12" s="1"/>
  <c r="CF127" i="12" s="1"/>
  <c r="BK127" i="12"/>
  <c r="GR127" i="12" s="1"/>
  <c r="DG124" i="12"/>
  <c r="DP124" i="12" s="1"/>
  <c r="DY124" i="12" s="1"/>
  <c r="EH124" i="12" s="1"/>
  <c r="EQ124" i="12" s="1"/>
  <c r="DD124" i="12"/>
  <c r="GW124" i="12" s="1"/>
  <c r="CX125" i="12"/>
  <c r="CU125" i="12"/>
  <c r="GV125" i="12" s="1"/>
  <c r="AS129" i="12"/>
  <c r="GP129" i="12" s="1"/>
  <c r="AZ129" i="12"/>
  <c r="AV129" i="12"/>
  <c r="DK124" i="12" l="1"/>
  <c r="DM124" i="12" s="1"/>
  <c r="GX124" i="12" s="1"/>
  <c r="EW124" i="12"/>
  <c r="HB124" i="12" s="1"/>
  <c r="DT124" i="12"/>
  <c r="DV124" i="12" s="1"/>
  <c r="GY124" i="12" s="1"/>
  <c r="FI124" i="12"/>
  <c r="F124" i="12"/>
  <c r="I124" i="12" s="1"/>
  <c r="GL124" i="12" s="1"/>
  <c r="EC124" i="12"/>
  <c r="EE124" i="12" s="1"/>
  <c r="GZ124" i="12" s="1"/>
  <c r="BR124" i="12"/>
  <c r="BT124" i="12" s="1"/>
  <c r="GS124" i="12" s="1"/>
  <c r="EL124" i="12"/>
  <c r="EN124" i="12" s="1"/>
  <c r="HA124" i="12" s="1"/>
  <c r="A138" i="16"/>
  <c r="B135" i="12"/>
  <c r="CU126" i="12"/>
  <c r="GV126" i="12" s="1"/>
  <c r="CX126" i="12"/>
  <c r="BE129" i="12"/>
  <c r="BB129" i="12"/>
  <c r="GQ129" i="12" s="1"/>
  <c r="DD125" i="12"/>
  <c r="GW125" i="12" s="1"/>
  <c r="DG125" i="12"/>
  <c r="DP125" i="12" s="1"/>
  <c r="DY125" i="12" s="1"/>
  <c r="EH125" i="12" s="1"/>
  <c r="EQ125" i="12" s="1"/>
  <c r="CL127" i="12"/>
  <c r="GU127" i="12" s="1"/>
  <c r="CO127" i="12"/>
  <c r="CA127" i="12"/>
  <c r="CC127" i="12" s="1"/>
  <c r="GT127" i="12" s="1"/>
  <c r="GC132" i="12"/>
  <c r="AD132" i="12"/>
  <c r="AH132" i="12"/>
  <c r="AA132" i="12"/>
  <c r="GN132" i="12" s="1"/>
  <c r="AZ130" i="12"/>
  <c r="AS130" i="12"/>
  <c r="GP130" i="12" s="1"/>
  <c r="AV130" i="12"/>
  <c r="R133" i="12"/>
  <c r="U133" i="12"/>
  <c r="FO123" i="12"/>
  <c r="HD123" i="12" s="1"/>
  <c r="FR123" i="12"/>
  <c r="AJ131" i="12"/>
  <c r="GO131" i="12" s="1"/>
  <c r="AM131" i="12"/>
  <c r="AQ131" i="12"/>
  <c r="FV122" i="12"/>
  <c r="HC122" i="12" s="1"/>
  <c r="FY122" i="12"/>
  <c r="GE122" i="12" s="1"/>
  <c r="L134" i="12"/>
  <c r="BK128" i="12"/>
  <c r="GR128" i="12" s="1"/>
  <c r="BN128" i="12"/>
  <c r="BW128" i="12" s="1"/>
  <c r="CF128" i="12" s="1"/>
  <c r="CL128" i="12" l="1"/>
  <c r="GU128" i="12" s="1"/>
  <c r="CO128" i="12"/>
  <c r="CA128" i="12"/>
  <c r="CC128" i="12" s="1"/>
  <c r="GT128" i="12" s="1"/>
  <c r="L135" i="12"/>
  <c r="AM132" i="12"/>
  <c r="AQ132" i="12"/>
  <c r="AJ132" i="12"/>
  <c r="GO132" i="12" s="1"/>
  <c r="A139" i="16"/>
  <c r="B136" i="12"/>
  <c r="R134" i="12"/>
  <c r="U134" i="12"/>
  <c r="AV131" i="12"/>
  <c r="AZ131" i="12"/>
  <c r="AS131" i="12"/>
  <c r="GP131" i="12" s="1"/>
  <c r="GC133" i="12"/>
  <c r="AH133" i="12"/>
  <c r="AA133" i="12"/>
  <c r="GN133" i="12" s="1"/>
  <c r="AD133" i="12"/>
  <c r="DK125" i="12"/>
  <c r="DM125" i="12" s="1"/>
  <c r="GX125" i="12" s="1"/>
  <c r="EW125" i="12"/>
  <c r="HB125" i="12" s="1"/>
  <c r="DT125" i="12"/>
  <c r="DV125" i="12" s="1"/>
  <c r="GY125" i="12" s="1"/>
  <c r="FI125" i="12"/>
  <c r="EC125" i="12"/>
  <c r="EE125" i="12" s="1"/>
  <c r="GZ125" i="12" s="1"/>
  <c r="F125" i="12"/>
  <c r="I125" i="12" s="1"/>
  <c r="GL125" i="12" s="1"/>
  <c r="BR125" i="12"/>
  <c r="BT125" i="12" s="1"/>
  <c r="GS125" i="12" s="1"/>
  <c r="EL125" i="12"/>
  <c r="EN125" i="12" s="1"/>
  <c r="HA125" i="12" s="1"/>
  <c r="DD126" i="12"/>
  <c r="GW126" i="12" s="1"/>
  <c r="DG126" i="12"/>
  <c r="DP126" i="12" s="1"/>
  <c r="DY126" i="12" s="1"/>
  <c r="EH126" i="12" s="1"/>
  <c r="EQ126" i="12" s="1"/>
  <c r="FR124" i="12"/>
  <c r="FO124" i="12"/>
  <c r="HD124" i="12" s="1"/>
  <c r="FV123" i="12"/>
  <c r="HC123" i="12" s="1"/>
  <c r="FY123" i="12"/>
  <c r="GE123" i="12" s="1"/>
  <c r="BE130" i="12"/>
  <c r="BB130" i="12"/>
  <c r="GQ130" i="12" s="1"/>
  <c r="CU127" i="12"/>
  <c r="GV127" i="12" s="1"/>
  <c r="CX127" i="12"/>
  <c r="BN129" i="12"/>
  <c r="BW129" i="12" s="1"/>
  <c r="CF129" i="12" s="1"/>
  <c r="BK129" i="12"/>
  <c r="GR129" i="12" s="1"/>
  <c r="AH134" i="12" l="1"/>
  <c r="AA134" i="12"/>
  <c r="GN134" i="12" s="1"/>
  <c r="GC134" i="12"/>
  <c r="AD134" i="12"/>
  <c r="R135" i="12"/>
  <c r="U135" i="12"/>
  <c r="FO125" i="12"/>
  <c r="HD125" i="12" s="1"/>
  <c r="FR125" i="12"/>
  <c r="AQ133" i="12"/>
  <c r="AJ133" i="12"/>
  <c r="GO133" i="12" s="1"/>
  <c r="AM133" i="12"/>
  <c r="CL129" i="12"/>
  <c r="GU129" i="12" s="1"/>
  <c r="CA129" i="12"/>
  <c r="CC129" i="12" s="1"/>
  <c r="GT129" i="12" s="1"/>
  <c r="CO129" i="12"/>
  <c r="BK130" i="12"/>
  <c r="GR130" i="12" s="1"/>
  <c r="BN130" i="12"/>
  <c r="BW130" i="12" s="1"/>
  <c r="CF130" i="12" s="1"/>
  <c r="FV124" i="12"/>
  <c r="HC124" i="12" s="1"/>
  <c r="FY124" i="12"/>
  <c r="GE124" i="12" s="1"/>
  <c r="L136" i="12"/>
  <c r="AS132" i="12"/>
  <c r="GP132" i="12" s="1"/>
  <c r="AV132" i="12"/>
  <c r="AZ132" i="12"/>
  <c r="CU128" i="12"/>
  <c r="GV128" i="12" s="1"/>
  <c r="CX128" i="12"/>
  <c r="DD127" i="12"/>
  <c r="GW127" i="12" s="1"/>
  <c r="DG127" i="12"/>
  <c r="DP127" i="12" s="1"/>
  <c r="DY127" i="12" s="1"/>
  <c r="EH127" i="12" s="1"/>
  <c r="EQ127" i="12" s="1"/>
  <c r="DK126" i="12"/>
  <c r="DM126" i="12" s="1"/>
  <c r="GX126" i="12" s="1"/>
  <c r="EW126" i="12"/>
  <c r="HB126" i="12" s="1"/>
  <c r="DT126" i="12"/>
  <c r="DV126" i="12" s="1"/>
  <c r="GY126" i="12" s="1"/>
  <c r="FI126" i="12"/>
  <c r="EC126" i="12"/>
  <c r="EE126" i="12" s="1"/>
  <c r="GZ126" i="12" s="1"/>
  <c r="F126" i="12"/>
  <c r="I126" i="12" s="1"/>
  <c r="GL126" i="12" s="1"/>
  <c r="EL126" i="12"/>
  <c r="EN126" i="12" s="1"/>
  <c r="HA126" i="12" s="1"/>
  <c r="BR126" i="12"/>
  <c r="BT126" i="12" s="1"/>
  <c r="GS126" i="12" s="1"/>
  <c r="BB131" i="12"/>
  <c r="GQ131" i="12" s="1"/>
  <c r="BE131" i="12"/>
  <c r="A140" i="16"/>
  <c r="B137" i="12"/>
  <c r="FY125" i="12" l="1"/>
  <c r="GE125" i="12" s="1"/>
  <c r="FV125" i="12"/>
  <c r="HC125" i="12" s="1"/>
  <c r="AJ134" i="12"/>
  <c r="GO134" i="12" s="1"/>
  <c r="AQ134" i="12"/>
  <c r="AM134" i="12"/>
  <c r="CL130" i="12"/>
  <c r="GU130" i="12" s="1"/>
  <c r="CA130" i="12"/>
  <c r="CC130" i="12" s="1"/>
  <c r="GT130" i="12" s="1"/>
  <c r="CO130" i="12"/>
  <c r="L137" i="12"/>
  <c r="FR126" i="12"/>
  <c r="FO126" i="12"/>
  <c r="HD126" i="12" s="1"/>
  <c r="DK127" i="12"/>
  <c r="DM127" i="12" s="1"/>
  <c r="GX127" i="12" s="1"/>
  <c r="EL127" i="12"/>
  <c r="EN127" i="12" s="1"/>
  <c r="HA127" i="12" s="1"/>
  <c r="FI127" i="12"/>
  <c r="EC127" i="12"/>
  <c r="EE127" i="12" s="1"/>
  <c r="GZ127" i="12" s="1"/>
  <c r="F127" i="12"/>
  <c r="I127" i="12" s="1"/>
  <c r="GL127" i="12" s="1"/>
  <c r="EW127" i="12"/>
  <c r="HB127" i="12" s="1"/>
  <c r="BR127" i="12"/>
  <c r="BT127" i="12" s="1"/>
  <c r="GS127" i="12" s="1"/>
  <c r="DT127" i="12"/>
  <c r="DV127" i="12" s="1"/>
  <c r="GY127" i="12" s="1"/>
  <c r="R136" i="12"/>
  <c r="U136" i="12"/>
  <c r="AZ133" i="12"/>
  <c r="AV133" i="12"/>
  <c r="AS133" i="12"/>
  <c r="GP133" i="12" s="1"/>
  <c r="BE132" i="12"/>
  <c r="BB132" i="12"/>
  <c r="GQ132" i="12" s="1"/>
  <c r="CX129" i="12"/>
  <c r="CU129" i="12"/>
  <c r="GV129" i="12" s="1"/>
  <c r="GC135" i="12"/>
  <c r="AA135" i="12"/>
  <c r="GN135" i="12" s="1"/>
  <c r="AD135" i="12"/>
  <c r="AH135" i="12"/>
  <c r="A141" i="16"/>
  <c r="B138" i="12"/>
  <c r="BK131" i="12"/>
  <c r="GR131" i="12" s="1"/>
  <c r="BN131" i="12"/>
  <c r="BW131" i="12" s="1"/>
  <c r="CF131" i="12" s="1"/>
  <c r="DD128" i="12"/>
  <c r="GW128" i="12" s="1"/>
  <c r="DG128" i="12"/>
  <c r="DP128" i="12" s="1"/>
  <c r="DY128" i="12" s="1"/>
  <c r="EH128" i="12" s="1"/>
  <c r="EQ128" i="12" s="1"/>
  <c r="AJ135" i="12" l="1"/>
  <c r="GO135" i="12" s="1"/>
  <c r="AM135" i="12"/>
  <c r="AQ135" i="12"/>
  <c r="DD129" i="12"/>
  <c r="GW129" i="12" s="1"/>
  <c r="DG129" i="12"/>
  <c r="DP129" i="12" s="1"/>
  <c r="DY129" i="12" s="1"/>
  <c r="EH129" i="12" s="1"/>
  <c r="EQ129" i="12" s="1"/>
  <c r="BE133" i="12"/>
  <c r="BB133" i="12"/>
  <c r="GQ133" i="12" s="1"/>
  <c r="CU130" i="12"/>
  <c r="GV130" i="12" s="1"/>
  <c r="CX130" i="12"/>
  <c r="DT128" i="12"/>
  <c r="DV128" i="12" s="1"/>
  <c r="GY128" i="12" s="1"/>
  <c r="FI128" i="12"/>
  <c r="F128" i="12"/>
  <c r="I128" i="12" s="1"/>
  <c r="GL128" i="12" s="1"/>
  <c r="EC128" i="12"/>
  <c r="EE128" i="12" s="1"/>
  <c r="GZ128" i="12" s="1"/>
  <c r="BR128" i="12"/>
  <c r="BT128" i="12" s="1"/>
  <c r="GS128" i="12" s="1"/>
  <c r="EL128" i="12"/>
  <c r="EN128" i="12" s="1"/>
  <c r="HA128" i="12" s="1"/>
  <c r="DK128" i="12"/>
  <c r="DM128" i="12" s="1"/>
  <c r="GX128" i="12" s="1"/>
  <c r="EW128" i="12"/>
  <c r="HB128" i="12" s="1"/>
  <c r="L138" i="12"/>
  <c r="FO127" i="12"/>
  <c r="HD127" i="12" s="1"/>
  <c r="FR127" i="12"/>
  <c r="FV126" i="12"/>
  <c r="HC126" i="12" s="1"/>
  <c r="FY126" i="12"/>
  <c r="GE126" i="12" s="1"/>
  <c r="A142" i="16"/>
  <c r="B139" i="12"/>
  <c r="BN132" i="12"/>
  <c r="BW132" i="12" s="1"/>
  <c r="CF132" i="12" s="1"/>
  <c r="BK132" i="12"/>
  <c r="GR132" i="12" s="1"/>
  <c r="GC136" i="12"/>
  <c r="AD136" i="12"/>
  <c r="AH136" i="12"/>
  <c r="AA136" i="12"/>
  <c r="GN136" i="12" s="1"/>
  <c r="CO131" i="12"/>
  <c r="CA131" i="12"/>
  <c r="CC131" i="12" s="1"/>
  <c r="GT131" i="12" s="1"/>
  <c r="CL131" i="12"/>
  <c r="GU131" i="12" s="1"/>
  <c r="R137" i="12"/>
  <c r="U137" i="12"/>
  <c r="AZ134" i="12"/>
  <c r="AS134" i="12"/>
  <c r="GP134" i="12" s="1"/>
  <c r="AV134" i="12"/>
  <c r="GC137" i="12" l="1"/>
  <c r="AA137" i="12"/>
  <c r="GN137" i="12" s="1"/>
  <c r="AH137" i="12"/>
  <c r="AD137" i="12"/>
  <c r="FR128" i="12"/>
  <c r="FO128" i="12"/>
  <c r="HD128" i="12" s="1"/>
  <c r="CA132" i="12"/>
  <c r="CC132" i="12" s="1"/>
  <c r="GT132" i="12" s="1"/>
  <c r="CL132" i="12"/>
  <c r="GU132" i="12" s="1"/>
  <c r="CO132" i="12"/>
  <c r="R138" i="12"/>
  <c r="U138" i="12"/>
  <c r="BK133" i="12"/>
  <c r="GR133" i="12" s="1"/>
  <c r="BN133" i="12"/>
  <c r="BW133" i="12" s="1"/>
  <c r="CF133" i="12" s="1"/>
  <c r="AS135" i="12"/>
  <c r="GP135" i="12" s="1"/>
  <c r="AV135" i="12"/>
  <c r="AZ135" i="12"/>
  <c r="CU131" i="12"/>
  <c r="GV131" i="12" s="1"/>
  <c r="CX131" i="12"/>
  <c r="A143" i="16"/>
  <c r="B140" i="12"/>
  <c r="BB134" i="12"/>
  <c r="GQ134" i="12" s="1"/>
  <c r="BE134" i="12"/>
  <c r="AM136" i="12"/>
  <c r="AQ136" i="12"/>
  <c r="AJ136" i="12"/>
  <c r="GO136" i="12" s="1"/>
  <c r="L139" i="12"/>
  <c r="FY127" i="12"/>
  <c r="GE127" i="12" s="1"/>
  <c r="FV127" i="12"/>
  <c r="HC127" i="12" s="1"/>
  <c r="DD130" i="12"/>
  <c r="GW130" i="12" s="1"/>
  <c r="DG130" i="12"/>
  <c r="DP130" i="12" s="1"/>
  <c r="DY130" i="12" s="1"/>
  <c r="EH130" i="12" s="1"/>
  <c r="EQ130" i="12" s="1"/>
  <c r="BR129" i="12"/>
  <c r="BT129" i="12" s="1"/>
  <c r="GS129" i="12" s="1"/>
  <c r="EL129" i="12"/>
  <c r="EN129" i="12" s="1"/>
  <c r="HA129" i="12" s="1"/>
  <c r="DK129" i="12"/>
  <c r="DM129" i="12" s="1"/>
  <c r="GX129" i="12" s="1"/>
  <c r="EW129" i="12"/>
  <c r="HB129" i="12" s="1"/>
  <c r="DT129" i="12"/>
  <c r="DV129" i="12" s="1"/>
  <c r="GY129" i="12" s="1"/>
  <c r="FI129" i="12"/>
  <c r="EC129" i="12"/>
  <c r="EE129" i="12" s="1"/>
  <c r="GZ129" i="12" s="1"/>
  <c r="F129" i="12"/>
  <c r="I129" i="12" s="1"/>
  <c r="GL129" i="12" s="1"/>
  <c r="FO129" i="12" l="1"/>
  <c r="HD129" i="12" s="1"/>
  <c r="FR129" i="12"/>
  <c r="L140" i="12"/>
  <c r="AJ137" i="12"/>
  <c r="GO137" i="12" s="1"/>
  <c r="AQ137" i="12"/>
  <c r="AM137" i="12"/>
  <c r="DT130" i="12"/>
  <c r="DV130" i="12" s="1"/>
  <c r="GY130" i="12" s="1"/>
  <c r="FI130" i="12"/>
  <c r="EC130" i="12"/>
  <c r="EE130" i="12" s="1"/>
  <c r="GZ130" i="12" s="1"/>
  <c r="F130" i="12"/>
  <c r="I130" i="12" s="1"/>
  <c r="GL130" i="12" s="1"/>
  <c r="EL130" i="12"/>
  <c r="EN130" i="12" s="1"/>
  <c r="HA130" i="12" s="1"/>
  <c r="BR130" i="12"/>
  <c r="BT130" i="12" s="1"/>
  <c r="GS130" i="12" s="1"/>
  <c r="DK130" i="12"/>
  <c r="DM130" i="12" s="1"/>
  <c r="GX130" i="12" s="1"/>
  <c r="EW130" i="12"/>
  <c r="HB130" i="12" s="1"/>
  <c r="AV136" i="12"/>
  <c r="AZ136" i="12"/>
  <c r="AS136" i="12"/>
  <c r="GP136" i="12" s="1"/>
  <c r="A144" i="16"/>
  <c r="B141" i="12"/>
  <c r="BB135" i="12"/>
  <c r="GQ135" i="12" s="1"/>
  <c r="BE135" i="12"/>
  <c r="GC138" i="12"/>
  <c r="AD138" i="12"/>
  <c r="AA138" i="12"/>
  <c r="GN138" i="12" s="1"/>
  <c r="AH138" i="12"/>
  <c r="R139" i="12"/>
  <c r="U139" i="12"/>
  <c r="BK134" i="12"/>
  <c r="GR134" i="12" s="1"/>
  <c r="BN134" i="12"/>
  <c r="BW134" i="12" s="1"/>
  <c r="CF134" i="12" s="1"/>
  <c r="DD131" i="12"/>
  <c r="GW131" i="12" s="1"/>
  <c r="DG131" i="12"/>
  <c r="DP131" i="12" s="1"/>
  <c r="DY131" i="12" s="1"/>
  <c r="EH131" i="12" s="1"/>
  <c r="EQ131" i="12" s="1"/>
  <c r="CA133" i="12"/>
  <c r="CC133" i="12" s="1"/>
  <c r="GT133" i="12" s="1"/>
  <c r="CO133" i="12"/>
  <c r="CL133" i="12"/>
  <c r="GU133" i="12" s="1"/>
  <c r="CU132" i="12"/>
  <c r="GV132" i="12" s="1"/>
  <c r="CX132" i="12"/>
  <c r="FV128" i="12"/>
  <c r="HC128" i="12" s="1"/>
  <c r="FY128" i="12"/>
  <c r="GE128" i="12" s="1"/>
  <c r="BR131" i="12" l="1"/>
  <c r="BT131" i="12" s="1"/>
  <c r="GS131" i="12" s="1"/>
  <c r="EC131" i="12"/>
  <c r="EE131" i="12" s="1"/>
  <c r="GZ131" i="12" s="1"/>
  <c r="DT131" i="12"/>
  <c r="DV131" i="12" s="1"/>
  <c r="GY131" i="12" s="1"/>
  <c r="EW131" i="12"/>
  <c r="HB131" i="12" s="1"/>
  <c r="FI131" i="12"/>
  <c r="EL131" i="12"/>
  <c r="EN131" i="12" s="1"/>
  <c r="HA131" i="12" s="1"/>
  <c r="F131" i="12"/>
  <c r="I131" i="12" s="1"/>
  <c r="GL131" i="12" s="1"/>
  <c r="DK131" i="12"/>
  <c r="DM131" i="12" s="1"/>
  <c r="GX131" i="12" s="1"/>
  <c r="GC139" i="12"/>
  <c r="AA139" i="12"/>
  <c r="GN139" i="12" s="1"/>
  <c r="AD139" i="12"/>
  <c r="AH139" i="12"/>
  <c r="AQ138" i="12"/>
  <c r="AJ138" i="12"/>
  <c r="GO138" i="12" s="1"/>
  <c r="AM138" i="12"/>
  <c r="L141" i="12"/>
  <c r="BE136" i="12"/>
  <c r="BB136" i="12"/>
  <c r="GQ136" i="12" s="1"/>
  <c r="A145" i="16"/>
  <c r="B142" i="12"/>
  <c r="AV137" i="12"/>
  <c r="AS137" i="12"/>
  <c r="GP137" i="12" s="1"/>
  <c r="AZ137" i="12"/>
  <c r="R140" i="12"/>
  <c r="U140" i="12"/>
  <c r="CU133" i="12"/>
  <c r="GV133" i="12" s="1"/>
  <c r="CX133" i="12"/>
  <c r="CA134" i="12"/>
  <c r="CC134" i="12" s="1"/>
  <c r="GT134" i="12" s="1"/>
  <c r="CO134" i="12"/>
  <c r="CL134" i="12"/>
  <c r="GU134" i="12" s="1"/>
  <c r="BN135" i="12"/>
  <c r="BW135" i="12" s="1"/>
  <c r="CF135" i="12" s="1"/>
  <c r="BK135" i="12"/>
  <c r="GR135" i="12" s="1"/>
  <c r="FV129" i="12"/>
  <c r="HC129" i="12" s="1"/>
  <c r="FY129" i="12"/>
  <c r="GE129" i="12" s="1"/>
  <c r="DG132" i="12"/>
  <c r="DP132" i="12" s="1"/>
  <c r="DY132" i="12" s="1"/>
  <c r="EH132" i="12" s="1"/>
  <c r="EQ132" i="12" s="1"/>
  <c r="DD132" i="12"/>
  <c r="GW132" i="12" s="1"/>
  <c r="FR130" i="12"/>
  <c r="FO130" i="12"/>
  <c r="HD130" i="12" s="1"/>
  <c r="BR132" i="12" l="1"/>
  <c r="BT132" i="12" s="1"/>
  <c r="GS132" i="12" s="1"/>
  <c r="EL132" i="12"/>
  <c r="EN132" i="12" s="1"/>
  <c r="HA132" i="12" s="1"/>
  <c r="DK132" i="12"/>
  <c r="DM132" i="12" s="1"/>
  <c r="GX132" i="12" s="1"/>
  <c r="EW132" i="12"/>
  <c r="HB132" i="12" s="1"/>
  <c r="DT132" i="12"/>
  <c r="DV132" i="12" s="1"/>
  <c r="GY132" i="12" s="1"/>
  <c r="FI132" i="12"/>
  <c r="F132" i="12"/>
  <c r="I132" i="12" s="1"/>
  <c r="GL132" i="12" s="1"/>
  <c r="EC132" i="12"/>
  <c r="EE132" i="12" s="1"/>
  <c r="GZ132" i="12" s="1"/>
  <c r="CL135" i="12"/>
  <c r="GU135" i="12" s="1"/>
  <c r="CO135" i="12"/>
  <c r="CA135" i="12"/>
  <c r="CC135" i="12" s="1"/>
  <c r="GT135" i="12" s="1"/>
  <c r="DD133" i="12"/>
  <c r="GW133" i="12" s="1"/>
  <c r="DG133" i="12"/>
  <c r="DP133" i="12" s="1"/>
  <c r="DY133" i="12" s="1"/>
  <c r="EH133" i="12" s="1"/>
  <c r="EQ133" i="12" s="1"/>
  <c r="A146" i="16"/>
  <c r="B143" i="12"/>
  <c r="U141" i="12"/>
  <c r="R141" i="12"/>
  <c r="AS138" i="12"/>
  <c r="GP138" i="12" s="1"/>
  <c r="AV138" i="12"/>
  <c r="AZ138" i="12"/>
  <c r="AJ139" i="12"/>
  <c r="GO139" i="12" s="1"/>
  <c r="AM139" i="12"/>
  <c r="AQ139" i="12"/>
  <c r="CU134" i="12"/>
  <c r="GV134" i="12" s="1"/>
  <c r="CX134" i="12"/>
  <c r="GC140" i="12"/>
  <c r="AH140" i="12"/>
  <c r="AD140" i="12"/>
  <c r="AA140" i="12"/>
  <c r="GN140" i="12" s="1"/>
  <c r="BB137" i="12"/>
  <c r="GQ137" i="12" s="1"/>
  <c r="BE137" i="12"/>
  <c r="BK136" i="12"/>
  <c r="GR136" i="12" s="1"/>
  <c r="BN136" i="12"/>
  <c r="BW136" i="12" s="1"/>
  <c r="CF136" i="12" s="1"/>
  <c r="FV130" i="12"/>
  <c r="HC130" i="12" s="1"/>
  <c r="FY130" i="12"/>
  <c r="GE130" i="12" s="1"/>
  <c r="L142" i="12"/>
  <c r="FO131" i="12"/>
  <c r="HD131" i="12" s="1"/>
  <c r="FR131" i="12"/>
  <c r="R142" i="12" l="1"/>
  <c r="U142" i="12"/>
  <c r="GC141" i="12"/>
  <c r="AD141" i="12"/>
  <c r="AA141" i="12"/>
  <c r="GN141" i="12" s="1"/>
  <c r="AH141" i="12"/>
  <c r="BN137" i="12"/>
  <c r="BW137" i="12" s="1"/>
  <c r="CF137" i="12" s="1"/>
  <c r="BK137" i="12"/>
  <c r="GR137" i="12" s="1"/>
  <c r="BB138" i="12"/>
  <c r="GQ138" i="12" s="1"/>
  <c r="BE138" i="12"/>
  <c r="L143" i="12"/>
  <c r="AS139" i="12"/>
  <c r="GP139" i="12" s="1"/>
  <c r="AV139" i="12"/>
  <c r="AZ139" i="12"/>
  <c r="A147" i="16"/>
  <c r="B144" i="12"/>
  <c r="CU135" i="12"/>
  <c r="GV135" i="12" s="1"/>
  <c r="CX135" i="12"/>
  <c r="FO132" i="12"/>
  <c r="HD132" i="12" s="1"/>
  <c r="FR132" i="12"/>
  <c r="AJ140" i="12"/>
  <c r="GO140" i="12" s="1"/>
  <c r="AQ140" i="12"/>
  <c r="AM140" i="12"/>
  <c r="FV131" i="12"/>
  <c r="HC131" i="12" s="1"/>
  <c r="FY131" i="12"/>
  <c r="GE131" i="12" s="1"/>
  <c r="CA136" i="12"/>
  <c r="CC136" i="12" s="1"/>
  <c r="GT136" i="12" s="1"/>
  <c r="CL136" i="12"/>
  <c r="GU136" i="12" s="1"/>
  <c r="CO136" i="12"/>
  <c r="DG134" i="12"/>
  <c r="DP134" i="12" s="1"/>
  <c r="DY134" i="12" s="1"/>
  <c r="EH134" i="12" s="1"/>
  <c r="EQ134" i="12" s="1"/>
  <c r="DD134" i="12"/>
  <c r="GW134" i="12" s="1"/>
  <c r="BR133" i="12"/>
  <c r="BT133" i="12" s="1"/>
  <c r="GS133" i="12" s="1"/>
  <c r="EL133" i="12"/>
  <c r="EN133" i="12" s="1"/>
  <c r="HA133" i="12" s="1"/>
  <c r="DK133" i="12"/>
  <c r="DM133" i="12" s="1"/>
  <c r="GX133" i="12" s="1"/>
  <c r="EW133" i="12"/>
  <c r="HB133" i="12" s="1"/>
  <c r="DT133" i="12"/>
  <c r="DV133" i="12" s="1"/>
  <c r="GY133" i="12" s="1"/>
  <c r="FI133" i="12"/>
  <c r="EC133" i="12"/>
  <c r="EE133" i="12" s="1"/>
  <c r="GZ133" i="12" s="1"/>
  <c r="F133" i="12"/>
  <c r="I133" i="12" s="1"/>
  <c r="GL133" i="12" s="1"/>
  <c r="FO133" i="12" l="1"/>
  <c r="HD133" i="12" s="1"/>
  <c r="FR133" i="12"/>
  <c r="AV140" i="12"/>
  <c r="AZ140" i="12"/>
  <c r="AS140" i="12"/>
  <c r="GP140" i="12" s="1"/>
  <c r="A148" i="16"/>
  <c r="B145" i="12"/>
  <c r="AJ141" i="12"/>
  <c r="GO141" i="12" s="1"/>
  <c r="AM141" i="12"/>
  <c r="AQ141" i="12"/>
  <c r="DD135" i="12"/>
  <c r="GW135" i="12" s="1"/>
  <c r="DG135" i="12"/>
  <c r="DP135" i="12" s="1"/>
  <c r="DY135" i="12" s="1"/>
  <c r="EH135" i="12" s="1"/>
  <c r="EQ135" i="12" s="1"/>
  <c r="R143" i="12"/>
  <c r="U143" i="12"/>
  <c r="CA137" i="12"/>
  <c r="CC137" i="12" s="1"/>
  <c r="GT137" i="12" s="1"/>
  <c r="CL137" i="12"/>
  <c r="GU137" i="12" s="1"/>
  <c r="CO137" i="12"/>
  <c r="EC134" i="12"/>
  <c r="EE134" i="12" s="1"/>
  <c r="GZ134" i="12" s="1"/>
  <c r="F134" i="12"/>
  <c r="I134" i="12" s="1"/>
  <c r="GL134" i="12" s="1"/>
  <c r="EL134" i="12"/>
  <c r="EN134" i="12" s="1"/>
  <c r="HA134" i="12" s="1"/>
  <c r="BR134" i="12"/>
  <c r="BT134" i="12" s="1"/>
  <c r="GS134" i="12" s="1"/>
  <c r="DK134" i="12"/>
  <c r="DM134" i="12" s="1"/>
  <c r="GX134" i="12" s="1"/>
  <c r="EW134" i="12"/>
  <c r="HB134" i="12" s="1"/>
  <c r="DT134" i="12"/>
  <c r="DV134" i="12" s="1"/>
  <c r="GY134" i="12" s="1"/>
  <c r="FI134" i="12"/>
  <c r="BB139" i="12"/>
  <c r="GQ139" i="12" s="1"/>
  <c r="BE139" i="12"/>
  <c r="BK138" i="12"/>
  <c r="GR138" i="12" s="1"/>
  <c r="BN138" i="12"/>
  <c r="BW138" i="12" s="1"/>
  <c r="CF138" i="12" s="1"/>
  <c r="AA142" i="12"/>
  <c r="GN142" i="12" s="1"/>
  <c r="AH142" i="12"/>
  <c r="GC142" i="12"/>
  <c r="AD142" i="12"/>
  <c r="CU136" i="12"/>
  <c r="GV136" i="12" s="1"/>
  <c r="CX136" i="12"/>
  <c r="FV132" i="12"/>
  <c r="HC132" i="12" s="1"/>
  <c r="FY132" i="12"/>
  <c r="GE132" i="12" s="1"/>
  <c r="L144" i="12"/>
  <c r="F135" i="12" l="1"/>
  <c r="I135" i="12" s="1"/>
  <c r="GL135" i="12" s="1"/>
  <c r="EW135" i="12"/>
  <c r="HB135" i="12" s="1"/>
  <c r="BR135" i="12"/>
  <c r="BT135" i="12" s="1"/>
  <c r="GS135" i="12" s="1"/>
  <c r="EC135" i="12"/>
  <c r="EE135" i="12" s="1"/>
  <c r="GZ135" i="12" s="1"/>
  <c r="DT135" i="12"/>
  <c r="DV135" i="12" s="1"/>
  <c r="GY135" i="12" s="1"/>
  <c r="DK135" i="12"/>
  <c r="DM135" i="12" s="1"/>
  <c r="GX135" i="12" s="1"/>
  <c r="FI135" i="12"/>
  <c r="EL135" i="12"/>
  <c r="EN135" i="12" s="1"/>
  <c r="HA135" i="12" s="1"/>
  <c r="BK139" i="12"/>
  <c r="GR139" i="12" s="1"/>
  <c r="BN139" i="12"/>
  <c r="BW139" i="12" s="1"/>
  <c r="CF139" i="12" s="1"/>
  <c r="L145" i="12"/>
  <c r="BE140" i="12"/>
  <c r="BB140" i="12"/>
  <c r="GQ140" i="12" s="1"/>
  <c r="DD136" i="12"/>
  <c r="GW136" i="12" s="1"/>
  <c r="DG136" i="12"/>
  <c r="DP136" i="12" s="1"/>
  <c r="DY136" i="12" s="1"/>
  <c r="EH136" i="12" s="1"/>
  <c r="EQ136" i="12" s="1"/>
  <c r="R144" i="12"/>
  <c r="U144" i="12"/>
  <c r="GC143" i="12"/>
  <c r="AD143" i="12"/>
  <c r="AH143" i="12"/>
  <c r="AA143" i="12"/>
  <c r="GN143" i="12" s="1"/>
  <c r="A149" i="16"/>
  <c r="B146" i="12"/>
  <c r="FY133" i="12"/>
  <c r="GE133" i="12" s="1"/>
  <c r="FV133" i="12"/>
  <c r="HC133" i="12" s="1"/>
  <c r="AQ142" i="12"/>
  <c r="AM142" i="12"/>
  <c r="AJ142" i="12"/>
  <c r="GO142" i="12" s="1"/>
  <c r="CO138" i="12"/>
  <c r="CA138" i="12"/>
  <c r="CC138" i="12" s="1"/>
  <c r="GT138" i="12" s="1"/>
  <c r="CL138" i="12"/>
  <c r="GU138" i="12" s="1"/>
  <c r="FR134" i="12"/>
  <c r="FO134" i="12"/>
  <c r="HD134" i="12" s="1"/>
  <c r="CU137" i="12"/>
  <c r="GV137" i="12" s="1"/>
  <c r="CX137" i="12"/>
  <c r="AZ141" i="12"/>
  <c r="AS141" i="12"/>
  <c r="GP141" i="12" s="1"/>
  <c r="AV141" i="12"/>
  <c r="DD137" i="12" l="1"/>
  <c r="GW137" i="12" s="1"/>
  <c r="DG137" i="12"/>
  <c r="DP137" i="12" s="1"/>
  <c r="DY137" i="12" s="1"/>
  <c r="EH137" i="12" s="1"/>
  <c r="EQ137" i="12" s="1"/>
  <c r="AS142" i="12"/>
  <c r="GP142" i="12" s="1"/>
  <c r="AV142" i="12"/>
  <c r="AZ142" i="12"/>
  <c r="L146" i="12"/>
  <c r="AJ143" i="12"/>
  <c r="GO143" i="12" s="1"/>
  <c r="AM143" i="12"/>
  <c r="AQ143" i="12"/>
  <c r="DT136" i="12"/>
  <c r="DV136" i="12" s="1"/>
  <c r="GY136" i="12" s="1"/>
  <c r="FI136" i="12"/>
  <c r="F136" i="12"/>
  <c r="I136" i="12" s="1"/>
  <c r="GL136" i="12" s="1"/>
  <c r="EC136" i="12"/>
  <c r="EE136" i="12" s="1"/>
  <c r="GZ136" i="12" s="1"/>
  <c r="BR136" i="12"/>
  <c r="BT136" i="12" s="1"/>
  <c r="GS136" i="12" s="1"/>
  <c r="EL136" i="12"/>
  <c r="EN136" i="12" s="1"/>
  <c r="HA136" i="12" s="1"/>
  <c r="DK136" i="12"/>
  <c r="DM136" i="12" s="1"/>
  <c r="GX136" i="12" s="1"/>
  <c r="EW136" i="12"/>
  <c r="HB136" i="12" s="1"/>
  <c r="CU138" i="12"/>
  <c r="GV138" i="12" s="1"/>
  <c r="CX138" i="12"/>
  <c r="FY134" i="12"/>
  <c r="GE134" i="12" s="1"/>
  <c r="FV134" i="12"/>
  <c r="HC134" i="12" s="1"/>
  <c r="BE141" i="12"/>
  <c r="BB141" i="12"/>
  <c r="GQ141" i="12" s="1"/>
  <c r="A150" i="16"/>
  <c r="B147" i="12"/>
  <c r="U145" i="12"/>
  <c r="R145" i="12"/>
  <c r="FO135" i="12"/>
  <c r="HD135" i="12" s="1"/>
  <c r="FR135" i="12"/>
  <c r="GC144" i="12"/>
  <c r="AH144" i="12"/>
  <c r="AA144" i="12"/>
  <c r="GN144" i="12" s="1"/>
  <c r="AD144" i="12"/>
  <c r="CA139" i="12"/>
  <c r="CC139" i="12" s="1"/>
  <c r="GT139" i="12" s="1"/>
  <c r="CO139" i="12"/>
  <c r="CL139" i="12"/>
  <c r="GU139" i="12" s="1"/>
  <c r="BK140" i="12"/>
  <c r="GR140" i="12" s="1"/>
  <c r="BN140" i="12"/>
  <c r="BW140" i="12" s="1"/>
  <c r="CF140" i="12" s="1"/>
  <c r="CU139" i="12" l="1"/>
  <c r="GV139" i="12" s="1"/>
  <c r="CX139" i="12"/>
  <c r="DD138" i="12"/>
  <c r="GW138" i="12" s="1"/>
  <c r="DG138" i="12"/>
  <c r="DP138" i="12" s="1"/>
  <c r="DY138" i="12" s="1"/>
  <c r="EH138" i="12" s="1"/>
  <c r="EQ138" i="12" s="1"/>
  <c r="FO136" i="12"/>
  <c r="HD136" i="12" s="1"/>
  <c r="FR136" i="12"/>
  <c r="BE142" i="12"/>
  <c r="BB142" i="12"/>
  <c r="GQ142" i="12" s="1"/>
  <c r="GC145" i="12"/>
  <c r="AH145" i="12"/>
  <c r="AA145" i="12"/>
  <c r="GN145" i="12" s="1"/>
  <c r="AD145" i="12"/>
  <c r="BK141" i="12"/>
  <c r="GR141" i="12" s="1"/>
  <c r="BN141" i="12"/>
  <c r="BW141" i="12" s="1"/>
  <c r="CF141" i="12" s="1"/>
  <c r="CO140" i="12"/>
  <c r="CA140" i="12"/>
  <c r="CC140" i="12" s="1"/>
  <c r="GT140" i="12" s="1"/>
  <c r="CL140" i="12"/>
  <c r="GU140" i="12" s="1"/>
  <c r="AM144" i="12"/>
  <c r="AJ144" i="12"/>
  <c r="GO144" i="12" s="1"/>
  <c r="AQ144" i="12"/>
  <c r="FV135" i="12"/>
  <c r="HC135" i="12" s="1"/>
  <c r="FY135" i="12"/>
  <c r="GE135" i="12" s="1"/>
  <c r="L147" i="12"/>
  <c r="R146" i="12"/>
  <c r="U146" i="12"/>
  <c r="BR137" i="12"/>
  <c r="BT137" i="12" s="1"/>
  <c r="GS137" i="12" s="1"/>
  <c r="EL137" i="12"/>
  <c r="EN137" i="12" s="1"/>
  <c r="HA137" i="12" s="1"/>
  <c r="DK137" i="12"/>
  <c r="DM137" i="12" s="1"/>
  <c r="GX137" i="12" s="1"/>
  <c r="EW137" i="12"/>
  <c r="HB137" i="12" s="1"/>
  <c r="DT137" i="12"/>
  <c r="DV137" i="12" s="1"/>
  <c r="GY137" i="12" s="1"/>
  <c r="FI137" i="12"/>
  <c r="EC137" i="12"/>
  <c r="EE137" i="12" s="1"/>
  <c r="GZ137" i="12" s="1"/>
  <c r="F137" i="12"/>
  <c r="I137" i="12" s="1"/>
  <c r="GL137" i="12" s="1"/>
  <c r="A151" i="16"/>
  <c r="B148" i="12"/>
  <c r="AV143" i="12"/>
  <c r="AZ143" i="12"/>
  <c r="AS143" i="12"/>
  <c r="GP143" i="12" s="1"/>
  <c r="L148" i="12" l="1"/>
  <c r="FR137" i="12"/>
  <c r="FO137" i="12"/>
  <c r="HD137" i="12" s="1"/>
  <c r="AQ145" i="12"/>
  <c r="AJ145" i="12"/>
  <c r="GO145" i="12" s="1"/>
  <c r="AM145" i="12"/>
  <c r="DT138" i="12"/>
  <c r="DV138" i="12" s="1"/>
  <c r="GY138" i="12" s="1"/>
  <c r="FI138" i="12"/>
  <c r="EC138" i="12"/>
  <c r="EE138" i="12" s="1"/>
  <c r="GZ138" i="12" s="1"/>
  <c r="F138" i="12"/>
  <c r="I138" i="12" s="1"/>
  <c r="GL138" i="12" s="1"/>
  <c r="EL138" i="12"/>
  <c r="EN138" i="12" s="1"/>
  <c r="HA138" i="12" s="1"/>
  <c r="BR138" i="12"/>
  <c r="BT138" i="12" s="1"/>
  <c r="GS138" i="12" s="1"/>
  <c r="DK138" i="12"/>
  <c r="DM138" i="12" s="1"/>
  <c r="GX138" i="12" s="1"/>
  <c r="EW138" i="12"/>
  <c r="HB138" i="12" s="1"/>
  <c r="A152" i="16"/>
  <c r="B149" i="12"/>
  <c r="R147" i="12"/>
  <c r="U147" i="12"/>
  <c r="CU140" i="12"/>
  <c r="GV140" i="12" s="1"/>
  <c r="CX140" i="12"/>
  <c r="BK142" i="12"/>
  <c r="GR142" i="12" s="1"/>
  <c r="BN142" i="12"/>
  <c r="BW142" i="12" s="1"/>
  <c r="CF142" i="12" s="1"/>
  <c r="BB143" i="12"/>
  <c r="GQ143" i="12" s="1"/>
  <c r="BE143" i="12"/>
  <c r="AH146" i="12"/>
  <c r="GC146" i="12"/>
  <c r="AD146" i="12"/>
  <c r="AA146" i="12"/>
  <c r="GN146" i="12" s="1"/>
  <c r="AS144" i="12"/>
  <c r="GP144" i="12" s="1"/>
  <c r="AZ144" i="12"/>
  <c r="AV144" i="12"/>
  <c r="CA141" i="12"/>
  <c r="CC141" i="12" s="1"/>
  <c r="GT141" i="12" s="1"/>
  <c r="CL141" i="12"/>
  <c r="GU141" i="12" s="1"/>
  <c r="CO141" i="12"/>
  <c r="FV136" i="12"/>
  <c r="HC136" i="12" s="1"/>
  <c r="FY136" i="12"/>
  <c r="GE136" i="12" s="1"/>
  <c r="DD139" i="12"/>
  <c r="GW139" i="12" s="1"/>
  <c r="DG139" i="12"/>
  <c r="DP139" i="12" s="1"/>
  <c r="DY139" i="12" s="1"/>
  <c r="EH139" i="12" s="1"/>
  <c r="EQ139" i="12" s="1"/>
  <c r="A153" i="16" l="1"/>
  <c r="B150" i="12"/>
  <c r="BE144" i="12"/>
  <c r="BB144" i="12"/>
  <c r="GQ144" i="12" s="1"/>
  <c r="AQ146" i="12"/>
  <c r="AM146" i="12"/>
  <c r="AJ146" i="12"/>
  <c r="GO146" i="12" s="1"/>
  <c r="DT139" i="12"/>
  <c r="DV139" i="12" s="1"/>
  <c r="GY139" i="12" s="1"/>
  <c r="DK139" i="12"/>
  <c r="DM139" i="12" s="1"/>
  <c r="GX139" i="12" s="1"/>
  <c r="EL139" i="12"/>
  <c r="EN139" i="12" s="1"/>
  <c r="HA139" i="12" s="1"/>
  <c r="BR139" i="12"/>
  <c r="BT139" i="12" s="1"/>
  <c r="GS139" i="12" s="1"/>
  <c r="FI139" i="12"/>
  <c r="EW139" i="12"/>
  <c r="HB139" i="12" s="1"/>
  <c r="F139" i="12"/>
  <c r="I139" i="12" s="1"/>
  <c r="GL139" i="12" s="1"/>
  <c r="EC139" i="12"/>
  <c r="EE139" i="12" s="1"/>
  <c r="GZ139" i="12" s="1"/>
  <c r="CX141" i="12"/>
  <c r="CU141" i="12"/>
  <c r="GV141" i="12" s="1"/>
  <c r="CL142" i="12"/>
  <c r="GU142" i="12" s="1"/>
  <c r="CA142" i="12"/>
  <c r="CC142" i="12" s="1"/>
  <c r="GT142" i="12" s="1"/>
  <c r="CO142" i="12"/>
  <c r="GC147" i="12"/>
  <c r="AD147" i="12"/>
  <c r="AH147" i="12"/>
  <c r="AA147" i="12"/>
  <c r="GN147" i="12" s="1"/>
  <c r="AS145" i="12"/>
  <c r="GP145" i="12" s="1"/>
  <c r="AZ145" i="12"/>
  <c r="AV145" i="12"/>
  <c r="FY137" i="12"/>
  <c r="GE137" i="12" s="1"/>
  <c r="FV137" i="12"/>
  <c r="HC137" i="12" s="1"/>
  <c r="BN143" i="12"/>
  <c r="BW143" i="12" s="1"/>
  <c r="CF143" i="12" s="1"/>
  <c r="BK143" i="12"/>
  <c r="GR143" i="12" s="1"/>
  <c r="DG140" i="12"/>
  <c r="DP140" i="12" s="1"/>
  <c r="DY140" i="12" s="1"/>
  <c r="EH140" i="12" s="1"/>
  <c r="EQ140" i="12" s="1"/>
  <c r="DD140" i="12"/>
  <c r="GW140" i="12" s="1"/>
  <c r="L149" i="12"/>
  <c r="FR138" i="12"/>
  <c r="FO138" i="12"/>
  <c r="HD138" i="12" s="1"/>
  <c r="U148" i="12"/>
  <c r="R148" i="12"/>
  <c r="FV138" i="12" l="1"/>
  <c r="HC138" i="12" s="1"/>
  <c r="FY138" i="12"/>
  <c r="GE138" i="12" s="1"/>
  <c r="BR140" i="12"/>
  <c r="BT140" i="12" s="1"/>
  <c r="GS140" i="12" s="1"/>
  <c r="EW140" i="12"/>
  <c r="HB140" i="12" s="1"/>
  <c r="EC140" i="12"/>
  <c r="EE140" i="12" s="1"/>
  <c r="GZ140" i="12" s="1"/>
  <c r="EL140" i="12"/>
  <c r="EN140" i="12" s="1"/>
  <c r="HA140" i="12" s="1"/>
  <c r="DT140" i="12"/>
  <c r="DV140" i="12" s="1"/>
  <c r="GY140" i="12" s="1"/>
  <c r="FI140" i="12"/>
  <c r="F140" i="12"/>
  <c r="I140" i="12" s="1"/>
  <c r="GL140" i="12" s="1"/>
  <c r="DK140" i="12"/>
  <c r="DM140" i="12" s="1"/>
  <c r="GX140" i="12" s="1"/>
  <c r="CX142" i="12"/>
  <c r="CU142" i="12"/>
  <c r="GV142" i="12" s="1"/>
  <c r="DG141" i="12"/>
  <c r="DP141" i="12" s="1"/>
  <c r="DY141" i="12" s="1"/>
  <c r="EH141" i="12" s="1"/>
  <c r="EQ141" i="12" s="1"/>
  <c r="DD141" i="12"/>
  <c r="GW141" i="12" s="1"/>
  <c r="FO139" i="12"/>
  <c r="HD139" i="12" s="1"/>
  <c r="FR139" i="12"/>
  <c r="GC148" i="12"/>
  <c r="AA148" i="12"/>
  <c r="GN148" i="12" s="1"/>
  <c r="AD148" i="12"/>
  <c r="AH148" i="12"/>
  <c r="BB145" i="12"/>
  <c r="GQ145" i="12" s="1"/>
  <c r="BE145" i="12"/>
  <c r="BK144" i="12"/>
  <c r="GR144" i="12" s="1"/>
  <c r="BN144" i="12"/>
  <c r="BW144" i="12" s="1"/>
  <c r="CF144" i="12" s="1"/>
  <c r="AV146" i="12"/>
  <c r="AZ146" i="12"/>
  <c r="AS146" i="12"/>
  <c r="GP146" i="12" s="1"/>
  <c r="L150" i="12"/>
  <c r="R149" i="12"/>
  <c r="U149" i="12"/>
  <c r="CO143" i="12"/>
  <c r="CA143" i="12"/>
  <c r="CC143" i="12" s="1"/>
  <c r="GT143" i="12" s="1"/>
  <c r="CL143" i="12"/>
  <c r="GU143" i="12" s="1"/>
  <c r="AQ147" i="12"/>
  <c r="AJ147" i="12"/>
  <c r="GO147" i="12" s="1"/>
  <c r="AM147" i="12"/>
  <c r="A154" i="16"/>
  <c r="B151" i="12"/>
  <c r="BB146" i="12" l="1"/>
  <c r="GQ146" i="12" s="1"/>
  <c r="BE146" i="12"/>
  <c r="CX143" i="12"/>
  <c r="CU143" i="12"/>
  <c r="GV143" i="12" s="1"/>
  <c r="R150" i="12"/>
  <c r="U150" i="12"/>
  <c r="CA144" i="12"/>
  <c r="CC144" i="12" s="1"/>
  <c r="GT144" i="12" s="1"/>
  <c r="CL144" i="12"/>
  <c r="GU144" i="12" s="1"/>
  <c r="CO144" i="12"/>
  <c r="FV139" i="12"/>
  <c r="HC139" i="12" s="1"/>
  <c r="FY139" i="12"/>
  <c r="GE139" i="12" s="1"/>
  <c r="FR140" i="12"/>
  <c r="FO140" i="12"/>
  <c r="HD140" i="12" s="1"/>
  <c r="GC149" i="12"/>
  <c r="AD149" i="12"/>
  <c r="AH149" i="12"/>
  <c r="AA149" i="12"/>
  <c r="GN149" i="12" s="1"/>
  <c r="AJ148" i="12"/>
  <c r="GO148" i="12" s="1"/>
  <c r="AM148" i="12"/>
  <c r="AQ148" i="12"/>
  <c r="DD142" i="12"/>
  <c r="GW142" i="12" s="1"/>
  <c r="DG142" i="12"/>
  <c r="DP142" i="12" s="1"/>
  <c r="DY142" i="12" s="1"/>
  <c r="EH142" i="12" s="1"/>
  <c r="EQ142" i="12" s="1"/>
  <c r="BK145" i="12"/>
  <c r="GR145" i="12" s="1"/>
  <c r="BN145" i="12"/>
  <c r="BW145" i="12" s="1"/>
  <c r="CF145" i="12" s="1"/>
  <c r="L151" i="12"/>
  <c r="A155" i="16"/>
  <c r="B152" i="12"/>
  <c r="AV147" i="12"/>
  <c r="AZ147" i="12"/>
  <c r="AS147" i="12"/>
  <c r="GP147" i="12" s="1"/>
  <c r="BR141" i="12"/>
  <c r="BT141" i="12" s="1"/>
  <c r="GS141" i="12" s="1"/>
  <c r="EL141" i="12"/>
  <c r="EN141" i="12" s="1"/>
  <c r="HA141" i="12" s="1"/>
  <c r="DK141" i="12"/>
  <c r="DM141" i="12" s="1"/>
  <c r="GX141" i="12" s="1"/>
  <c r="EW141" i="12"/>
  <c r="HB141" i="12" s="1"/>
  <c r="DT141" i="12"/>
  <c r="DV141" i="12" s="1"/>
  <c r="GY141" i="12" s="1"/>
  <c r="F141" i="12"/>
  <c r="I141" i="12" s="1"/>
  <c r="GL141" i="12" s="1"/>
  <c r="EC141" i="12"/>
  <c r="EE141" i="12" s="1"/>
  <c r="GZ141" i="12" s="1"/>
  <c r="FI141" i="12"/>
  <c r="BB147" i="12" l="1"/>
  <c r="GQ147" i="12" s="1"/>
  <c r="BE147" i="12"/>
  <c r="L152" i="12"/>
  <c r="CL145" i="12"/>
  <c r="GU145" i="12" s="1"/>
  <c r="CO145" i="12"/>
  <c r="CA145" i="12"/>
  <c r="CC145" i="12" s="1"/>
  <c r="GT145" i="12" s="1"/>
  <c r="FV140" i="12"/>
  <c r="HC140" i="12" s="1"/>
  <c r="FY140" i="12"/>
  <c r="GE140" i="12" s="1"/>
  <c r="FO141" i="12"/>
  <c r="HD141" i="12" s="1"/>
  <c r="FR141" i="12"/>
  <c r="A156" i="16"/>
  <c r="B153" i="12"/>
  <c r="AS148" i="12"/>
  <c r="GP148" i="12" s="1"/>
  <c r="AZ148" i="12"/>
  <c r="AV148" i="12"/>
  <c r="AJ149" i="12"/>
  <c r="GO149" i="12" s="1"/>
  <c r="AQ149" i="12"/>
  <c r="AM149" i="12"/>
  <c r="DG143" i="12"/>
  <c r="DP143" i="12" s="1"/>
  <c r="DY143" i="12" s="1"/>
  <c r="EH143" i="12" s="1"/>
  <c r="EQ143" i="12" s="1"/>
  <c r="DD143" i="12"/>
  <c r="GW143" i="12" s="1"/>
  <c r="DT142" i="12"/>
  <c r="DV142" i="12" s="1"/>
  <c r="GY142" i="12" s="1"/>
  <c r="FI142" i="12"/>
  <c r="EC142" i="12"/>
  <c r="EE142" i="12" s="1"/>
  <c r="GZ142" i="12" s="1"/>
  <c r="F142" i="12"/>
  <c r="I142" i="12" s="1"/>
  <c r="GL142" i="12" s="1"/>
  <c r="EL142" i="12"/>
  <c r="EN142" i="12" s="1"/>
  <c r="HA142" i="12" s="1"/>
  <c r="BR142" i="12"/>
  <c r="BT142" i="12" s="1"/>
  <c r="GS142" i="12" s="1"/>
  <c r="DK142" i="12"/>
  <c r="DM142" i="12" s="1"/>
  <c r="GX142" i="12" s="1"/>
  <c r="EW142" i="12"/>
  <c r="HB142" i="12" s="1"/>
  <c r="GC150" i="12"/>
  <c r="AA150" i="12"/>
  <c r="GN150" i="12" s="1"/>
  <c r="AH150" i="12"/>
  <c r="AD150" i="12"/>
  <c r="BK146" i="12"/>
  <c r="GR146" i="12" s="1"/>
  <c r="BN146" i="12"/>
  <c r="BW146" i="12" s="1"/>
  <c r="CF146" i="12" s="1"/>
  <c r="U151" i="12"/>
  <c r="R151" i="12"/>
  <c r="CX144" i="12"/>
  <c r="CU144" i="12"/>
  <c r="GV144" i="12" s="1"/>
  <c r="DG144" i="12" l="1"/>
  <c r="DP144" i="12" s="1"/>
  <c r="DY144" i="12" s="1"/>
  <c r="EH144" i="12" s="1"/>
  <c r="EQ144" i="12" s="1"/>
  <c r="DD144" i="12"/>
  <c r="GW144" i="12" s="1"/>
  <c r="AM150" i="12"/>
  <c r="AJ150" i="12"/>
  <c r="GO150" i="12" s="1"/>
  <c r="AQ150" i="12"/>
  <c r="AA151" i="12"/>
  <c r="GN151" i="12" s="1"/>
  <c r="AH151" i="12"/>
  <c r="GC151" i="12"/>
  <c r="AD151" i="12"/>
  <c r="FI143" i="12"/>
  <c r="EC143" i="12"/>
  <c r="EE143" i="12" s="1"/>
  <c r="GZ143" i="12" s="1"/>
  <c r="F143" i="12"/>
  <c r="I143" i="12" s="1"/>
  <c r="GL143" i="12" s="1"/>
  <c r="EW143" i="12"/>
  <c r="HB143" i="12" s="1"/>
  <c r="BR143" i="12"/>
  <c r="BT143" i="12" s="1"/>
  <c r="GS143" i="12" s="1"/>
  <c r="DT143" i="12"/>
  <c r="DV143" i="12" s="1"/>
  <c r="GY143" i="12" s="1"/>
  <c r="DK143" i="12"/>
  <c r="DM143" i="12" s="1"/>
  <c r="GX143" i="12" s="1"/>
  <c r="EL143" i="12"/>
  <c r="EN143" i="12" s="1"/>
  <c r="HA143" i="12" s="1"/>
  <c r="BB148" i="12"/>
  <c r="GQ148" i="12" s="1"/>
  <c r="BE148" i="12"/>
  <c r="A157" i="16"/>
  <c r="B154" i="12"/>
  <c r="CA146" i="12"/>
  <c r="CC146" i="12" s="1"/>
  <c r="GT146" i="12" s="1"/>
  <c r="CL146" i="12"/>
  <c r="GU146" i="12" s="1"/>
  <c r="CO146" i="12"/>
  <c r="FR142" i="12"/>
  <c r="FO142" i="12"/>
  <c r="HD142" i="12" s="1"/>
  <c r="AS149" i="12"/>
  <c r="GP149" i="12" s="1"/>
  <c r="AZ149" i="12"/>
  <c r="AV149" i="12"/>
  <c r="FV141" i="12"/>
  <c r="HC141" i="12" s="1"/>
  <c r="FY141" i="12"/>
  <c r="GE141" i="12" s="1"/>
  <c r="R152" i="12"/>
  <c r="U152" i="12"/>
  <c r="CX145" i="12"/>
  <c r="CU145" i="12"/>
  <c r="GV145" i="12" s="1"/>
  <c r="BN147" i="12"/>
  <c r="BW147" i="12" s="1"/>
  <c r="CF147" i="12" s="1"/>
  <c r="BK147" i="12"/>
  <c r="GR147" i="12" s="1"/>
  <c r="L153" i="12"/>
  <c r="CU146" i="12" l="1"/>
  <c r="GV146" i="12" s="1"/>
  <c r="CX146" i="12"/>
  <c r="BK148" i="12"/>
  <c r="GR148" i="12" s="1"/>
  <c r="BN148" i="12"/>
  <c r="BW148" i="12" s="1"/>
  <c r="CF148" i="12" s="1"/>
  <c r="AZ150" i="12"/>
  <c r="AS150" i="12"/>
  <c r="GP150" i="12" s="1"/>
  <c r="AV150" i="12"/>
  <c r="CL147" i="12"/>
  <c r="GU147" i="12" s="1"/>
  <c r="CA147" i="12"/>
  <c r="CC147" i="12" s="1"/>
  <c r="GT147" i="12" s="1"/>
  <c r="CO147" i="12"/>
  <c r="A158" i="16"/>
  <c r="B155" i="12"/>
  <c r="FO143" i="12"/>
  <c r="HD143" i="12" s="1"/>
  <c r="FR143" i="12"/>
  <c r="R153" i="12"/>
  <c r="U153" i="12"/>
  <c r="DG145" i="12"/>
  <c r="DP145" i="12" s="1"/>
  <c r="DY145" i="12" s="1"/>
  <c r="EH145" i="12" s="1"/>
  <c r="EQ145" i="12" s="1"/>
  <c r="DD145" i="12"/>
  <c r="GW145" i="12" s="1"/>
  <c r="AD152" i="12"/>
  <c r="GC152" i="12"/>
  <c r="AA152" i="12"/>
  <c r="GN152" i="12" s="1"/>
  <c r="AH152" i="12"/>
  <c r="BE149" i="12"/>
  <c r="BB149" i="12"/>
  <c r="GQ149" i="12" s="1"/>
  <c r="FV142" i="12"/>
  <c r="HC142" i="12" s="1"/>
  <c r="FY142" i="12"/>
  <c r="GE142" i="12" s="1"/>
  <c r="L154" i="12"/>
  <c r="AM151" i="12"/>
  <c r="AQ151" i="12"/>
  <c r="AJ151" i="12"/>
  <c r="GO151" i="12" s="1"/>
  <c r="FI144" i="12"/>
  <c r="EW144" i="12"/>
  <c r="HB144" i="12" s="1"/>
  <c r="F144" i="12"/>
  <c r="I144" i="12" s="1"/>
  <c r="GL144" i="12" s="1"/>
  <c r="EC144" i="12"/>
  <c r="EE144" i="12" s="1"/>
  <c r="GZ144" i="12" s="1"/>
  <c r="BR144" i="12"/>
  <c r="BT144" i="12" s="1"/>
  <c r="GS144" i="12" s="1"/>
  <c r="DT144" i="12"/>
  <c r="DV144" i="12" s="1"/>
  <c r="GY144" i="12" s="1"/>
  <c r="EL144" i="12"/>
  <c r="EN144" i="12" s="1"/>
  <c r="HA144" i="12" s="1"/>
  <c r="DK144" i="12"/>
  <c r="DM144" i="12" s="1"/>
  <c r="GX144" i="12" s="1"/>
  <c r="FO144" i="12" l="1"/>
  <c r="HD144" i="12" s="1"/>
  <c r="FR144" i="12"/>
  <c r="GC153" i="12"/>
  <c r="AA153" i="12"/>
  <c r="GN153" i="12" s="1"/>
  <c r="AD153" i="12"/>
  <c r="AH153" i="12"/>
  <c r="L155" i="12"/>
  <c r="CL148" i="12"/>
  <c r="GU148" i="12" s="1"/>
  <c r="CO148" i="12"/>
  <c r="CA148" i="12"/>
  <c r="CC148" i="12" s="1"/>
  <c r="GT148" i="12" s="1"/>
  <c r="R154" i="12"/>
  <c r="U154" i="12"/>
  <c r="BN149" i="12"/>
  <c r="BW149" i="12" s="1"/>
  <c r="CF149" i="12" s="1"/>
  <c r="BK149" i="12"/>
  <c r="GR149" i="12" s="1"/>
  <c r="AQ152" i="12"/>
  <c r="AJ152" i="12"/>
  <c r="GO152" i="12" s="1"/>
  <c r="AM152" i="12"/>
  <c r="A159" i="16"/>
  <c r="B156" i="12"/>
  <c r="BB150" i="12"/>
  <c r="GQ150" i="12" s="1"/>
  <c r="BE150" i="12"/>
  <c r="FY143" i="12"/>
  <c r="GE143" i="12" s="1"/>
  <c r="FV143" i="12"/>
  <c r="HC143" i="12" s="1"/>
  <c r="CX147" i="12"/>
  <c r="CU147" i="12"/>
  <c r="GV147" i="12" s="1"/>
  <c r="DD146" i="12"/>
  <c r="GW146" i="12" s="1"/>
  <c r="DG146" i="12"/>
  <c r="DP146" i="12" s="1"/>
  <c r="DY146" i="12" s="1"/>
  <c r="EH146" i="12" s="1"/>
  <c r="EQ146" i="12" s="1"/>
  <c r="AS151" i="12"/>
  <c r="GP151" i="12" s="1"/>
  <c r="AV151" i="12"/>
  <c r="AZ151" i="12"/>
  <c r="BR145" i="12"/>
  <c r="BT145" i="12" s="1"/>
  <c r="GS145" i="12" s="1"/>
  <c r="EL145" i="12"/>
  <c r="EN145" i="12" s="1"/>
  <c r="HA145" i="12" s="1"/>
  <c r="DK145" i="12"/>
  <c r="DM145" i="12" s="1"/>
  <c r="GX145" i="12" s="1"/>
  <c r="EW145" i="12"/>
  <c r="HB145" i="12" s="1"/>
  <c r="DT145" i="12"/>
  <c r="DV145" i="12" s="1"/>
  <c r="GY145" i="12" s="1"/>
  <c r="FI145" i="12"/>
  <c r="EC145" i="12"/>
  <c r="EE145" i="12" s="1"/>
  <c r="GZ145" i="12" s="1"/>
  <c r="F145" i="12"/>
  <c r="I145" i="12" s="1"/>
  <c r="GL145" i="12" s="1"/>
  <c r="DK146" i="12" l="1"/>
  <c r="DM146" i="12" s="1"/>
  <c r="GX146" i="12" s="1"/>
  <c r="EW146" i="12"/>
  <c r="HB146" i="12" s="1"/>
  <c r="DT146" i="12"/>
  <c r="DV146" i="12" s="1"/>
  <c r="GY146" i="12" s="1"/>
  <c r="FI146" i="12"/>
  <c r="EC146" i="12"/>
  <c r="EE146" i="12" s="1"/>
  <c r="GZ146" i="12" s="1"/>
  <c r="F146" i="12"/>
  <c r="I146" i="12" s="1"/>
  <c r="GL146" i="12" s="1"/>
  <c r="EL146" i="12"/>
  <c r="EN146" i="12" s="1"/>
  <c r="HA146" i="12" s="1"/>
  <c r="BR146" i="12"/>
  <c r="BT146" i="12" s="1"/>
  <c r="GS146" i="12" s="1"/>
  <c r="L156" i="12"/>
  <c r="A160" i="16"/>
  <c r="B157" i="12"/>
  <c r="U155" i="12"/>
  <c r="R155" i="12"/>
  <c r="FO145" i="12"/>
  <c r="HD145" i="12" s="1"/>
  <c r="FR145" i="12"/>
  <c r="BE151" i="12"/>
  <c r="BB151" i="12"/>
  <c r="GQ151" i="12" s="1"/>
  <c r="BN150" i="12"/>
  <c r="BW150" i="12" s="1"/>
  <c r="CF150" i="12" s="1"/>
  <c r="BK150" i="12"/>
  <c r="GR150" i="12" s="1"/>
  <c r="AV152" i="12"/>
  <c r="AZ152" i="12"/>
  <c r="AS152" i="12"/>
  <c r="GP152" i="12" s="1"/>
  <c r="CA149" i="12"/>
  <c r="CC149" i="12" s="1"/>
  <c r="GT149" i="12" s="1"/>
  <c r="CL149" i="12"/>
  <c r="GU149" i="12" s="1"/>
  <c r="CO149" i="12"/>
  <c r="CU148" i="12"/>
  <c r="GV148" i="12" s="1"/>
  <c r="CX148" i="12"/>
  <c r="FY144" i="12"/>
  <c r="GE144" i="12" s="1"/>
  <c r="FV144" i="12"/>
  <c r="HC144" i="12" s="1"/>
  <c r="DD147" i="12"/>
  <c r="GW147" i="12" s="1"/>
  <c r="DG147" i="12"/>
  <c r="DP147" i="12" s="1"/>
  <c r="DY147" i="12" s="1"/>
  <c r="EH147" i="12" s="1"/>
  <c r="EQ147" i="12" s="1"/>
  <c r="GC154" i="12"/>
  <c r="AD154" i="12"/>
  <c r="AH154" i="12"/>
  <c r="AA154" i="12"/>
  <c r="GN154" i="12" s="1"/>
  <c r="AQ153" i="12"/>
  <c r="AJ153" i="12"/>
  <c r="GO153" i="12" s="1"/>
  <c r="AM153" i="12"/>
  <c r="AS153" i="12" l="1"/>
  <c r="GP153" i="12" s="1"/>
  <c r="AV153" i="12"/>
  <c r="AZ153" i="12"/>
  <c r="AJ154" i="12"/>
  <c r="GO154" i="12" s="1"/>
  <c r="AM154" i="12"/>
  <c r="AQ154" i="12"/>
  <c r="CX149" i="12"/>
  <c r="CU149" i="12"/>
  <c r="GV149" i="12" s="1"/>
  <c r="F147" i="12"/>
  <c r="I147" i="12" s="1"/>
  <c r="GL147" i="12" s="1"/>
  <c r="EW147" i="12"/>
  <c r="HB147" i="12" s="1"/>
  <c r="BR147" i="12"/>
  <c r="BT147" i="12" s="1"/>
  <c r="GS147" i="12" s="1"/>
  <c r="EL147" i="12"/>
  <c r="EN147" i="12" s="1"/>
  <c r="HA147" i="12" s="1"/>
  <c r="DK147" i="12"/>
  <c r="DM147" i="12" s="1"/>
  <c r="GX147" i="12" s="1"/>
  <c r="DT147" i="12"/>
  <c r="DV147" i="12" s="1"/>
  <c r="GY147" i="12" s="1"/>
  <c r="FI147" i="12"/>
  <c r="EC147" i="12"/>
  <c r="EE147" i="12" s="1"/>
  <c r="GZ147" i="12" s="1"/>
  <c r="DG148" i="12"/>
  <c r="DP148" i="12" s="1"/>
  <c r="DY148" i="12" s="1"/>
  <c r="EH148" i="12" s="1"/>
  <c r="EQ148" i="12" s="1"/>
  <c r="DD148" i="12"/>
  <c r="GW148" i="12" s="1"/>
  <c r="FV145" i="12"/>
  <c r="HC145" i="12" s="1"/>
  <c r="FY145" i="12"/>
  <c r="GE145" i="12" s="1"/>
  <c r="L157" i="12"/>
  <c r="FR146" i="12"/>
  <c r="FO146" i="12"/>
  <c r="HD146" i="12" s="1"/>
  <c r="CA150" i="12"/>
  <c r="CC150" i="12" s="1"/>
  <c r="GT150" i="12" s="1"/>
  <c r="CL150" i="12"/>
  <c r="GU150" i="12" s="1"/>
  <c r="CO150" i="12"/>
  <c r="A161" i="16"/>
  <c r="B158" i="12"/>
  <c r="BB152" i="12"/>
  <c r="GQ152" i="12" s="1"/>
  <c r="BE152" i="12"/>
  <c r="BK151" i="12"/>
  <c r="GR151" i="12" s="1"/>
  <c r="BN151" i="12"/>
  <c r="BW151" i="12" s="1"/>
  <c r="CF151" i="12" s="1"/>
  <c r="AH155" i="12"/>
  <c r="AA155" i="12"/>
  <c r="GN155" i="12" s="1"/>
  <c r="AD155" i="12"/>
  <c r="GC155" i="12"/>
  <c r="R156" i="12"/>
  <c r="U156" i="12"/>
  <c r="AM155" i="12" l="1"/>
  <c r="AQ155" i="12"/>
  <c r="AJ155" i="12"/>
  <c r="GO155" i="12" s="1"/>
  <c r="A162" i="16"/>
  <c r="B159" i="12"/>
  <c r="AD156" i="12"/>
  <c r="AA156" i="12"/>
  <c r="GN156" i="12" s="1"/>
  <c r="AH156" i="12"/>
  <c r="GC156" i="12"/>
  <c r="BK152" i="12"/>
  <c r="GR152" i="12" s="1"/>
  <c r="BN152" i="12"/>
  <c r="BW152" i="12" s="1"/>
  <c r="CF152" i="12" s="1"/>
  <c r="CU150" i="12"/>
  <c r="GV150" i="12" s="1"/>
  <c r="CX150" i="12"/>
  <c r="FV146" i="12"/>
  <c r="HC146" i="12" s="1"/>
  <c r="FY146" i="12"/>
  <c r="GE146" i="12" s="1"/>
  <c r="FO147" i="12"/>
  <c r="HD147" i="12" s="1"/>
  <c r="FR147" i="12"/>
  <c r="DG149" i="12"/>
  <c r="DP149" i="12" s="1"/>
  <c r="DY149" i="12" s="1"/>
  <c r="EH149" i="12" s="1"/>
  <c r="EQ149" i="12" s="1"/>
  <c r="DD149" i="12"/>
  <c r="GW149" i="12" s="1"/>
  <c r="BB153" i="12"/>
  <c r="GQ153" i="12" s="1"/>
  <c r="BE153" i="12"/>
  <c r="CL151" i="12"/>
  <c r="GU151" i="12" s="1"/>
  <c r="CO151" i="12"/>
  <c r="CA151" i="12"/>
  <c r="CC151" i="12" s="1"/>
  <c r="GT151" i="12" s="1"/>
  <c r="L158" i="12"/>
  <c r="R157" i="12"/>
  <c r="U157" i="12"/>
  <c r="BR148" i="12"/>
  <c r="BT148" i="12" s="1"/>
  <c r="GS148" i="12" s="1"/>
  <c r="FI148" i="12"/>
  <c r="DK148" i="12"/>
  <c r="DM148" i="12" s="1"/>
  <c r="GX148" i="12" s="1"/>
  <c r="EC148" i="12"/>
  <c r="EE148" i="12" s="1"/>
  <c r="GZ148" i="12" s="1"/>
  <c r="EW148" i="12"/>
  <c r="HB148" i="12" s="1"/>
  <c r="DT148" i="12"/>
  <c r="DV148" i="12" s="1"/>
  <c r="GY148" i="12" s="1"/>
  <c r="F148" i="12"/>
  <c r="I148" i="12" s="1"/>
  <c r="GL148" i="12" s="1"/>
  <c r="EL148" i="12"/>
  <c r="EN148" i="12" s="1"/>
  <c r="HA148" i="12" s="1"/>
  <c r="AV154" i="12"/>
  <c r="AZ154" i="12"/>
  <c r="AS154" i="12"/>
  <c r="GP154" i="12" s="1"/>
  <c r="GC157" i="12" l="1"/>
  <c r="AA157" i="12"/>
  <c r="GN157" i="12" s="1"/>
  <c r="AD157" i="12"/>
  <c r="AH157" i="12"/>
  <c r="A163" i="16"/>
  <c r="B160" i="12"/>
  <c r="CO152" i="12"/>
  <c r="CL152" i="12"/>
  <c r="GU152" i="12" s="1"/>
  <c r="CA152" i="12"/>
  <c r="CC152" i="12" s="1"/>
  <c r="GT152" i="12" s="1"/>
  <c r="CX151" i="12"/>
  <c r="CU151" i="12"/>
  <c r="GV151" i="12" s="1"/>
  <c r="DK149" i="12"/>
  <c r="DM149" i="12" s="1"/>
  <c r="GX149" i="12" s="1"/>
  <c r="EW149" i="12"/>
  <c r="HB149" i="12" s="1"/>
  <c r="DT149" i="12"/>
  <c r="DV149" i="12" s="1"/>
  <c r="GY149" i="12" s="1"/>
  <c r="FI149" i="12"/>
  <c r="EC149" i="12"/>
  <c r="EE149" i="12" s="1"/>
  <c r="GZ149" i="12" s="1"/>
  <c r="F149" i="12"/>
  <c r="I149" i="12" s="1"/>
  <c r="GL149" i="12" s="1"/>
  <c r="BR149" i="12"/>
  <c r="BT149" i="12" s="1"/>
  <c r="GS149" i="12" s="1"/>
  <c r="EL149" i="12"/>
  <c r="EN149" i="12" s="1"/>
  <c r="HA149" i="12" s="1"/>
  <c r="AJ156" i="12"/>
  <c r="GO156" i="12" s="1"/>
  <c r="AM156" i="12"/>
  <c r="AQ156" i="12"/>
  <c r="FR148" i="12"/>
  <c r="FO148" i="12"/>
  <c r="HD148" i="12" s="1"/>
  <c r="BE154" i="12"/>
  <c r="BB154" i="12"/>
  <c r="GQ154" i="12" s="1"/>
  <c r="R158" i="12"/>
  <c r="U158" i="12"/>
  <c r="BN153" i="12"/>
  <c r="BW153" i="12" s="1"/>
  <c r="CF153" i="12" s="1"/>
  <c r="BK153" i="12"/>
  <c r="GR153" i="12" s="1"/>
  <c r="FV147" i="12"/>
  <c r="HC147" i="12" s="1"/>
  <c r="FY147" i="12"/>
  <c r="GE147" i="12" s="1"/>
  <c r="DG150" i="12"/>
  <c r="DP150" i="12" s="1"/>
  <c r="DY150" i="12" s="1"/>
  <c r="EH150" i="12" s="1"/>
  <c r="EQ150" i="12" s="1"/>
  <c r="DD150" i="12"/>
  <c r="GW150" i="12" s="1"/>
  <c r="L159" i="12"/>
  <c r="AS155" i="12"/>
  <c r="GP155" i="12" s="1"/>
  <c r="AZ155" i="12"/>
  <c r="BB155" i="12" s="1"/>
  <c r="GQ155" i="12" s="1"/>
  <c r="AV155" i="12"/>
  <c r="BE155" i="12" s="1"/>
  <c r="GC158" i="12" l="1"/>
  <c r="AD158" i="12"/>
  <c r="AH158" i="12"/>
  <c r="AA158" i="12"/>
  <c r="GN158" i="12" s="1"/>
  <c r="BK155" i="12"/>
  <c r="GR155" i="12" s="1"/>
  <c r="BN155" i="12"/>
  <c r="BW155" i="12" s="1"/>
  <c r="CF155" i="12" s="1"/>
  <c r="U159" i="12"/>
  <c r="R159" i="12"/>
  <c r="FV148" i="12"/>
  <c r="HC148" i="12" s="1"/>
  <c r="FY148" i="12"/>
  <c r="GE148" i="12" s="1"/>
  <c r="FO149" i="12"/>
  <c r="HD149" i="12" s="1"/>
  <c r="FR149" i="12"/>
  <c r="CU152" i="12"/>
  <c r="GV152" i="12" s="1"/>
  <c r="CX152" i="12"/>
  <c r="AM157" i="12"/>
  <c r="AQ157" i="12"/>
  <c r="AJ157" i="12"/>
  <c r="GO157" i="12" s="1"/>
  <c r="DD151" i="12"/>
  <c r="GW151" i="12" s="1"/>
  <c r="DG151" i="12"/>
  <c r="DP151" i="12" s="1"/>
  <c r="DY151" i="12" s="1"/>
  <c r="EH151" i="12" s="1"/>
  <c r="EQ151" i="12" s="1"/>
  <c r="L160" i="12"/>
  <c r="DT150" i="12"/>
  <c r="DV150" i="12" s="1"/>
  <c r="GY150" i="12" s="1"/>
  <c r="FI150" i="12"/>
  <c r="F150" i="12"/>
  <c r="I150" i="12" s="1"/>
  <c r="GL150" i="12" s="1"/>
  <c r="EC150" i="12"/>
  <c r="EE150" i="12" s="1"/>
  <c r="GZ150" i="12" s="1"/>
  <c r="BR150" i="12"/>
  <c r="BT150" i="12" s="1"/>
  <c r="GS150" i="12" s="1"/>
  <c r="EL150" i="12"/>
  <c r="EN150" i="12" s="1"/>
  <c r="HA150" i="12" s="1"/>
  <c r="DK150" i="12"/>
  <c r="DM150" i="12" s="1"/>
  <c r="GX150" i="12" s="1"/>
  <c r="EW150" i="12"/>
  <c r="HB150" i="12" s="1"/>
  <c r="CA153" i="12"/>
  <c r="CC153" i="12" s="1"/>
  <c r="GT153" i="12" s="1"/>
  <c r="CL153" i="12"/>
  <c r="GU153" i="12" s="1"/>
  <c r="CO153" i="12"/>
  <c r="BK154" i="12"/>
  <c r="GR154" i="12" s="1"/>
  <c r="BN154" i="12"/>
  <c r="BW154" i="12" s="1"/>
  <c r="CF154" i="12" s="1"/>
  <c r="AS156" i="12"/>
  <c r="GP156" i="12" s="1"/>
  <c r="AV156" i="12"/>
  <c r="AZ156" i="12"/>
  <c r="A164" i="16"/>
  <c r="B161" i="12"/>
  <c r="BB156" i="12" l="1"/>
  <c r="GQ156" i="12" s="1"/>
  <c r="BE156" i="12"/>
  <c r="CU153" i="12"/>
  <c r="GV153" i="12" s="1"/>
  <c r="CX153" i="12"/>
  <c r="R160" i="12"/>
  <c r="U160" i="12"/>
  <c r="FV149" i="12"/>
  <c r="HC149" i="12" s="1"/>
  <c r="FY149" i="12"/>
  <c r="GE149" i="12" s="1"/>
  <c r="L161" i="12"/>
  <c r="FO150" i="12"/>
  <c r="HD150" i="12" s="1"/>
  <c r="FR150" i="12"/>
  <c r="DK151" i="12"/>
  <c r="DM151" i="12" s="1"/>
  <c r="GX151" i="12" s="1"/>
  <c r="EW151" i="12"/>
  <c r="HB151" i="12" s="1"/>
  <c r="DT151" i="12"/>
  <c r="DV151" i="12" s="1"/>
  <c r="GY151" i="12" s="1"/>
  <c r="FI151" i="12"/>
  <c r="EC151" i="12"/>
  <c r="EE151" i="12" s="1"/>
  <c r="GZ151" i="12" s="1"/>
  <c r="F151" i="12"/>
  <c r="I151" i="12" s="1"/>
  <c r="GL151" i="12" s="1"/>
  <c r="BR151" i="12"/>
  <c r="BT151" i="12" s="1"/>
  <c r="GS151" i="12" s="1"/>
  <c r="EL151" i="12"/>
  <c r="EN151" i="12" s="1"/>
  <c r="HA151" i="12" s="1"/>
  <c r="AS157" i="12"/>
  <c r="GP157" i="12" s="1"/>
  <c r="AV157" i="12"/>
  <c r="AZ157" i="12"/>
  <c r="AA159" i="12"/>
  <c r="GN159" i="12" s="1"/>
  <c r="GC159" i="12"/>
  <c r="AH159" i="12"/>
  <c r="AD159" i="12"/>
  <c r="A165" i="16"/>
  <c r="B162" i="12"/>
  <c r="CO154" i="12"/>
  <c r="CA154" i="12"/>
  <c r="CC154" i="12" s="1"/>
  <c r="GT154" i="12" s="1"/>
  <c r="CL154" i="12"/>
  <c r="GU154" i="12" s="1"/>
  <c r="DG152" i="12"/>
  <c r="DP152" i="12" s="1"/>
  <c r="DY152" i="12" s="1"/>
  <c r="EH152" i="12" s="1"/>
  <c r="EQ152" i="12" s="1"/>
  <c r="DD152" i="12"/>
  <c r="GW152" i="12" s="1"/>
  <c r="CO155" i="12"/>
  <c r="CA155" i="12"/>
  <c r="CC155" i="12" s="1"/>
  <c r="GT155" i="12" s="1"/>
  <c r="CL155" i="12"/>
  <c r="GU155" i="12" s="1"/>
  <c r="AM158" i="12"/>
  <c r="AQ158" i="12"/>
  <c r="AJ158" i="12"/>
  <c r="GO158" i="12" s="1"/>
  <c r="A166" i="16" l="1"/>
  <c r="B163" i="12"/>
  <c r="FO151" i="12"/>
  <c r="HD151" i="12" s="1"/>
  <c r="FR151" i="12"/>
  <c r="FV150" i="12"/>
  <c r="HC150" i="12" s="1"/>
  <c r="FY150" i="12"/>
  <c r="GE150" i="12" s="1"/>
  <c r="DD153" i="12"/>
  <c r="GW153" i="12" s="1"/>
  <c r="DG153" i="12"/>
  <c r="DP153" i="12" s="1"/>
  <c r="DY153" i="12" s="1"/>
  <c r="EH153" i="12" s="1"/>
  <c r="EQ153" i="12" s="1"/>
  <c r="CX155" i="12"/>
  <c r="CU155" i="12"/>
  <c r="GV155" i="12" s="1"/>
  <c r="AM159" i="12"/>
  <c r="AQ159" i="12"/>
  <c r="AS158" i="12"/>
  <c r="GP158" i="12" s="1"/>
  <c r="AV158" i="12"/>
  <c r="AZ158" i="12"/>
  <c r="CU154" i="12"/>
  <c r="GV154" i="12" s="1"/>
  <c r="CX154" i="12"/>
  <c r="AJ159" i="12"/>
  <c r="GO159" i="12" s="1"/>
  <c r="BB157" i="12"/>
  <c r="GQ157" i="12" s="1"/>
  <c r="BE157" i="12"/>
  <c r="AH160" i="12"/>
  <c r="AD160" i="12"/>
  <c r="GC160" i="12"/>
  <c r="AA160" i="12"/>
  <c r="GN160" i="12" s="1"/>
  <c r="BK156" i="12"/>
  <c r="GR156" i="12" s="1"/>
  <c r="BN156" i="12"/>
  <c r="BW156" i="12" s="1"/>
  <c r="CF156" i="12" s="1"/>
  <c r="DK152" i="12"/>
  <c r="DM152" i="12" s="1"/>
  <c r="GX152" i="12" s="1"/>
  <c r="EW152" i="12"/>
  <c r="HB152" i="12" s="1"/>
  <c r="DT152" i="12"/>
  <c r="DV152" i="12" s="1"/>
  <c r="GY152" i="12" s="1"/>
  <c r="FI152" i="12"/>
  <c r="EC152" i="12"/>
  <c r="EE152" i="12" s="1"/>
  <c r="GZ152" i="12" s="1"/>
  <c r="F152" i="12"/>
  <c r="I152" i="12" s="1"/>
  <c r="GL152" i="12" s="1"/>
  <c r="EL152" i="12"/>
  <c r="EN152" i="12" s="1"/>
  <c r="HA152" i="12" s="1"/>
  <c r="BR152" i="12"/>
  <c r="BT152" i="12" s="1"/>
  <c r="GS152" i="12" s="1"/>
  <c r="L162" i="12"/>
  <c r="R161" i="12"/>
  <c r="U161" i="12"/>
  <c r="BN157" i="12" l="1"/>
  <c r="BW157" i="12" s="1"/>
  <c r="CF157" i="12" s="1"/>
  <c r="BK157" i="12"/>
  <c r="GR157" i="12" s="1"/>
  <c r="AS159" i="12"/>
  <c r="GP159" i="12" s="1"/>
  <c r="F153" i="12"/>
  <c r="I153" i="12" s="1"/>
  <c r="GL153" i="12" s="1"/>
  <c r="DK153" i="12"/>
  <c r="DM153" i="12" s="1"/>
  <c r="GX153" i="12" s="1"/>
  <c r="BR153" i="12"/>
  <c r="BT153" i="12" s="1"/>
  <c r="GS153" i="12" s="1"/>
  <c r="EC153" i="12"/>
  <c r="EE153" i="12" s="1"/>
  <c r="GZ153" i="12" s="1"/>
  <c r="DT153" i="12"/>
  <c r="DV153" i="12" s="1"/>
  <c r="GY153" i="12" s="1"/>
  <c r="EW153" i="12"/>
  <c r="HB153" i="12" s="1"/>
  <c r="FI153" i="12"/>
  <c r="EL153" i="12"/>
  <c r="EN153" i="12" s="1"/>
  <c r="HA153" i="12" s="1"/>
  <c r="FV151" i="12"/>
  <c r="HC151" i="12" s="1"/>
  <c r="FY151" i="12"/>
  <c r="GE151" i="12" s="1"/>
  <c r="AV159" i="12"/>
  <c r="AZ159" i="12"/>
  <c r="R162" i="12"/>
  <c r="U162" i="12"/>
  <c r="GC161" i="12"/>
  <c r="AD161" i="12"/>
  <c r="AH161" i="12"/>
  <c r="AA161" i="12"/>
  <c r="GN161" i="12" s="1"/>
  <c r="FR152" i="12"/>
  <c r="FO152" i="12"/>
  <c r="HD152" i="12" s="1"/>
  <c r="CA156" i="12"/>
  <c r="CC156" i="12" s="1"/>
  <c r="GT156" i="12" s="1"/>
  <c r="CL156" i="12"/>
  <c r="GU156" i="12" s="1"/>
  <c r="CO156" i="12"/>
  <c r="AQ160" i="12"/>
  <c r="AM160" i="12"/>
  <c r="AJ160" i="12"/>
  <c r="GO160" i="12" s="1"/>
  <c r="BE158" i="12"/>
  <c r="BB158" i="12"/>
  <c r="GQ158" i="12" s="1"/>
  <c r="L163" i="12"/>
  <c r="DG154" i="12"/>
  <c r="DP154" i="12" s="1"/>
  <c r="DY154" i="12" s="1"/>
  <c r="EH154" i="12" s="1"/>
  <c r="EQ154" i="12" s="1"/>
  <c r="DD154" i="12"/>
  <c r="GW154" i="12" s="1"/>
  <c r="DD155" i="12"/>
  <c r="GW155" i="12" s="1"/>
  <c r="DG155" i="12"/>
  <c r="DP155" i="12" s="1"/>
  <c r="DY155" i="12" s="1"/>
  <c r="EH155" i="12" s="1"/>
  <c r="EQ155" i="12" s="1"/>
  <c r="A167" i="16"/>
  <c r="B164" i="12"/>
  <c r="EC155" i="12" l="1"/>
  <c r="EE155" i="12" s="1"/>
  <c r="GZ155" i="12" s="1"/>
  <c r="F155" i="12"/>
  <c r="I155" i="12" s="1"/>
  <c r="GL155" i="12" s="1"/>
  <c r="BR155" i="12"/>
  <c r="BT155" i="12" s="1"/>
  <c r="GS155" i="12" s="1"/>
  <c r="EL155" i="12"/>
  <c r="EN155" i="12" s="1"/>
  <c r="HA155" i="12" s="1"/>
  <c r="DK155" i="12"/>
  <c r="DM155" i="12" s="1"/>
  <c r="GX155" i="12" s="1"/>
  <c r="EW155" i="12"/>
  <c r="HB155" i="12" s="1"/>
  <c r="DT155" i="12"/>
  <c r="DV155" i="12" s="1"/>
  <c r="GY155" i="12" s="1"/>
  <c r="FI155" i="12"/>
  <c r="U163" i="12"/>
  <c r="R163" i="12"/>
  <c r="AS160" i="12"/>
  <c r="GP160" i="12" s="1"/>
  <c r="AV160" i="12"/>
  <c r="AZ160" i="12"/>
  <c r="L164" i="12"/>
  <c r="AM161" i="12"/>
  <c r="AQ161" i="12"/>
  <c r="AJ161" i="12"/>
  <c r="GO161" i="12" s="1"/>
  <c r="A168" i="16"/>
  <c r="B165" i="12"/>
  <c r="DT154" i="12"/>
  <c r="DV154" i="12" s="1"/>
  <c r="GY154" i="12" s="1"/>
  <c r="FI154" i="12"/>
  <c r="F154" i="12"/>
  <c r="I154" i="12" s="1"/>
  <c r="GL154" i="12" s="1"/>
  <c r="EC154" i="12"/>
  <c r="EE154" i="12" s="1"/>
  <c r="GZ154" i="12" s="1"/>
  <c r="BR154" i="12"/>
  <c r="BT154" i="12" s="1"/>
  <c r="GS154" i="12" s="1"/>
  <c r="EL154" i="12"/>
  <c r="EN154" i="12" s="1"/>
  <c r="HA154" i="12" s="1"/>
  <c r="DK154" i="12"/>
  <c r="DM154" i="12" s="1"/>
  <c r="GX154" i="12" s="1"/>
  <c r="EW154" i="12"/>
  <c r="HB154" i="12" s="1"/>
  <c r="BN158" i="12"/>
  <c r="BW158" i="12" s="1"/>
  <c r="CF158" i="12" s="1"/>
  <c r="BK158" i="12"/>
  <c r="GR158" i="12" s="1"/>
  <c r="CX156" i="12"/>
  <c r="CU156" i="12"/>
  <c r="GV156" i="12" s="1"/>
  <c r="FY152" i="12"/>
  <c r="GE152" i="12" s="1"/>
  <c r="FV152" i="12"/>
  <c r="HC152" i="12" s="1"/>
  <c r="BE159" i="12"/>
  <c r="BB159" i="12"/>
  <c r="GQ159" i="12" s="1"/>
  <c r="FO153" i="12"/>
  <c r="HD153" i="12" s="1"/>
  <c r="FR153" i="12"/>
  <c r="GC162" i="12"/>
  <c r="AH162" i="12"/>
  <c r="AA162" i="12"/>
  <c r="GN162" i="12" s="1"/>
  <c r="AD162" i="12"/>
  <c r="CO157" i="12"/>
  <c r="CA157" i="12"/>
  <c r="CC157" i="12" s="1"/>
  <c r="GT157" i="12" s="1"/>
  <c r="CL157" i="12"/>
  <c r="GU157" i="12" s="1"/>
  <c r="L165" i="12" l="1"/>
  <c r="AV161" i="12"/>
  <c r="AZ161" i="12"/>
  <c r="AS161" i="12"/>
  <c r="GP161" i="12" s="1"/>
  <c r="BB160" i="12"/>
  <c r="GQ160" i="12" s="1"/>
  <c r="BE160" i="12"/>
  <c r="FO155" i="12"/>
  <c r="HD155" i="12" s="1"/>
  <c r="FR155" i="12"/>
  <c r="CU157" i="12"/>
  <c r="GV157" i="12" s="1"/>
  <c r="CX157" i="12"/>
  <c r="BK159" i="12"/>
  <c r="GR159" i="12" s="1"/>
  <c r="BN159" i="12"/>
  <c r="BW159" i="12" s="1"/>
  <c r="CF159" i="12" s="1"/>
  <c r="DD156" i="12"/>
  <c r="GW156" i="12" s="1"/>
  <c r="DG156" i="12"/>
  <c r="DP156" i="12" s="1"/>
  <c r="DY156" i="12" s="1"/>
  <c r="EH156" i="12" s="1"/>
  <c r="EQ156" i="12" s="1"/>
  <c r="A169" i="16"/>
  <c r="B166" i="12"/>
  <c r="FV153" i="12"/>
  <c r="HC153" i="12" s="1"/>
  <c r="FY153" i="12"/>
  <c r="GE153" i="12" s="1"/>
  <c r="FO154" i="12"/>
  <c r="HD154" i="12" s="1"/>
  <c r="FR154" i="12"/>
  <c r="R164" i="12"/>
  <c r="U164" i="12"/>
  <c r="AQ162" i="12"/>
  <c r="AJ162" i="12"/>
  <c r="GO162" i="12" s="1"/>
  <c r="AM162" i="12"/>
  <c r="CL158" i="12"/>
  <c r="GU158" i="12" s="1"/>
  <c r="CO158" i="12"/>
  <c r="CA158" i="12"/>
  <c r="CC158" i="12" s="1"/>
  <c r="GT158" i="12" s="1"/>
  <c r="AH163" i="12"/>
  <c r="AA163" i="12"/>
  <c r="GN163" i="12" s="1"/>
  <c r="GC163" i="12"/>
  <c r="AD163" i="12"/>
  <c r="CU158" i="12" l="1"/>
  <c r="GV158" i="12" s="1"/>
  <c r="CX158" i="12"/>
  <c r="A170" i="16"/>
  <c r="B167" i="12"/>
  <c r="GC164" i="12"/>
  <c r="AA164" i="12"/>
  <c r="GN164" i="12" s="1"/>
  <c r="AD164" i="12"/>
  <c r="AH164" i="12"/>
  <c r="DT156" i="12"/>
  <c r="DV156" i="12" s="1"/>
  <c r="GY156" i="12" s="1"/>
  <c r="FI156" i="12"/>
  <c r="EC156" i="12"/>
  <c r="EE156" i="12" s="1"/>
  <c r="GZ156" i="12" s="1"/>
  <c r="F156" i="12"/>
  <c r="I156" i="12" s="1"/>
  <c r="GL156" i="12" s="1"/>
  <c r="EL156" i="12"/>
  <c r="EN156" i="12" s="1"/>
  <c r="HA156" i="12" s="1"/>
  <c r="BR156" i="12"/>
  <c r="BT156" i="12" s="1"/>
  <c r="GS156" i="12" s="1"/>
  <c r="DK156" i="12"/>
  <c r="DM156" i="12" s="1"/>
  <c r="GX156" i="12" s="1"/>
  <c r="EW156" i="12"/>
  <c r="HB156" i="12" s="1"/>
  <c r="DD157" i="12"/>
  <c r="GW157" i="12" s="1"/>
  <c r="DG157" i="12"/>
  <c r="DP157" i="12" s="1"/>
  <c r="DY157" i="12" s="1"/>
  <c r="EH157" i="12" s="1"/>
  <c r="EQ157" i="12" s="1"/>
  <c r="BN160" i="12"/>
  <c r="BW160" i="12" s="1"/>
  <c r="CF160" i="12" s="1"/>
  <c r="BK160" i="12"/>
  <c r="GR160" i="12" s="1"/>
  <c r="BB161" i="12"/>
  <c r="GQ161" i="12" s="1"/>
  <c r="BE161" i="12"/>
  <c r="AV162" i="12"/>
  <c r="AZ162" i="12"/>
  <c r="AS162" i="12"/>
  <c r="GP162" i="12" s="1"/>
  <c r="AJ163" i="12"/>
  <c r="GO163" i="12" s="1"/>
  <c r="AM163" i="12"/>
  <c r="AQ163" i="12"/>
  <c r="FV154" i="12"/>
  <c r="HC154" i="12" s="1"/>
  <c r="FY154" i="12"/>
  <c r="GE154" i="12" s="1"/>
  <c r="L166" i="12"/>
  <c r="CL159" i="12"/>
  <c r="GU159" i="12" s="1"/>
  <c r="CO159" i="12"/>
  <c r="CA159" i="12"/>
  <c r="CC159" i="12" s="1"/>
  <c r="GT159" i="12" s="1"/>
  <c r="FV155" i="12"/>
  <c r="HC155" i="12" s="1"/>
  <c r="FY155" i="12"/>
  <c r="GE155" i="12" s="1"/>
  <c r="R165" i="12"/>
  <c r="U165" i="12"/>
  <c r="L167" i="12" l="1"/>
  <c r="GC165" i="12"/>
  <c r="AD165" i="12"/>
  <c r="AH165" i="12"/>
  <c r="AA165" i="12"/>
  <c r="GN165" i="12" s="1"/>
  <c r="R166" i="12"/>
  <c r="U166" i="12"/>
  <c r="AZ163" i="12"/>
  <c r="AV163" i="12"/>
  <c r="AS163" i="12"/>
  <c r="GP163" i="12" s="1"/>
  <c r="BE162" i="12"/>
  <c r="BB162" i="12"/>
  <c r="GQ162" i="12" s="1"/>
  <c r="CL160" i="12"/>
  <c r="GU160" i="12" s="1"/>
  <c r="CO160" i="12"/>
  <c r="CA160" i="12"/>
  <c r="CC160" i="12" s="1"/>
  <c r="GT160" i="12" s="1"/>
  <c r="AQ164" i="12"/>
  <c r="AJ164" i="12"/>
  <c r="GO164" i="12" s="1"/>
  <c r="AM164" i="12"/>
  <c r="A171" i="16"/>
  <c r="B168" i="12"/>
  <c r="CU159" i="12"/>
  <c r="GV159" i="12" s="1"/>
  <c r="CX159" i="12"/>
  <c r="BK161" i="12"/>
  <c r="GR161" i="12" s="1"/>
  <c r="BN161" i="12"/>
  <c r="BW161" i="12" s="1"/>
  <c r="CF161" i="12" s="1"/>
  <c r="F157" i="12"/>
  <c r="I157" i="12" s="1"/>
  <c r="GL157" i="12" s="1"/>
  <c r="EW157" i="12"/>
  <c r="HB157" i="12" s="1"/>
  <c r="BR157" i="12"/>
  <c r="BT157" i="12" s="1"/>
  <c r="GS157" i="12" s="1"/>
  <c r="DT157" i="12"/>
  <c r="DV157" i="12" s="1"/>
  <c r="GY157" i="12" s="1"/>
  <c r="DK157" i="12"/>
  <c r="DM157" i="12" s="1"/>
  <c r="GX157" i="12" s="1"/>
  <c r="EL157" i="12"/>
  <c r="EN157" i="12" s="1"/>
  <c r="HA157" i="12" s="1"/>
  <c r="FI157" i="12"/>
  <c r="EC157" i="12"/>
  <c r="EE157" i="12" s="1"/>
  <c r="GZ157" i="12" s="1"/>
  <c r="FO156" i="12"/>
  <c r="HD156" i="12" s="1"/>
  <c r="FR156" i="12"/>
  <c r="DG158" i="12"/>
  <c r="DP158" i="12" s="1"/>
  <c r="DY158" i="12" s="1"/>
  <c r="EH158" i="12" s="1"/>
  <c r="EQ158" i="12" s="1"/>
  <c r="DD158" i="12"/>
  <c r="GW158" i="12" s="1"/>
  <c r="FV156" i="12" l="1"/>
  <c r="HC156" i="12" s="1"/>
  <c r="FY156" i="12"/>
  <c r="GE156" i="12" s="1"/>
  <c r="BR158" i="12"/>
  <c r="BT158" i="12" s="1"/>
  <c r="GS158" i="12" s="1"/>
  <c r="EL158" i="12"/>
  <c r="EN158" i="12" s="1"/>
  <c r="HA158" i="12" s="1"/>
  <c r="DK158" i="12"/>
  <c r="DM158" i="12" s="1"/>
  <c r="GX158" i="12" s="1"/>
  <c r="EW158" i="12"/>
  <c r="HB158" i="12" s="1"/>
  <c r="DT158" i="12"/>
  <c r="DV158" i="12" s="1"/>
  <c r="GY158" i="12" s="1"/>
  <c r="FI158" i="12"/>
  <c r="F158" i="12"/>
  <c r="I158" i="12" s="1"/>
  <c r="GL158" i="12" s="1"/>
  <c r="EC158" i="12"/>
  <c r="EE158" i="12" s="1"/>
  <c r="GZ158" i="12" s="1"/>
  <c r="FR157" i="12"/>
  <c r="FO157" i="12"/>
  <c r="HD157" i="12" s="1"/>
  <c r="A172" i="16"/>
  <c r="B169" i="12"/>
  <c r="L169" i="12" s="1"/>
  <c r="BK162" i="12"/>
  <c r="GR162" i="12" s="1"/>
  <c r="BN162" i="12"/>
  <c r="BW162" i="12" s="1"/>
  <c r="CF162" i="12" s="1"/>
  <c r="AH166" i="12"/>
  <c r="AA166" i="12"/>
  <c r="GN166" i="12" s="1"/>
  <c r="AD166" i="12"/>
  <c r="AM165" i="12"/>
  <c r="AQ165" i="12"/>
  <c r="AJ165" i="12"/>
  <c r="GO165" i="12" s="1"/>
  <c r="DD159" i="12"/>
  <c r="GW159" i="12" s="1"/>
  <c r="DG159" i="12"/>
  <c r="DP159" i="12" s="1"/>
  <c r="DY159" i="12" s="1"/>
  <c r="EH159" i="12" s="1"/>
  <c r="EQ159" i="12" s="1"/>
  <c r="AV164" i="12"/>
  <c r="AZ164" i="12"/>
  <c r="AS164" i="12"/>
  <c r="GP164" i="12" s="1"/>
  <c r="CU160" i="12"/>
  <c r="GV160" i="12" s="1"/>
  <c r="CX160" i="12"/>
  <c r="BB163" i="12"/>
  <c r="GQ163" i="12" s="1"/>
  <c r="BE163" i="12"/>
  <c r="CA161" i="12"/>
  <c r="CC161" i="12" s="1"/>
  <c r="GT161" i="12" s="1"/>
  <c r="CL161" i="12"/>
  <c r="GU161" i="12" s="1"/>
  <c r="CO161" i="12"/>
  <c r="L168" i="12"/>
  <c r="U167" i="12"/>
  <c r="R167" i="12"/>
  <c r="DT159" i="12" l="1"/>
  <c r="DV159" i="12" s="1"/>
  <c r="GY159" i="12" s="1"/>
  <c r="FI159" i="12"/>
  <c r="EC159" i="12"/>
  <c r="EE159" i="12" s="1"/>
  <c r="GZ159" i="12" s="1"/>
  <c r="F159" i="12"/>
  <c r="I159" i="12" s="1"/>
  <c r="GL159" i="12" s="1"/>
  <c r="BR159" i="12"/>
  <c r="BT159" i="12" s="1"/>
  <c r="GS159" i="12" s="1"/>
  <c r="EL159" i="12"/>
  <c r="EN159" i="12" s="1"/>
  <c r="HA159" i="12" s="1"/>
  <c r="DK159" i="12"/>
  <c r="DM159" i="12" s="1"/>
  <c r="GX159" i="12" s="1"/>
  <c r="EW159" i="12"/>
  <c r="HB159" i="12" s="1"/>
  <c r="AZ165" i="12"/>
  <c r="AS165" i="12"/>
  <c r="GP165" i="12" s="1"/>
  <c r="AV165" i="12"/>
  <c r="CO162" i="12"/>
  <c r="CA162" i="12"/>
  <c r="CC162" i="12" s="1"/>
  <c r="GT162" i="12" s="1"/>
  <c r="CL162" i="12"/>
  <c r="GU162" i="12" s="1"/>
  <c r="FO158" i="12"/>
  <c r="HD158" i="12" s="1"/>
  <c r="FR158" i="12"/>
  <c r="R168" i="12"/>
  <c r="U168" i="12"/>
  <c r="BN163" i="12"/>
  <c r="BW163" i="12" s="1"/>
  <c r="CF163" i="12" s="1"/>
  <c r="BK163" i="12"/>
  <c r="GR163" i="12" s="1"/>
  <c r="AJ166" i="12"/>
  <c r="GO166" i="12" s="1"/>
  <c r="AM166" i="12"/>
  <c r="AQ166" i="12"/>
  <c r="FY157" i="12"/>
  <c r="GE157" i="12" s="1"/>
  <c r="FV157" i="12"/>
  <c r="HC157" i="12" s="1"/>
  <c r="CU161" i="12"/>
  <c r="GV161" i="12" s="1"/>
  <c r="CX161" i="12"/>
  <c r="R169" i="12"/>
  <c r="U169" i="12"/>
  <c r="AD167" i="12"/>
  <c r="AH167" i="12"/>
  <c r="AA167" i="12"/>
  <c r="GN167" i="12" s="1"/>
  <c r="DG160" i="12"/>
  <c r="DP160" i="12" s="1"/>
  <c r="DY160" i="12" s="1"/>
  <c r="EH160" i="12" s="1"/>
  <c r="EQ160" i="12" s="1"/>
  <c r="DD160" i="12"/>
  <c r="GW160" i="12" s="1"/>
  <c r="BB164" i="12"/>
  <c r="GQ164" i="12" s="1"/>
  <c r="BE164" i="12"/>
  <c r="A173" i="16"/>
  <c r="B170" i="12"/>
  <c r="L170" i="12" s="1"/>
  <c r="BN164" i="12" l="1"/>
  <c r="BW164" i="12" s="1"/>
  <c r="CF164" i="12" s="1"/>
  <c r="BK164" i="12"/>
  <c r="GR164" i="12" s="1"/>
  <c r="FY158" i="12"/>
  <c r="GE158" i="12" s="1"/>
  <c r="FV158" i="12"/>
  <c r="HC158" i="12" s="1"/>
  <c r="CU162" i="12"/>
  <c r="GV162" i="12" s="1"/>
  <c r="CX162" i="12"/>
  <c r="AJ167" i="12"/>
  <c r="GO167" i="12" s="1"/>
  <c r="DG161" i="12"/>
  <c r="DP161" i="12" s="1"/>
  <c r="DY161" i="12" s="1"/>
  <c r="EH161" i="12" s="1"/>
  <c r="EQ161" i="12" s="1"/>
  <c r="DD161" i="12"/>
  <c r="GW161" i="12" s="1"/>
  <c r="CO163" i="12"/>
  <c r="CA163" i="12"/>
  <c r="CC163" i="12" s="1"/>
  <c r="GT163" i="12" s="1"/>
  <c r="CL163" i="12"/>
  <c r="GU163" i="12" s="1"/>
  <c r="BB165" i="12"/>
  <c r="GQ165" i="12" s="1"/>
  <c r="BE165" i="12"/>
  <c r="U170" i="12"/>
  <c r="R170" i="12"/>
  <c r="AM167" i="12"/>
  <c r="AQ167" i="12"/>
  <c r="AV166" i="12"/>
  <c r="AZ166" i="12"/>
  <c r="AS166" i="12"/>
  <c r="GP166" i="12" s="1"/>
  <c r="AA168" i="12"/>
  <c r="GN168" i="12" s="1"/>
  <c r="AD168" i="12"/>
  <c r="AH168" i="12"/>
  <c r="FO159" i="12"/>
  <c r="HD159" i="12" s="1"/>
  <c r="FR159" i="12"/>
  <c r="A174" i="16"/>
  <c r="B171" i="12"/>
  <c r="L171" i="12" s="1"/>
  <c r="DK160" i="12"/>
  <c r="DM160" i="12" s="1"/>
  <c r="GX160" i="12" s="1"/>
  <c r="EW160" i="12"/>
  <c r="HB160" i="12" s="1"/>
  <c r="DT160" i="12"/>
  <c r="DV160" i="12" s="1"/>
  <c r="GY160" i="12" s="1"/>
  <c r="FI160" i="12"/>
  <c r="EC160" i="12"/>
  <c r="EE160" i="12" s="1"/>
  <c r="GZ160" i="12" s="1"/>
  <c r="F160" i="12"/>
  <c r="I160" i="12" s="1"/>
  <c r="GL160" i="12" s="1"/>
  <c r="EL160" i="12"/>
  <c r="EN160" i="12" s="1"/>
  <c r="HA160" i="12" s="1"/>
  <c r="BR160" i="12"/>
  <c r="BT160" i="12" s="1"/>
  <c r="GS160" i="12" s="1"/>
  <c r="AA169" i="12"/>
  <c r="GN169" i="12" s="1"/>
  <c r="AH169" i="12"/>
  <c r="AD169" i="12"/>
  <c r="FR160" i="12" l="1"/>
  <c r="FO160" i="12"/>
  <c r="HD160" i="12" s="1"/>
  <c r="U171" i="12"/>
  <c r="R171" i="12"/>
  <c r="DK161" i="12"/>
  <c r="DM161" i="12" s="1"/>
  <c r="GX161" i="12" s="1"/>
  <c r="EL161" i="12"/>
  <c r="EN161" i="12" s="1"/>
  <c r="HA161" i="12" s="1"/>
  <c r="FI161" i="12"/>
  <c r="EC161" i="12"/>
  <c r="EE161" i="12" s="1"/>
  <c r="GZ161" i="12" s="1"/>
  <c r="F161" i="12"/>
  <c r="I161" i="12" s="1"/>
  <c r="GL161" i="12" s="1"/>
  <c r="EW161" i="12"/>
  <c r="HB161" i="12" s="1"/>
  <c r="BR161" i="12"/>
  <c r="BT161" i="12" s="1"/>
  <c r="GS161" i="12" s="1"/>
  <c r="DT161" i="12"/>
  <c r="DV161" i="12" s="1"/>
  <c r="GY161" i="12" s="1"/>
  <c r="A175" i="16"/>
  <c r="B172" i="12"/>
  <c r="L172" i="12" s="1"/>
  <c r="AJ168" i="12"/>
  <c r="GO168" i="12" s="1"/>
  <c r="AM168" i="12"/>
  <c r="AQ168" i="12"/>
  <c r="BB166" i="12"/>
  <c r="GQ166" i="12" s="1"/>
  <c r="BE166" i="12"/>
  <c r="AD170" i="12"/>
  <c r="AA170" i="12"/>
  <c r="GN170" i="12" s="1"/>
  <c r="AH170" i="12"/>
  <c r="AM169" i="12"/>
  <c r="AJ169" i="12"/>
  <c r="GO169" i="12" s="1"/>
  <c r="AQ169" i="12"/>
  <c r="FV159" i="12"/>
  <c r="HC159" i="12" s="1"/>
  <c r="FY159" i="12"/>
  <c r="GE159" i="12" s="1"/>
  <c r="AS167" i="12"/>
  <c r="GP167" i="12" s="1"/>
  <c r="BN165" i="12"/>
  <c r="BW165" i="12" s="1"/>
  <c r="CF165" i="12" s="1"/>
  <c r="BK165" i="12"/>
  <c r="GR165" i="12" s="1"/>
  <c r="CU163" i="12"/>
  <c r="GV163" i="12" s="1"/>
  <c r="CX163" i="12"/>
  <c r="DD162" i="12"/>
  <c r="GW162" i="12" s="1"/>
  <c r="DG162" i="12"/>
  <c r="DP162" i="12" s="1"/>
  <c r="DY162" i="12" s="1"/>
  <c r="EH162" i="12" s="1"/>
  <c r="EQ162" i="12" s="1"/>
  <c r="AV167" i="12"/>
  <c r="AZ167" i="12"/>
  <c r="CL164" i="12"/>
  <c r="GU164" i="12" s="1"/>
  <c r="CA164" i="12"/>
  <c r="CC164" i="12" s="1"/>
  <c r="GT164" i="12" s="1"/>
  <c r="CO164" i="12"/>
  <c r="AJ170" i="12" l="1"/>
  <c r="GO170" i="12" s="1"/>
  <c r="AM170" i="12"/>
  <c r="AQ170" i="12"/>
  <c r="AS168" i="12"/>
  <c r="GP168" i="12" s="1"/>
  <c r="AV168" i="12"/>
  <c r="AZ168" i="12"/>
  <c r="DD163" i="12"/>
  <c r="GW163" i="12" s="1"/>
  <c r="DG163" i="12"/>
  <c r="DP163" i="12" s="1"/>
  <c r="DY163" i="12" s="1"/>
  <c r="EH163" i="12" s="1"/>
  <c r="EQ163" i="12" s="1"/>
  <c r="CX164" i="12"/>
  <c r="CU164" i="12"/>
  <c r="GV164" i="12" s="1"/>
  <c r="BB167" i="12"/>
  <c r="GQ167" i="12" s="1"/>
  <c r="BE167" i="12"/>
  <c r="AV169" i="12"/>
  <c r="AZ169" i="12"/>
  <c r="AS169" i="12"/>
  <c r="GP169" i="12" s="1"/>
  <c r="BK166" i="12"/>
  <c r="GR166" i="12" s="1"/>
  <c r="BN166" i="12"/>
  <c r="BW166" i="12" s="1"/>
  <c r="CF166" i="12" s="1"/>
  <c r="FO161" i="12"/>
  <c r="HD161" i="12" s="1"/>
  <c r="FR161" i="12"/>
  <c r="AH171" i="12"/>
  <c r="AA171" i="12"/>
  <c r="GN171" i="12" s="1"/>
  <c r="AD171" i="12"/>
  <c r="DT162" i="12"/>
  <c r="DV162" i="12" s="1"/>
  <c r="GY162" i="12" s="1"/>
  <c r="FI162" i="12"/>
  <c r="F162" i="12"/>
  <c r="I162" i="12" s="1"/>
  <c r="GL162" i="12" s="1"/>
  <c r="EC162" i="12"/>
  <c r="EE162" i="12" s="1"/>
  <c r="GZ162" i="12" s="1"/>
  <c r="BR162" i="12"/>
  <c r="BT162" i="12" s="1"/>
  <c r="GS162" i="12" s="1"/>
  <c r="EL162" i="12"/>
  <c r="EN162" i="12" s="1"/>
  <c r="HA162" i="12" s="1"/>
  <c r="DK162" i="12"/>
  <c r="DM162" i="12" s="1"/>
  <c r="GX162" i="12" s="1"/>
  <c r="EW162" i="12"/>
  <c r="HB162" i="12" s="1"/>
  <c r="R172" i="12"/>
  <c r="U172" i="12"/>
  <c r="CO165" i="12"/>
  <c r="CA165" i="12"/>
  <c r="CC165" i="12" s="1"/>
  <c r="GT165" i="12" s="1"/>
  <c r="CL165" i="12"/>
  <c r="GU165" i="12" s="1"/>
  <c r="A176" i="16"/>
  <c r="B173" i="12"/>
  <c r="L173" i="12" s="1"/>
  <c r="FV160" i="12"/>
  <c r="HC160" i="12" s="1"/>
  <c r="FY160" i="12"/>
  <c r="GE160" i="12" s="1"/>
  <c r="R173" i="12" l="1"/>
  <c r="U173" i="12"/>
  <c r="CU165" i="12"/>
  <c r="GV165" i="12" s="1"/>
  <c r="CX165" i="12"/>
  <c r="A177" i="16"/>
  <c r="B174" i="12"/>
  <c r="L174" i="12" s="1"/>
  <c r="AD172" i="12"/>
  <c r="AH172" i="12"/>
  <c r="AA172" i="12"/>
  <c r="GN172" i="12" s="1"/>
  <c r="FO162" i="12"/>
  <c r="HD162" i="12" s="1"/>
  <c r="FR162" i="12"/>
  <c r="BK167" i="12"/>
  <c r="GR167" i="12" s="1"/>
  <c r="BN167" i="12"/>
  <c r="BW167" i="12" s="1"/>
  <c r="CF167" i="12" s="1"/>
  <c r="EC163" i="12"/>
  <c r="EE163" i="12" s="1"/>
  <c r="GZ163" i="12" s="1"/>
  <c r="F163" i="12"/>
  <c r="I163" i="12" s="1"/>
  <c r="GL163" i="12" s="1"/>
  <c r="BR163" i="12"/>
  <c r="BT163" i="12" s="1"/>
  <c r="GS163" i="12" s="1"/>
  <c r="EL163" i="12"/>
  <c r="EN163" i="12" s="1"/>
  <c r="HA163" i="12" s="1"/>
  <c r="DK163" i="12"/>
  <c r="DM163" i="12" s="1"/>
  <c r="GX163" i="12" s="1"/>
  <c r="EW163" i="12"/>
  <c r="HB163" i="12" s="1"/>
  <c r="DT163" i="12"/>
  <c r="DV163" i="12" s="1"/>
  <c r="GY163" i="12" s="1"/>
  <c r="FI163" i="12"/>
  <c r="FY161" i="12"/>
  <c r="GE161" i="12" s="1"/>
  <c r="FV161" i="12"/>
  <c r="HC161" i="12" s="1"/>
  <c r="AJ171" i="12"/>
  <c r="GO171" i="12" s="1"/>
  <c r="AQ171" i="12"/>
  <c r="AM171" i="12"/>
  <c r="AZ170" i="12"/>
  <c r="AS170" i="12"/>
  <c r="GP170" i="12" s="1"/>
  <c r="AV170" i="12"/>
  <c r="CA166" i="12"/>
  <c r="CC166" i="12" s="1"/>
  <c r="GT166" i="12" s="1"/>
  <c r="CL166" i="12"/>
  <c r="GU166" i="12" s="1"/>
  <c r="CO166" i="12"/>
  <c r="BE169" i="12"/>
  <c r="BB169" i="12"/>
  <c r="GQ169" i="12" s="1"/>
  <c r="DD164" i="12"/>
  <c r="GW164" i="12" s="1"/>
  <c r="DG164" i="12"/>
  <c r="DP164" i="12" s="1"/>
  <c r="DY164" i="12" s="1"/>
  <c r="EH164" i="12" s="1"/>
  <c r="EQ164" i="12" s="1"/>
  <c r="BB168" i="12"/>
  <c r="GQ168" i="12" s="1"/>
  <c r="BE168" i="12"/>
  <c r="DD165" i="12" l="1"/>
  <c r="GW165" i="12" s="1"/>
  <c r="DG165" i="12"/>
  <c r="DP165" i="12" s="1"/>
  <c r="DY165" i="12" s="1"/>
  <c r="EH165" i="12" s="1"/>
  <c r="EQ165" i="12" s="1"/>
  <c r="FV162" i="12"/>
  <c r="HC162" i="12" s="1"/>
  <c r="FY162" i="12"/>
  <c r="GE162" i="12" s="1"/>
  <c r="AJ172" i="12"/>
  <c r="GO172" i="12" s="1"/>
  <c r="AM172" i="12"/>
  <c r="AQ172" i="12"/>
  <c r="DK164" i="12"/>
  <c r="DM164" i="12" s="1"/>
  <c r="GX164" i="12" s="1"/>
  <c r="EW164" i="12"/>
  <c r="HB164" i="12" s="1"/>
  <c r="DT164" i="12"/>
  <c r="DV164" i="12" s="1"/>
  <c r="GY164" i="12" s="1"/>
  <c r="FI164" i="12"/>
  <c r="EC164" i="12"/>
  <c r="EE164" i="12" s="1"/>
  <c r="GZ164" i="12" s="1"/>
  <c r="F164" i="12"/>
  <c r="I164" i="12" s="1"/>
  <c r="GL164" i="12" s="1"/>
  <c r="EL164" i="12"/>
  <c r="EN164" i="12" s="1"/>
  <c r="HA164" i="12" s="1"/>
  <c r="BR164" i="12"/>
  <c r="BT164" i="12" s="1"/>
  <c r="GS164" i="12" s="1"/>
  <c r="BN168" i="12"/>
  <c r="BW168" i="12" s="1"/>
  <c r="CF168" i="12" s="1"/>
  <c r="BK168" i="12"/>
  <c r="GR168" i="12" s="1"/>
  <c r="AZ171" i="12"/>
  <c r="AS171" i="12"/>
  <c r="GP171" i="12" s="1"/>
  <c r="AV171" i="12"/>
  <c r="U174" i="12"/>
  <c r="R174" i="12"/>
  <c r="AD173" i="12"/>
  <c r="AH173" i="12"/>
  <c r="AA173" i="12"/>
  <c r="GN173" i="12" s="1"/>
  <c r="CU166" i="12"/>
  <c r="GV166" i="12" s="1"/>
  <c r="CX166" i="12"/>
  <c r="BN169" i="12"/>
  <c r="BW169" i="12" s="1"/>
  <c r="CF169" i="12" s="1"/>
  <c r="BK169" i="12"/>
  <c r="GR169" i="12" s="1"/>
  <c r="BE170" i="12"/>
  <c r="BB170" i="12"/>
  <c r="GQ170" i="12" s="1"/>
  <c r="FO163" i="12"/>
  <c r="HD163" i="12" s="1"/>
  <c r="FR163" i="12"/>
  <c r="CA167" i="12"/>
  <c r="CC167" i="12" s="1"/>
  <c r="GT167" i="12" s="1"/>
  <c r="CL167" i="12"/>
  <c r="GU167" i="12" s="1"/>
  <c r="CO167" i="12"/>
  <c r="A178" i="16"/>
  <c r="B175" i="12"/>
  <c r="L175" i="12" s="1"/>
  <c r="AA174" i="12" l="1"/>
  <c r="GN174" i="12" s="1"/>
  <c r="AH174" i="12"/>
  <c r="AD174" i="12"/>
  <c r="CX167" i="12"/>
  <c r="CU167" i="12"/>
  <c r="GV167" i="12" s="1"/>
  <c r="CO169" i="12"/>
  <c r="CA169" i="12"/>
  <c r="CC169" i="12" s="1"/>
  <c r="GT169" i="12" s="1"/>
  <c r="CL169" i="12"/>
  <c r="GU169" i="12" s="1"/>
  <c r="BB171" i="12"/>
  <c r="GQ171" i="12" s="1"/>
  <c r="BE171" i="12"/>
  <c r="CA168" i="12"/>
  <c r="CC168" i="12" s="1"/>
  <c r="GT168" i="12" s="1"/>
  <c r="CO168" i="12"/>
  <c r="CL168" i="12"/>
  <c r="GU168" i="12" s="1"/>
  <c r="A179" i="16"/>
  <c r="B176" i="12"/>
  <c r="L176" i="12" s="1"/>
  <c r="FV163" i="12"/>
  <c r="HC163" i="12" s="1"/>
  <c r="FY163" i="12"/>
  <c r="GE163" i="12" s="1"/>
  <c r="DG166" i="12"/>
  <c r="DP166" i="12" s="1"/>
  <c r="DY166" i="12" s="1"/>
  <c r="EH166" i="12" s="1"/>
  <c r="EQ166" i="12" s="1"/>
  <c r="DD166" i="12"/>
  <c r="GW166" i="12" s="1"/>
  <c r="AM173" i="12"/>
  <c r="AJ173" i="12"/>
  <c r="GO173" i="12" s="1"/>
  <c r="AQ173" i="12"/>
  <c r="FR164" i="12"/>
  <c r="FO164" i="12"/>
  <c r="HD164" i="12" s="1"/>
  <c r="R175" i="12"/>
  <c r="U175" i="12"/>
  <c r="BK170" i="12"/>
  <c r="GR170" i="12" s="1"/>
  <c r="BN170" i="12"/>
  <c r="BW170" i="12" s="1"/>
  <c r="CF170" i="12" s="1"/>
  <c r="AS172" i="12"/>
  <c r="GP172" i="12" s="1"/>
  <c r="AV172" i="12"/>
  <c r="AZ172" i="12"/>
  <c r="BR165" i="12"/>
  <c r="BT165" i="12" s="1"/>
  <c r="GS165" i="12" s="1"/>
  <c r="EC165" i="12"/>
  <c r="EE165" i="12" s="1"/>
  <c r="GZ165" i="12" s="1"/>
  <c r="DT165" i="12"/>
  <c r="DV165" i="12" s="1"/>
  <c r="GY165" i="12" s="1"/>
  <c r="EW165" i="12"/>
  <c r="HB165" i="12" s="1"/>
  <c r="FI165" i="12"/>
  <c r="EL165" i="12"/>
  <c r="EN165" i="12" s="1"/>
  <c r="HA165" i="12" s="1"/>
  <c r="F165" i="12"/>
  <c r="I165" i="12" s="1"/>
  <c r="GL165" i="12" s="1"/>
  <c r="DK165" i="12"/>
  <c r="DM165" i="12" s="1"/>
  <c r="GX165" i="12" s="1"/>
  <c r="FO165" i="12" l="1"/>
  <c r="HD165" i="12" s="1"/>
  <c r="FR165" i="12"/>
  <c r="CL170" i="12"/>
  <c r="GU170" i="12" s="1"/>
  <c r="CO170" i="12"/>
  <c r="CA170" i="12"/>
  <c r="CC170" i="12" s="1"/>
  <c r="GT170" i="12" s="1"/>
  <c r="AV173" i="12"/>
  <c r="AS173" i="12"/>
  <c r="GP173" i="12" s="1"/>
  <c r="AZ173" i="12"/>
  <c r="CU168" i="12"/>
  <c r="GV168" i="12" s="1"/>
  <c r="CX168" i="12"/>
  <c r="DD167" i="12"/>
  <c r="GW167" i="12" s="1"/>
  <c r="DG167" i="12"/>
  <c r="DP167" i="12" s="1"/>
  <c r="DY167" i="12" s="1"/>
  <c r="EH167" i="12" s="1"/>
  <c r="EQ167" i="12" s="1"/>
  <c r="U176" i="12"/>
  <c r="R176" i="12"/>
  <c r="AM174" i="12"/>
  <c r="AJ174" i="12"/>
  <c r="GO174" i="12" s="1"/>
  <c r="AQ174" i="12"/>
  <c r="FV164" i="12"/>
  <c r="HC164" i="12" s="1"/>
  <c r="FY164" i="12"/>
  <c r="GE164" i="12" s="1"/>
  <c r="BE172" i="12"/>
  <c r="BB172" i="12"/>
  <c r="GQ172" i="12" s="1"/>
  <c r="AA175" i="12"/>
  <c r="GN175" i="12" s="1"/>
  <c r="AH175" i="12"/>
  <c r="AD175" i="12"/>
  <c r="BR166" i="12"/>
  <c r="BT166" i="12" s="1"/>
  <c r="GS166" i="12" s="1"/>
  <c r="EL166" i="12"/>
  <c r="EN166" i="12" s="1"/>
  <c r="HA166" i="12" s="1"/>
  <c r="DK166" i="12"/>
  <c r="DM166" i="12" s="1"/>
  <c r="GX166" i="12" s="1"/>
  <c r="EW166" i="12"/>
  <c r="HB166" i="12" s="1"/>
  <c r="DT166" i="12"/>
  <c r="DV166" i="12" s="1"/>
  <c r="GY166" i="12" s="1"/>
  <c r="FI166" i="12"/>
  <c r="F166" i="12"/>
  <c r="I166" i="12" s="1"/>
  <c r="GL166" i="12" s="1"/>
  <c r="EC166" i="12"/>
  <c r="EE166" i="12" s="1"/>
  <c r="GZ166" i="12" s="1"/>
  <c r="A180" i="16"/>
  <c r="B177" i="12"/>
  <c r="L177" i="12" s="1"/>
  <c r="BK171" i="12"/>
  <c r="GR171" i="12" s="1"/>
  <c r="BN171" i="12"/>
  <c r="BW171" i="12" s="1"/>
  <c r="CF171" i="12" s="1"/>
  <c r="CX169" i="12"/>
  <c r="CU169" i="12"/>
  <c r="GV169" i="12" s="1"/>
  <c r="CO171" i="12" l="1"/>
  <c r="CL171" i="12"/>
  <c r="GU171" i="12" s="1"/>
  <c r="CA171" i="12"/>
  <c r="CC171" i="12" s="1"/>
  <c r="GT171" i="12" s="1"/>
  <c r="AJ175" i="12"/>
  <c r="GO175" i="12" s="1"/>
  <c r="AQ175" i="12"/>
  <c r="AM175" i="12"/>
  <c r="BN172" i="12"/>
  <c r="BW172" i="12" s="1"/>
  <c r="CF172" i="12" s="1"/>
  <c r="BK172" i="12"/>
  <c r="GR172" i="12" s="1"/>
  <c r="DT167" i="12"/>
  <c r="DV167" i="12" s="1"/>
  <c r="GY167" i="12" s="1"/>
  <c r="FI167" i="12"/>
  <c r="EC167" i="12"/>
  <c r="EE167" i="12" s="1"/>
  <c r="GZ167" i="12" s="1"/>
  <c r="F167" i="12"/>
  <c r="I167" i="12" s="1"/>
  <c r="GL167" i="12" s="1"/>
  <c r="BR167" i="12"/>
  <c r="BT167" i="12" s="1"/>
  <c r="GS167" i="12" s="1"/>
  <c r="EL167" i="12"/>
  <c r="EN167" i="12" s="1"/>
  <c r="HA167" i="12" s="1"/>
  <c r="DK167" i="12"/>
  <c r="DM167" i="12" s="1"/>
  <c r="GX167" i="12" s="1"/>
  <c r="EW167" i="12"/>
  <c r="HB167" i="12" s="1"/>
  <c r="CX170" i="12"/>
  <c r="CU170" i="12"/>
  <c r="GV170" i="12" s="1"/>
  <c r="AZ174" i="12"/>
  <c r="AS174" i="12"/>
  <c r="GP174" i="12" s="1"/>
  <c r="AV174" i="12"/>
  <c r="R177" i="12"/>
  <c r="U177" i="12"/>
  <c r="FO166" i="12"/>
  <c r="HD166" i="12" s="1"/>
  <c r="FR166" i="12"/>
  <c r="FV166" i="12" s="1"/>
  <c r="HC166" i="12" s="1"/>
  <c r="DG168" i="12"/>
  <c r="DP168" i="12" s="1"/>
  <c r="DY168" i="12" s="1"/>
  <c r="EH168" i="12" s="1"/>
  <c r="EQ168" i="12" s="1"/>
  <c r="DD168" i="12"/>
  <c r="GW168" i="12" s="1"/>
  <c r="BB173" i="12"/>
  <c r="GQ173" i="12" s="1"/>
  <c r="BE173" i="12"/>
  <c r="FV165" i="12"/>
  <c r="HC165" i="12" s="1"/>
  <c r="FY165" i="12"/>
  <c r="GE165" i="12" s="1"/>
  <c r="DG169" i="12"/>
  <c r="DP169" i="12" s="1"/>
  <c r="DY169" i="12" s="1"/>
  <c r="EH169" i="12" s="1"/>
  <c r="EQ169" i="12" s="1"/>
  <c r="DD169" i="12"/>
  <c r="GW169" i="12" s="1"/>
  <c r="A181" i="16"/>
  <c r="B178" i="12"/>
  <c r="L178" i="12" s="1"/>
  <c r="AA176" i="12"/>
  <c r="GN176" i="12" s="1"/>
  <c r="AH176" i="12"/>
  <c r="AD176" i="12"/>
  <c r="AD177" i="12" l="1"/>
  <c r="AH177" i="12"/>
  <c r="AA177" i="12"/>
  <c r="GN177" i="12" s="1"/>
  <c r="CO172" i="12"/>
  <c r="CA172" i="12"/>
  <c r="CC172" i="12" s="1"/>
  <c r="GT172" i="12" s="1"/>
  <c r="CL172" i="12"/>
  <c r="GU172" i="12" s="1"/>
  <c r="F168" i="12"/>
  <c r="I168" i="12" s="1"/>
  <c r="GL168" i="12" s="1"/>
  <c r="DK168" i="12"/>
  <c r="DM168" i="12" s="1"/>
  <c r="GX168" i="12" s="1"/>
  <c r="DT168" i="12"/>
  <c r="DV168" i="12" s="1"/>
  <c r="GY168" i="12" s="1"/>
  <c r="EC168" i="12"/>
  <c r="EE168" i="12" s="1"/>
  <c r="GZ168" i="12" s="1"/>
  <c r="EL168" i="12"/>
  <c r="EN168" i="12" s="1"/>
  <c r="HA168" i="12" s="1"/>
  <c r="EW168" i="12"/>
  <c r="HB168" i="12" s="1"/>
  <c r="FI168" i="12"/>
  <c r="BR168" i="12"/>
  <c r="BT168" i="12" s="1"/>
  <c r="GS168" i="12" s="1"/>
  <c r="FO167" i="12"/>
  <c r="HD167" i="12" s="1"/>
  <c r="FR167" i="12"/>
  <c r="FV167" i="12" s="1"/>
  <c r="HC167" i="12" s="1"/>
  <c r="AZ175" i="12"/>
  <c r="AS175" i="12"/>
  <c r="GP175" i="12" s="1"/>
  <c r="AV175" i="12"/>
  <c r="BR169" i="12"/>
  <c r="BT169" i="12" s="1"/>
  <c r="GS169" i="12" s="1"/>
  <c r="EW169" i="12"/>
  <c r="HB169" i="12" s="1"/>
  <c r="EC169" i="12"/>
  <c r="EE169" i="12" s="1"/>
  <c r="GZ169" i="12" s="1"/>
  <c r="EL169" i="12"/>
  <c r="EN169" i="12" s="1"/>
  <c r="HA169" i="12" s="1"/>
  <c r="DT169" i="12"/>
  <c r="DV169" i="12" s="1"/>
  <c r="GY169" i="12" s="1"/>
  <c r="FI169" i="12"/>
  <c r="F169" i="12"/>
  <c r="I169" i="12" s="1"/>
  <c r="GL169" i="12" s="1"/>
  <c r="DK169" i="12"/>
  <c r="DM169" i="12" s="1"/>
  <c r="GX169" i="12" s="1"/>
  <c r="U178" i="12"/>
  <c r="R178" i="12"/>
  <c r="AQ176" i="12"/>
  <c r="AM176" i="12"/>
  <c r="AJ176" i="12"/>
  <c r="GO176" i="12" s="1"/>
  <c r="A182" i="16"/>
  <c r="B179" i="12"/>
  <c r="L179" i="12" s="1"/>
  <c r="BK173" i="12"/>
  <c r="GR173" i="12" s="1"/>
  <c r="BN173" i="12"/>
  <c r="BW173" i="12" s="1"/>
  <c r="CF173" i="12" s="1"/>
  <c r="BE174" i="12"/>
  <c r="BB174" i="12"/>
  <c r="GQ174" i="12" s="1"/>
  <c r="DG170" i="12"/>
  <c r="DP170" i="12" s="1"/>
  <c r="DY170" i="12" s="1"/>
  <c r="EH170" i="12" s="1"/>
  <c r="EQ170" i="12" s="1"/>
  <c r="DD170" i="12"/>
  <c r="GW170" i="12" s="1"/>
  <c r="CX171" i="12"/>
  <c r="CU171" i="12"/>
  <c r="GV171" i="12" s="1"/>
  <c r="CO173" i="12" l="1"/>
  <c r="CA173" i="12"/>
  <c r="CC173" i="12" s="1"/>
  <c r="GT173" i="12" s="1"/>
  <c r="CL173" i="12"/>
  <c r="GU173" i="12" s="1"/>
  <c r="AH178" i="12"/>
  <c r="AA178" i="12"/>
  <c r="GN178" i="12" s="1"/>
  <c r="AD178" i="12"/>
  <c r="CU172" i="12"/>
  <c r="GV172" i="12" s="1"/>
  <c r="CX172" i="12"/>
  <c r="BR170" i="12"/>
  <c r="BT170" i="12" s="1"/>
  <c r="GS170" i="12" s="1"/>
  <c r="EL170" i="12"/>
  <c r="EN170" i="12" s="1"/>
  <c r="HA170" i="12" s="1"/>
  <c r="DK170" i="12"/>
  <c r="DM170" i="12" s="1"/>
  <c r="GX170" i="12" s="1"/>
  <c r="EW170" i="12"/>
  <c r="HB170" i="12" s="1"/>
  <c r="DT170" i="12"/>
  <c r="DV170" i="12" s="1"/>
  <c r="GY170" i="12" s="1"/>
  <c r="F170" i="12"/>
  <c r="I170" i="12" s="1"/>
  <c r="GL170" i="12" s="1"/>
  <c r="EC170" i="12"/>
  <c r="EE170" i="12" s="1"/>
  <c r="GZ170" i="12" s="1"/>
  <c r="FI170" i="12"/>
  <c r="AV176" i="12"/>
  <c r="AZ176" i="12"/>
  <c r="AS176" i="12"/>
  <c r="GP176" i="12" s="1"/>
  <c r="BB175" i="12"/>
  <c r="GQ175" i="12" s="1"/>
  <c r="BE175" i="12"/>
  <c r="R179" i="12"/>
  <c r="U179" i="12"/>
  <c r="DG171" i="12"/>
  <c r="DP171" i="12" s="1"/>
  <c r="DY171" i="12" s="1"/>
  <c r="EH171" i="12" s="1"/>
  <c r="EQ171" i="12" s="1"/>
  <c r="DD171" i="12"/>
  <c r="GW171" i="12" s="1"/>
  <c r="BK174" i="12"/>
  <c r="GR174" i="12" s="1"/>
  <c r="BN174" i="12"/>
  <c r="BW174" i="12" s="1"/>
  <c r="CF174" i="12" s="1"/>
  <c r="A183" i="16"/>
  <c r="B180" i="12"/>
  <c r="L180" i="12" s="1"/>
  <c r="FO169" i="12"/>
  <c r="HD169" i="12" s="1"/>
  <c r="FR169" i="12"/>
  <c r="FV169" i="12" s="1"/>
  <c r="HC169" i="12" s="1"/>
  <c r="FO168" i="12"/>
  <c r="HD168" i="12" s="1"/>
  <c r="FR168" i="12"/>
  <c r="FV168" i="12" s="1"/>
  <c r="HC168" i="12" s="1"/>
  <c r="AJ177" i="12"/>
  <c r="GO177" i="12" s="1"/>
  <c r="AM177" i="12"/>
  <c r="AQ177" i="12"/>
  <c r="BK175" i="12" l="1"/>
  <c r="GR175" i="12" s="1"/>
  <c r="BN175" i="12"/>
  <c r="BW175" i="12" s="1"/>
  <c r="CF175" i="12" s="1"/>
  <c r="BB176" i="12"/>
  <c r="GQ176" i="12" s="1"/>
  <c r="BE176" i="12"/>
  <c r="A184" i="16"/>
  <c r="B181" i="12"/>
  <c r="L181" i="12" s="1"/>
  <c r="DT171" i="12"/>
  <c r="DV171" i="12" s="1"/>
  <c r="GY171" i="12" s="1"/>
  <c r="FI171" i="12"/>
  <c r="EC171" i="12"/>
  <c r="EE171" i="12" s="1"/>
  <c r="GZ171" i="12" s="1"/>
  <c r="F171" i="12"/>
  <c r="I171" i="12" s="1"/>
  <c r="GL171" i="12" s="1"/>
  <c r="EL171" i="12"/>
  <c r="EN171" i="12" s="1"/>
  <c r="HA171" i="12" s="1"/>
  <c r="BR171" i="12"/>
  <c r="BT171" i="12" s="1"/>
  <c r="GS171" i="12" s="1"/>
  <c r="DK171" i="12"/>
  <c r="DM171" i="12" s="1"/>
  <c r="GX171" i="12" s="1"/>
  <c r="EW171" i="12"/>
  <c r="HB171" i="12" s="1"/>
  <c r="FR170" i="12"/>
  <c r="FV170" i="12" s="1"/>
  <c r="HC170" i="12" s="1"/>
  <c r="FO170" i="12"/>
  <c r="HD170" i="12" s="1"/>
  <c r="DD172" i="12"/>
  <c r="GW172" i="12" s="1"/>
  <c r="DG172" i="12"/>
  <c r="DP172" i="12" s="1"/>
  <c r="DY172" i="12" s="1"/>
  <c r="EH172" i="12" s="1"/>
  <c r="EQ172" i="12" s="1"/>
  <c r="AV177" i="12"/>
  <c r="AS177" i="12"/>
  <c r="GP177" i="12" s="1"/>
  <c r="AZ177" i="12"/>
  <c r="CL174" i="12"/>
  <c r="GU174" i="12" s="1"/>
  <c r="CO174" i="12"/>
  <c r="CA174" i="12"/>
  <c r="CC174" i="12" s="1"/>
  <c r="GT174" i="12" s="1"/>
  <c r="AD179" i="12"/>
  <c r="AA179" i="12"/>
  <c r="GN179" i="12" s="1"/>
  <c r="AH179" i="12"/>
  <c r="AJ179" i="12" s="1"/>
  <c r="GO179" i="12" s="1"/>
  <c r="AJ178" i="12"/>
  <c r="GO178" i="12" s="1"/>
  <c r="AM178" i="12"/>
  <c r="AQ178" i="12"/>
  <c r="R180" i="12"/>
  <c r="U180" i="12"/>
  <c r="CU173" i="12"/>
  <c r="GV173" i="12" s="1"/>
  <c r="CX173" i="12"/>
  <c r="FI172" i="12" l="1"/>
  <c r="EC172" i="12"/>
  <c r="EE172" i="12" s="1"/>
  <c r="GZ172" i="12" s="1"/>
  <c r="F172" i="12"/>
  <c r="I172" i="12" s="1"/>
  <c r="GL172" i="12" s="1"/>
  <c r="EW172" i="12"/>
  <c r="HB172" i="12" s="1"/>
  <c r="BR172" i="12"/>
  <c r="BT172" i="12" s="1"/>
  <c r="GS172" i="12" s="1"/>
  <c r="EL172" i="12"/>
  <c r="EN172" i="12" s="1"/>
  <c r="HA172" i="12" s="1"/>
  <c r="DK172" i="12"/>
  <c r="DM172" i="12" s="1"/>
  <c r="GX172" i="12" s="1"/>
  <c r="DT172" i="12"/>
  <c r="DV172" i="12" s="1"/>
  <c r="GY172" i="12" s="1"/>
  <c r="AH180" i="12"/>
  <c r="AA180" i="12"/>
  <c r="GN180" i="12" s="1"/>
  <c r="AD180" i="12"/>
  <c r="FR171" i="12"/>
  <c r="FV171" i="12" s="1"/>
  <c r="HC171" i="12" s="1"/>
  <c r="FO171" i="12"/>
  <c r="HD171" i="12" s="1"/>
  <c r="BN176" i="12"/>
  <c r="BW176" i="12" s="1"/>
  <c r="CF176" i="12" s="1"/>
  <c r="BK176" i="12"/>
  <c r="GR176" i="12" s="1"/>
  <c r="CX174" i="12"/>
  <c r="CU174" i="12"/>
  <c r="GV174" i="12" s="1"/>
  <c r="BE177" i="12"/>
  <c r="BB177" i="12"/>
  <c r="GQ177" i="12" s="1"/>
  <c r="R181" i="12"/>
  <c r="U181" i="12"/>
  <c r="CO175" i="12"/>
  <c r="CL175" i="12"/>
  <c r="GU175" i="12" s="1"/>
  <c r="CA175" i="12"/>
  <c r="CC175" i="12" s="1"/>
  <c r="GT175" i="12" s="1"/>
  <c r="DG173" i="12"/>
  <c r="DP173" i="12" s="1"/>
  <c r="DY173" i="12" s="1"/>
  <c r="EH173" i="12" s="1"/>
  <c r="EQ173" i="12" s="1"/>
  <c r="DD173" i="12"/>
  <c r="GW173" i="12" s="1"/>
  <c r="AV178" i="12"/>
  <c r="AZ178" i="12"/>
  <c r="AS178" i="12"/>
  <c r="GP178" i="12" s="1"/>
  <c r="AM179" i="12"/>
  <c r="AQ179" i="12"/>
  <c r="AS179" i="12" s="1"/>
  <c r="GP179" i="12" s="1"/>
  <c r="A185" i="16"/>
  <c r="B182" i="12"/>
  <c r="L182" i="12" s="1"/>
  <c r="DG174" i="12" l="1"/>
  <c r="DP174" i="12" s="1"/>
  <c r="DY174" i="12" s="1"/>
  <c r="EH174" i="12" s="1"/>
  <c r="EQ174" i="12" s="1"/>
  <c r="DD174" i="12"/>
  <c r="GW174" i="12" s="1"/>
  <c r="AJ180" i="12"/>
  <c r="GO180" i="12" s="1"/>
  <c r="AM180" i="12"/>
  <c r="AQ180" i="12"/>
  <c r="BB178" i="12"/>
  <c r="GQ178" i="12" s="1"/>
  <c r="BE178" i="12"/>
  <c r="AZ179" i="12"/>
  <c r="AV179" i="12"/>
  <c r="CX175" i="12"/>
  <c r="CU175" i="12"/>
  <c r="GV175" i="12" s="1"/>
  <c r="BK177" i="12"/>
  <c r="GR177" i="12" s="1"/>
  <c r="BN177" i="12"/>
  <c r="BW177" i="12" s="1"/>
  <c r="CF177" i="12" s="1"/>
  <c r="CL176" i="12"/>
  <c r="GU176" i="12" s="1"/>
  <c r="CO176" i="12"/>
  <c r="CA176" i="12"/>
  <c r="CC176" i="12" s="1"/>
  <c r="GT176" i="12" s="1"/>
  <c r="A186" i="16"/>
  <c r="B183" i="12"/>
  <c r="L183" i="12" s="1"/>
  <c r="U182" i="12"/>
  <c r="R182" i="12"/>
  <c r="BR173" i="12"/>
  <c r="BT173" i="12" s="1"/>
  <c r="GS173" i="12" s="1"/>
  <c r="DK173" i="12"/>
  <c r="DM173" i="12" s="1"/>
  <c r="GX173" i="12" s="1"/>
  <c r="EC173" i="12"/>
  <c r="EE173" i="12" s="1"/>
  <c r="GZ173" i="12" s="1"/>
  <c r="EW173" i="12"/>
  <c r="HB173" i="12" s="1"/>
  <c r="EL173" i="12"/>
  <c r="EN173" i="12" s="1"/>
  <c r="HA173" i="12" s="1"/>
  <c r="DT173" i="12"/>
  <c r="DV173" i="12" s="1"/>
  <c r="GY173" i="12" s="1"/>
  <c r="F173" i="12"/>
  <c r="I173" i="12" s="1"/>
  <c r="GL173" i="12" s="1"/>
  <c r="FI173" i="12"/>
  <c r="AD181" i="12"/>
  <c r="AH181" i="12"/>
  <c r="AA181" i="12"/>
  <c r="GN181" i="12" s="1"/>
  <c r="FR172" i="12"/>
  <c r="FV172" i="12" s="1"/>
  <c r="HC172" i="12" s="1"/>
  <c r="FO172" i="12"/>
  <c r="HD172" i="12" s="1"/>
  <c r="FO173" i="12" l="1"/>
  <c r="HD173" i="12" s="1"/>
  <c r="FR173" i="12"/>
  <c r="FV173" i="12" s="1"/>
  <c r="HC173" i="12" s="1"/>
  <c r="AS180" i="12"/>
  <c r="GP180" i="12" s="1"/>
  <c r="AV180" i="12"/>
  <c r="AZ180" i="12"/>
  <c r="AH182" i="12"/>
  <c r="AD182" i="12"/>
  <c r="AA182" i="12"/>
  <c r="GN182" i="12" s="1"/>
  <c r="CU176" i="12"/>
  <c r="GV176" i="12" s="1"/>
  <c r="CX176" i="12"/>
  <c r="BK178" i="12"/>
  <c r="GR178" i="12" s="1"/>
  <c r="BN178" i="12"/>
  <c r="BW178" i="12" s="1"/>
  <c r="CF178" i="12" s="1"/>
  <c r="DD175" i="12"/>
  <c r="GW175" i="12" s="1"/>
  <c r="DG175" i="12"/>
  <c r="DP175" i="12" s="1"/>
  <c r="DY175" i="12" s="1"/>
  <c r="EH175" i="12" s="1"/>
  <c r="EQ175" i="12" s="1"/>
  <c r="R183" i="12"/>
  <c r="U183" i="12"/>
  <c r="AM181" i="12"/>
  <c r="AJ181" i="12"/>
  <c r="GO181" i="12" s="1"/>
  <c r="AQ181" i="12"/>
  <c r="A187" i="16"/>
  <c r="B184" i="12"/>
  <c r="L184" i="12" s="1"/>
  <c r="CA177" i="12"/>
  <c r="CC177" i="12" s="1"/>
  <c r="GT177" i="12" s="1"/>
  <c r="CL177" i="12"/>
  <c r="GU177" i="12" s="1"/>
  <c r="CO177" i="12"/>
  <c r="BE179" i="12"/>
  <c r="BB179" i="12"/>
  <c r="GQ179" i="12" s="1"/>
  <c r="BR174" i="12"/>
  <c r="BT174" i="12" s="1"/>
  <c r="GS174" i="12" s="1"/>
  <c r="EL174" i="12"/>
  <c r="EN174" i="12" s="1"/>
  <c r="HA174" i="12" s="1"/>
  <c r="DK174" i="12"/>
  <c r="DM174" i="12" s="1"/>
  <c r="GX174" i="12" s="1"/>
  <c r="EW174" i="12"/>
  <c r="HB174" i="12" s="1"/>
  <c r="DT174" i="12"/>
  <c r="DV174" i="12" s="1"/>
  <c r="GY174" i="12" s="1"/>
  <c r="F174" i="12"/>
  <c r="I174" i="12" s="1"/>
  <c r="GL174" i="12" s="1"/>
  <c r="EC174" i="12"/>
  <c r="EE174" i="12" s="1"/>
  <c r="GZ174" i="12" s="1"/>
  <c r="FI174" i="12"/>
  <c r="CX177" i="12" l="1"/>
  <c r="CU177" i="12"/>
  <c r="GV177" i="12" s="1"/>
  <c r="A188" i="16"/>
  <c r="B185" i="12"/>
  <c r="L185" i="12" s="1"/>
  <c r="AH183" i="12"/>
  <c r="AA183" i="12"/>
  <c r="GN183" i="12" s="1"/>
  <c r="AD183" i="12"/>
  <c r="CA178" i="12"/>
  <c r="CC178" i="12" s="1"/>
  <c r="GT178" i="12" s="1"/>
  <c r="CL178" i="12"/>
  <c r="GU178" i="12" s="1"/>
  <c r="CO178" i="12"/>
  <c r="BE180" i="12"/>
  <c r="BB180" i="12"/>
  <c r="GQ180" i="12" s="1"/>
  <c r="AQ182" i="12"/>
  <c r="AJ182" i="12"/>
  <c r="GO182" i="12" s="1"/>
  <c r="AM182" i="12"/>
  <c r="EC175" i="12"/>
  <c r="EE175" i="12" s="1"/>
  <c r="GZ175" i="12" s="1"/>
  <c r="BR175" i="12"/>
  <c r="BT175" i="12" s="1"/>
  <c r="GS175" i="12" s="1"/>
  <c r="EL175" i="12"/>
  <c r="EN175" i="12" s="1"/>
  <c r="HA175" i="12" s="1"/>
  <c r="F175" i="12"/>
  <c r="I175" i="12" s="1"/>
  <c r="GL175" i="12" s="1"/>
  <c r="DK175" i="12"/>
  <c r="DM175" i="12" s="1"/>
  <c r="GX175" i="12" s="1"/>
  <c r="EW175" i="12"/>
  <c r="HB175" i="12" s="1"/>
  <c r="DT175" i="12"/>
  <c r="DV175" i="12" s="1"/>
  <c r="GY175" i="12" s="1"/>
  <c r="FI175" i="12"/>
  <c r="DD176" i="12"/>
  <c r="GW176" i="12" s="1"/>
  <c r="DG176" i="12"/>
  <c r="DP176" i="12" s="1"/>
  <c r="DY176" i="12" s="1"/>
  <c r="EH176" i="12" s="1"/>
  <c r="EQ176" i="12" s="1"/>
  <c r="FO174" i="12"/>
  <c r="HD174" i="12" s="1"/>
  <c r="FR174" i="12"/>
  <c r="FV174" i="12" s="1"/>
  <c r="HC174" i="12" s="1"/>
  <c r="BK179" i="12"/>
  <c r="GR179" i="12" s="1"/>
  <c r="BN179" i="12"/>
  <c r="BW179" i="12" s="1"/>
  <c r="CF179" i="12" s="1"/>
  <c r="U184" i="12"/>
  <c r="R184" i="12"/>
  <c r="AS181" i="12"/>
  <c r="GP181" i="12" s="1"/>
  <c r="AZ181" i="12"/>
  <c r="AV181" i="12"/>
  <c r="U185" i="12" l="1"/>
  <c r="R185" i="12"/>
  <c r="FO175" i="12"/>
  <c r="HD175" i="12" s="1"/>
  <c r="FR175" i="12"/>
  <c r="FV175" i="12" s="1"/>
  <c r="HC175" i="12" s="1"/>
  <c r="AS182" i="12"/>
  <c r="GP182" i="12" s="1"/>
  <c r="AV182" i="12"/>
  <c r="AZ182" i="12"/>
  <c r="BK180" i="12"/>
  <c r="GR180" i="12" s="1"/>
  <c r="BN180" i="12"/>
  <c r="BW180" i="12" s="1"/>
  <c r="CF180" i="12" s="1"/>
  <c r="AQ183" i="12"/>
  <c r="AJ183" i="12"/>
  <c r="GO183" i="12" s="1"/>
  <c r="AM183" i="12"/>
  <c r="A189" i="16"/>
  <c r="B186" i="12"/>
  <c r="L186" i="12" s="1"/>
  <c r="CX178" i="12"/>
  <c r="CU178" i="12"/>
  <c r="GV178" i="12" s="1"/>
  <c r="BB181" i="12"/>
  <c r="GQ181" i="12" s="1"/>
  <c r="BE181" i="12"/>
  <c r="AD184" i="12"/>
  <c r="AH184" i="12"/>
  <c r="AA184" i="12"/>
  <c r="GN184" i="12" s="1"/>
  <c r="CL179" i="12"/>
  <c r="GU179" i="12" s="1"/>
  <c r="CA179" i="12"/>
  <c r="CC179" i="12" s="1"/>
  <c r="GT179" i="12" s="1"/>
  <c r="CO179" i="12"/>
  <c r="DK176" i="12"/>
  <c r="DM176" i="12" s="1"/>
  <c r="GX176" i="12" s="1"/>
  <c r="EL176" i="12"/>
  <c r="EN176" i="12" s="1"/>
  <c r="HA176" i="12" s="1"/>
  <c r="FI176" i="12"/>
  <c r="EC176" i="12"/>
  <c r="EE176" i="12" s="1"/>
  <c r="GZ176" i="12" s="1"/>
  <c r="F176" i="12"/>
  <c r="I176" i="12" s="1"/>
  <c r="GL176" i="12" s="1"/>
  <c r="EW176" i="12"/>
  <c r="HB176" i="12" s="1"/>
  <c r="BR176" i="12"/>
  <c r="BT176" i="12" s="1"/>
  <c r="GS176" i="12" s="1"/>
  <c r="DT176" i="12"/>
  <c r="DV176" i="12" s="1"/>
  <c r="GY176" i="12" s="1"/>
  <c r="DD177" i="12"/>
  <c r="GW177" i="12" s="1"/>
  <c r="DG177" i="12"/>
  <c r="DP177" i="12" s="1"/>
  <c r="DY177" i="12" s="1"/>
  <c r="EH177" i="12" s="1"/>
  <c r="EQ177" i="12" s="1"/>
  <c r="CX179" i="12" l="1"/>
  <c r="CU179" i="12"/>
  <c r="GV179" i="12" s="1"/>
  <c r="AZ183" i="12"/>
  <c r="AS183" i="12"/>
  <c r="GP183" i="12" s="1"/>
  <c r="AV183" i="12"/>
  <c r="FO176" i="12"/>
  <c r="HD176" i="12" s="1"/>
  <c r="FR176" i="12"/>
  <c r="FV176" i="12" s="1"/>
  <c r="HC176" i="12" s="1"/>
  <c r="AQ184" i="12"/>
  <c r="AJ184" i="12"/>
  <c r="GO184" i="12" s="1"/>
  <c r="AM184" i="12"/>
  <c r="DD178" i="12"/>
  <c r="GW178" i="12" s="1"/>
  <c r="DG178" i="12"/>
  <c r="DP178" i="12" s="1"/>
  <c r="DY178" i="12" s="1"/>
  <c r="EH178" i="12" s="1"/>
  <c r="EQ178" i="12" s="1"/>
  <c r="BR177" i="12"/>
  <c r="BT177" i="12" s="1"/>
  <c r="GS177" i="12" s="1"/>
  <c r="DT177" i="12"/>
  <c r="DV177" i="12" s="1"/>
  <c r="GY177" i="12" s="1"/>
  <c r="EL177" i="12"/>
  <c r="EN177" i="12" s="1"/>
  <c r="HA177" i="12" s="1"/>
  <c r="DK177" i="12"/>
  <c r="DM177" i="12" s="1"/>
  <c r="GX177" i="12" s="1"/>
  <c r="FI177" i="12"/>
  <c r="EW177" i="12"/>
  <c r="HB177" i="12" s="1"/>
  <c r="F177" i="12"/>
  <c r="I177" i="12" s="1"/>
  <c r="GL177" i="12" s="1"/>
  <c r="EC177" i="12"/>
  <c r="EE177" i="12" s="1"/>
  <c r="GZ177" i="12" s="1"/>
  <c r="BK181" i="12"/>
  <c r="GR181" i="12" s="1"/>
  <c r="BN181" i="12"/>
  <c r="BW181" i="12" s="1"/>
  <c r="CF181" i="12" s="1"/>
  <c r="U186" i="12"/>
  <c r="R186" i="12"/>
  <c r="BB182" i="12"/>
  <c r="GQ182" i="12" s="1"/>
  <c r="BE182" i="12"/>
  <c r="A190" i="16"/>
  <c r="B187" i="12"/>
  <c r="L187" i="12" s="1"/>
  <c r="CO180" i="12"/>
  <c r="CL180" i="12"/>
  <c r="GU180" i="12" s="1"/>
  <c r="CA180" i="12"/>
  <c r="CC180" i="12" s="1"/>
  <c r="GT180" i="12" s="1"/>
  <c r="AD185" i="12"/>
  <c r="AA185" i="12"/>
  <c r="GN185" i="12" s="1"/>
  <c r="AH185" i="12"/>
  <c r="DT178" i="12" l="1"/>
  <c r="DV178" i="12" s="1"/>
  <c r="GY178" i="12" s="1"/>
  <c r="F178" i="12"/>
  <c r="I178" i="12" s="1"/>
  <c r="GL178" i="12" s="1"/>
  <c r="EC178" i="12"/>
  <c r="EE178" i="12" s="1"/>
  <c r="GZ178" i="12" s="1"/>
  <c r="FI178" i="12"/>
  <c r="BR178" i="12"/>
  <c r="BT178" i="12" s="1"/>
  <c r="GS178" i="12" s="1"/>
  <c r="EL178" i="12"/>
  <c r="EN178" i="12" s="1"/>
  <c r="HA178" i="12" s="1"/>
  <c r="DK178" i="12"/>
  <c r="DM178" i="12" s="1"/>
  <c r="GX178" i="12" s="1"/>
  <c r="EW178" i="12"/>
  <c r="HB178" i="12" s="1"/>
  <c r="FO177" i="12"/>
  <c r="HD177" i="12" s="1"/>
  <c r="FR177" i="12"/>
  <c r="FV177" i="12" s="1"/>
  <c r="HC177" i="12" s="1"/>
  <c r="AM185" i="12"/>
  <c r="AQ185" i="12"/>
  <c r="AJ185" i="12"/>
  <c r="GO185" i="12" s="1"/>
  <c r="A191" i="16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B188" i="12"/>
  <c r="L188" i="12" s="1"/>
  <c r="AH186" i="12"/>
  <c r="AA186" i="12"/>
  <c r="GN186" i="12" s="1"/>
  <c r="AD186" i="12"/>
  <c r="CX180" i="12"/>
  <c r="CU180" i="12"/>
  <c r="GV180" i="12" s="1"/>
  <c r="R187" i="12"/>
  <c r="U187" i="12"/>
  <c r="BN182" i="12"/>
  <c r="BW182" i="12" s="1"/>
  <c r="CF182" i="12" s="1"/>
  <c r="BK182" i="12"/>
  <c r="GR182" i="12" s="1"/>
  <c r="CA181" i="12"/>
  <c r="CC181" i="12" s="1"/>
  <c r="GT181" i="12" s="1"/>
  <c r="CL181" i="12"/>
  <c r="GU181" i="12" s="1"/>
  <c r="CO181" i="12"/>
  <c r="AZ184" i="12"/>
  <c r="AV184" i="12"/>
  <c r="AS184" i="12"/>
  <c r="GP184" i="12" s="1"/>
  <c r="BB183" i="12"/>
  <c r="GQ183" i="12" s="1"/>
  <c r="BE183" i="12"/>
  <c r="DG179" i="12"/>
  <c r="DP179" i="12" s="1"/>
  <c r="DY179" i="12" s="1"/>
  <c r="EH179" i="12" s="1"/>
  <c r="EQ179" i="12" s="1"/>
  <c r="DD179" i="12"/>
  <c r="GW179" i="12" s="1"/>
  <c r="BN183" i="12" l="1"/>
  <c r="BW183" i="12" s="1"/>
  <c r="CF183" i="12" s="1"/>
  <c r="BK183" i="12"/>
  <c r="GR183" i="12" s="1"/>
  <c r="FO178" i="12"/>
  <c r="HD178" i="12" s="1"/>
  <c r="FR178" i="12"/>
  <c r="FV178" i="12" s="1"/>
  <c r="HC178" i="12" s="1"/>
  <c r="AH187" i="12"/>
  <c r="AD187" i="12"/>
  <c r="AA187" i="12"/>
  <c r="GN187" i="12" s="1"/>
  <c r="AJ186" i="12"/>
  <c r="GO186" i="12" s="1"/>
  <c r="AQ186" i="12"/>
  <c r="AM186" i="12"/>
  <c r="EL179" i="12"/>
  <c r="EN179" i="12" s="1"/>
  <c r="HA179" i="12" s="1"/>
  <c r="BR179" i="12"/>
  <c r="BT179" i="12" s="1"/>
  <c r="GS179" i="12" s="1"/>
  <c r="DK179" i="12"/>
  <c r="DM179" i="12" s="1"/>
  <c r="GX179" i="12" s="1"/>
  <c r="EW179" i="12"/>
  <c r="HB179" i="12" s="1"/>
  <c r="DT179" i="12"/>
  <c r="DV179" i="12" s="1"/>
  <c r="GY179" i="12" s="1"/>
  <c r="FI179" i="12"/>
  <c r="EC179" i="12"/>
  <c r="EE179" i="12" s="1"/>
  <c r="GZ179" i="12" s="1"/>
  <c r="F179" i="12"/>
  <c r="I179" i="12" s="1"/>
  <c r="GL179" i="12" s="1"/>
  <c r="BE184" i="12"/>
  <c r="BB184" i="12"/>
  <c r="GQ184" i="12" s="1"/>
  <c r="CU181" i="12"/>
  <c r="GV181" i="12" s="1"/>
  <c r="CX181" i="12"/>
  <c r="CA182" i="12"/>
  <c r="CC182" i="12" s="1"/>
  <c r="GT182" i="12" s="1"/>
  <c r="CL182" i="12"/>
  <c r="GU182" i="12" s="1"/>
  <c r="CO182" i="12"/>
  <c r="DD180" i="12"/>
  <c r="GW180" i="12" s="1"/>
  <c r="DG180" i="12"/>
  <c r="DP180" i="12" s="1"/>
  <c r="DY180" i="12" s="1"/>
  <c r="EH180" i="12" s="1"/>
  <c r="EQ180" i="12" s="1"/>
  <c r="R188" i="12"/>
  <c r="U188" i="12"/>
  <c r="AZ185" i="12"/>
  <c r="AV185" i="12"/>
  <c r="AS185" i="12"/>
  <c r="GP185" i="12" s="1"/>
  <c r="FR179" i="12" l="1"/>
  <c r="FV179" i="12" s="1"/>
  <c r="HC179" i="12" s="1"/>
  <c r="FO179" i="12"/>
  <c r="HD179" i="12" s="1"/>
  <c r="BB185" i="12"/>
  <c r="GQ185" i="12" s="1"/>
  <c r="BE185" i="12"/>
  <c r="F180" i="12"/>
  <c r="I180" i="12" s="1"/>
  <c r="GL180" i="12" s="1"/>
  <c r="EW180" i="12"/>
  <c r="HB180" i="12" s="1"/>
  <c r="BR180" i="12"/>
  <c r="BT180" i="12" s="1"/>
  <c r="GS180" i="12" s="1"/>
  <c r="EL180" i="12"/>
  <c r="EN180" i="12" s="1"/>
  <c r="HA180" i="12" s="1"/>
  <c r="DT180" i="12"/>
  <c r="DV180" i="12" s="1"/>
  <c r="GY180" i="12" s="1"/>
  <c r="EC180" i="12"/>
  <c r="EE180" i="12" s="1"/>
  <c r="GZ180" i="12" s="1"/>
  <c r="FI180" i="12"/>
  <c r="DK180" i="12"/>
  <c r="DM180" i="12" s="1"/>
  <c r="GX180" i="12" s="1"/>
  <c r="DD181" i="12"/>
  <c r="GW181" i="12" s="1"/>
  <c r="DG181" i="12"/>
  <c r="DP181" i="12" s="1"/>
  <c r="DY181" i="12" s="1"/>
  <c r="EH181" i="12" s="1"/>
  <c r="EQ181" i="12" s="1"/>
  <c r="AS186" i="12"/>
  <c r="GP186" i="12" s="1"/>
  <c r="AV186" i="12"/>
  <c r="AZ186" i="12"/>
  <c r="AQ187" i="12"/>
  <c r="AJ187" i="12"/>
  <c r="GO187" i="12" s="1"/>
  <c r="AM187" i="12"/>
  <c r="BK184" i="12"/>
  <c r="GR184" i="12" s="1"/>
  <c r="BN184" i="12"/>
  <c r="BW184" i="12" s="1"/>
  <c r="CF184" i="12" s="1"/>
  <c r="AA188" i="12"/>
  <c r="GN188" i="12" s="1"/>
  <c r="AD188" i="12"/>
  <c r="AH188" i="12"/>
  <c r="CU182" i="12"/>
  <c r="GV182" i="12" s="1"/>
  <c r="CX182" i="12"/>
  <c r="CL183" i="12"/>
  <c r="GU183" i="12" s="1"/>
  <c r="CA183" i="12"/>
  <c r="CC183" i="12" s="1"/>
  <c r="GT183" i="12" s="1"/>
  <c r="CO183" i="12"/>
  <c r="AJ188" i="12" l="1"/>
  <c r="GO188" i="12" s="1"/>
  <c r="AM188" i="12"/>
  <c r="AQ188" i="12"/>
  <c r="AZ187" i="12"/>
  <c r="AS187" i="12"/>
  <c r="GP187" i="12" s="1"/>
  <c r="AV187" i="12"/>
  <c r="BB186" i="12"/>
  <c r="GQ186" i="12" s="1"/>
  <c r="BE186" i="12"/>
  <c r="BN185" i="12"/>
  <c r="BW185" i="12" s="1"/>
  <c r="CF185" i="12" s="1"/>
  <c r="BK185" i="12"/>
  <c r="GR185" i="12" s="1"/>
  <c r="FR180" i="12"/>
  <c r="FV180" i="12" s="1"/>
  <c r="HC180" i="12" s="1"/>
  <c r="FO180" i="12"/>
  <c r="HD180" i="12" s="1"/>
  <c r="DG182" i="12"/>
  <c r="DP182" i="12" s="1"/>
  <c r="DY182" i="12" s="1"/>
  <c r="EH182" i="12" s="1"/>
  <c r="EQ182" i="12" s="1"/>
  <c r="DD182" i="12"/>
  <c r="GW182" i="12" s="1"/>
  <c r="CX183" i="12"/>
  <c r="CU183" i="12"/>
  <c r="GV183" i="12" s="1"/>
  <c r="CL184" i="12"/>
  <c r="GU184" i="12" s="1"/>
  <c r="CO184" i="12"/>
  <c r="CA184" i="12"/>
  <c r="CC184" i="12" s="1"/>
  <c r="GT184" i="12" s="1"/>
  <c r="EL181" i="12"/>
  <c r="EN181" i="12" s="1"/>
  <c r="HA181" i="12" s="1"/>
  <c r="DK181" i="12"/>
  <c r="DM181" i="12" s="1"/>
  <c r="GX181" i="12" s="1"/>
  <c r="FI181" i="12"/>
  <c r="EW181" i="12"/>
  <c r="HB181" i="12" s="1"/>
  <c r="F181" i="12"/>
  <c r="I181" i="12" s="1"/>
  <c r="GL181" i="12" s="1"/>
  <c r="EC181" i="12"/>
  <c r="EE181" i="12" s="1"/>
  <c r="GZ181" i="12" s="1"/>
  <c r="BR181" i="12"/>
  <c r="BT181" i="12" s="1"/>
  <c r="GS181" i="12" s="1"/>
  <c r="DT181" i="12"/>
  <c r="DV181" i="12" s="1"/>
  <c r="GY181" i="12" s="1"/>
  <c r="BK186" i="12" l="1"/>
  <c r="GR186" i="12" s="1"/>
  <c r="BN186" i="12"/>
  <c r="BW186" i="12" s="1"/>
  <c r="CF186" i="12" s="1"/>
  <c r="DD183" i="12"/>
  <c r="GW183" i="12" s="1"/>
  <c r="DG183" i="12"/>
  <c r="DP183" i="12" s="1"/>
  <c r="DY183" i="12" s="1"/>
  <c r="EH183" i="12" s="1"/>
  <c r="EQ183" i="12" s="1"/>
  <c r="FR181" i="12"/>
  <c r="FV181" i="12" s="1"/>
  <c r="HC181" i="12" s="1"/>
  <c r="FO181" i="12"/>
  <c r="HD181" i="12" s="1"/>
  <c r="CU184" i="12"/>
  <c r="GV184" i="12" s="1"/>
  <c r="CX184" i="12"/>
  <c r="BE187" i="12"/>
  <c r="BB187" i="12"/>
  <c r="GQ187" i="12" s="1"/>
  <c r="AS188" i="12"/>
  <c r="GP188" i="12" s="1"/>
  <c r="AV188" i="12"/>
  <c r="AZ188" i="12"/>
  <c r="BR182" i="12"/>
  <c r="BT182" i="12" s="1"/>
  <c r="GS182" i="12" s="1"/>
  <c r="EL182" i="12"/>
  <c r="EN182" i="12" s="1"/>
  <c r="HA182" i="12" s="1"/>
  <c r="DK182" i="12"/>
  <c r="DM182" i="12" s="1"/>
  <c r="GX182" i="12" s="1"/>
  <c r="EW182" i="12"/>
  <c r="HB182" i="12" s="1"/>
  <c r="DT182" i="12"/>
  <c r="DV182" i="12" s="1"/>
  <c r="GY182" i="12" s="1"/>
  <c r="FI182" i="12"/>
  <c r="EC182" i="12"/>
  <c r="EE182" i="12" s="1"/>
  <c r="GZ182" i="12" s="1"/>
  <c r="F182" i="12"/>
  <c r="I182" i="12" s="1"/>
  <c r="GL182" i="12" s="1"/>
  <c r="CA185" i="12"/>
  <c r="CC185" i="12" s="1"/>
  <c r="GT185" i="12" s="1"/>
  <c r="CL185" i="12"/>
  <c r="GU185" i="12" s="1"/>
  <c r="CO185" i="12"/>
  <c r="CU185" i="12" l="1"/>
  <c r="GV185" i="12" s="1"/>
  <c r="CX185" i="12"/>
  <c r="BB188" i="12"/>
  <c r="GQ188" i="12" s="1"/>
  <c r="BE188" i="12"/>
  <c r="DG184" i="12"/>
  <c r="DP184" i="12" s="1"/>
  <c r="DY184" i="12" s="1"/>
  <c r="EH184" i="12" s="1"/>
  <c r="EQ184" i="12" s="1"/>
  <c r="DD184" i="12"/>
  <c r="GW184" i="12" s="1"/>
  <c r="DT183" i="12"/>
  <c r="DV183" i="12" s="1"/>
  <c r="GY183" i="12" s="1"/>
  <c r="BR183" i="12"/>
  <c r="BT183" i="12" s="1"/>
  <c r="GS183" i="12" s="1"/>
  <c r="EC183" i="12"/>
  <c r="EE183" i="12" s="1"/>
  <c r="GZ183" i="12" s="1"/>
  <c r="FI183" i="12"/>
  <c r="EL183" i="12"/>
  <c r="EN183" i="12" s="1"/>
  <c r="HA183" i="12" s="1"/>
  <c r="F183" i="12"/>
  <c r="I183" i="12" s="1"/>
  <c r="GL183" i="12" s="1"/>
  <c r="DK183" i="12"/>
  <c r="DM183" i="12" s="1"/>
  <c r="GX183" i="12" s="1"/>
  <c r="EW183" i="12"/>
  <c r="HB183" i="12" s="1"/>
  <c r="FO182" i="12"/>
  <c r="HD182" i="12" s="1"/>
  <c r="FR182" i="12"/>
  <c r="FV182" i="12" s="1"/>
  <c r="HC182" i="12" s="1"/>
  <c r="CA186" i="12"/>
  <c r="CC186" i="12" s="1"/>
  <c r="GT186" i="12" s="1"/>
  <c r="CL186" i="12"/>
  <c r="GU186" i="12" s="1"/>
  <c r="CO186" i="12"/>
  <c r="BK187" i="12"/>
  <c r="GR187" i="12" s="1"/>
  <c r="BN187" i="12"/>
  <c r="BW187" i="12" s="1"/>
  <c r="CF187" i="12" s="1"/>
  <c r="BN188" i="12" l="1"/>
  <c r="BW188" i="12" s="1"/>
  <c r="CF188" i="12" s="1"/>
  <c r="BK188" i="12"/>
  <c r="GR188" i="12" s="1"/>
  <c r="CX186" i="12"/>
  <c r="CU186" i="12"/>
  <c r="GV186" i="12" s="1"/>
  <c r="FR183" i="12"/>
  <c r="FV183" i="12" s="1"/>
  <c r="HC183" i="12" s="1"/>
  <c r="FO183" i="12"/>
  <c r="HD183" i="12" s="1"/>
  <c r="DG185" i="12"/>
  <c r="DP185" i="12" s="1"/>
  <c r="DY185" i="12" s="1"/>
  <c r="EH185" i="12" s="1"/>
  <c r="EQ185" i="12" s="1"/>
  <c r="DD185" i="12"/>
  <c r="GW185" i="12" s="1"/>
  <c r="CA187" i="12"/>
  <c r="CC187" i="12" s="1"/>
  <c r="GT187" i="12" s="1"/>
  <c r="CO187" i="12"/>
  <c r="CL187" i="12"/>
  <c r="GU187" i="12" s="1"/>
  <c r="FI184" i="12"/>
  <c r="BR184" i="12"/>
  <c r="BT184" i="12" s="1"/>
  <c r="GS184" i="12" s="1"/>
  <c r="EW184" i="12"/>
  <c r="HB184" i="12" s="1"/>
  <c r="DK184" i="12"/>
  <c r="DM184" i="12" s="1"/>
  <c r="GX184" i="12" s="1"/>
  <c r="F184" i="12"/>
  <c r="I184" i="12" s="1"/>
  <c r="GL184" i="12" s="1"/>
  <c r="EL184" i="12"/>
  <c r="EN184" i="12" s="1"/>
  <c r="HA184" i="12" s="1"/>
  <c r="EC184" i="12"/>
  <c r="EE184" i="12" s="1"/>
  <c r="GZ184" i="12" s="1"/>
  <c r="DT184" i="12"/>
  <c r="DV184" i="12" s="1"/>
  <c r="GY184" i="12" s="1"/>
  <c r="FO184" i="12" l="1"/>
  <c r="HD184" i="12" s="1"/>
  <c r="FR184" i="12"/>
  <c r="FV184" i="12" s="1"/>
  <c r="HC184" i="12" s="1"/>
  <c r="BR185" i="12"/>
  <c r="BT185" i="12" s="1"/>
  <c r="GS185" i="12" s="1"/>
  <c r="EL185" i="12"/>
  <c r="EN185" i="12" s="1"/>
  <c r="HA185" i="12" s="1"/>
  <c r="DK185" i="12"/>
  <c r="DM185" i="12" s="1"/>
  <c r="GX185" i="12" s="1"/>
  <c r="EW185" i="12"/>
  <c r="HB185" i="12" s="1"/>
  <c r="F185" i="12"/>
  <c r="I185" i="12" s="1"/>
  <c r="GL185" i="12" s="1"/>
  <c r="DT185" i="12"/>
  <c r="DV185" i="12" s="1"/>
  <c r="GY185" i="12" s="1"/>
  <c r="FI185" i="12"/>
  <c r="EC185" i="12"/>
  <c r="EE185" i="12" s="1"/>
  <c r="GZ185" i="12" s="1"/>
  <c r="DG186" i="12"/>
  <c r="DP186" i="12" s="1"/>
  <c r="DY186" i="12" s="1"/>
  <c r="EH186" i="12" s="1"/>
  <c r="EQ186" i="12" s="1"/>
  <c r="DD186" i="12"/>
  <c r="GW186" i="12" s="1"/>
  <c r="CX187" i="12"/>
  <c r="CU187" i="12"/>
  <c r="GV187" i="12" s="1"/>
  <c r="CO188" i="12"/>
  <c r="CA188" i="12"/>
  <c r="CC188" i="12" s="1"/>
  <c r="GT188" i="12" s="1"/>
  <c r="CL188" i="12"/>
  <c r="GU188" i="12" s="1"/>
  <c r="CU188" i="12" l="1"/>
  <c r="GV188" i="12" s="1"/>
  <c r="CX188" i="12"/>
  <c r="DT186" i="12"/>
  <c r="DV186" i="12" s="1"/>
  <c r="GY186" i="12" s="1"/>
  <c r="F186" i="12"/>
  <c r="I186" i="12" s="1"/>
  <c r="GL186" i="12" s="1"/>
  <c r="EC186" i="12"/>
  <c r="EE186" i="12" s="1"/>
  <c r="GZ186" i="12" s="1"/>
  <c r="FI186" i="12"/>
  <c r="BR186" i="12"/>
  <c r="BT186" i="12" s="1"/>
  <c r="GS186" i="12" s="1"/>
  <c r="EL186" i="12"/>
  <c r="EN186" i="12" s="1"/>
  <c r="HA186" i="12" s="1"/>
  <c r="DK186" i="12"/>
  <c r="DM186" i="12" s="1"/>
  <c r="GX186" i="12" s="1"/>
  <c r="EW186" i="12"/>
  <c r="HB186" i="12" s="1"/>
  <c r="DG187" i="12"/>
  <c r="DP187" i="12" s="1"/>
  <c r="DY187" i="12" s="1"/>
  <c r="EH187" i="12" s="1"/>
  <c r="EQ187" i="12" s="1"/>
  <c r="DD187" i="12"/>
  <c r="GW187" i="12" s="1"/>
  <c r="FO185" i="12"/>
  <c r="HD185" i="12" s="1"/>
  <c r="FR185" i="12"/>
  <c r="FV185" i="12" s="1"/>
  <c r="HC185" i="12" s="1"/>
  <c r="EL187" i="12" l="1"/>
  <c r="EN187" i="12" s="1"/>
  <c r="HA187" i="12" s="1"/>
  <c r="F187" i="12"/>
  <c r="I187" i="12" s="1"/>
  <c r="GL187" i="12" s="1"/>
  <c r="DK187" i="12"/>
  <c r="DM187" i="12" s="1"/>
  <c r="GX187" i="12" s="1"/>
  <c r="EW187" i="12"/>
  <c r="HB187" i="12" s="1"/>
  <c r="DT187" i="12"/>
  <c r="DV187" i="12" s="1"/>
  <c r="GY187" i="12" s="1"/>
  <c r="BR187" i="12"/>
  <c r="BT187" i="12" s="1"/>
  <c r="GS187" i="12" s="1"/>
  <c r="EC187" i="12"/>
  <c r="EE187" i="12" s="1"/>
  <c r="GZ187" i="12" s="1"/>
  <c r="FI187" i="12"/>
  <c r="FR186" i="12"/>
  <c r="FV186" i="12" s="1"/>
  <c r="HC186" i="12" s="1"/>
  <c r="FO186" i="12"/>
  <c r="HD186" i="12" s="1"/>
  <c r="DD188" i="12"/>
  <c r="GW188" i="12" s="1"/>
  <c r="DG188" i="12"/>
  <c r="DP188" i="12" s="1"/>
  <c r="DY188" i="12" s="1"/>
  <c r="EH188" i="12" s="1"/>
  <c r="EQ188" i="12" s="1"/>
  <c r="FI188" i="12" l="1"/>
  <c r="DT188" i="12"/>
  <c r="DV188" i="12" s="1"/>
  <c r="GY188" i="12" s="1"/>
  <c r="DK188" i="12"/>
  <c r="DM188" i="12" s="1"/>
  <c r="GX188" i="12" s="1"/>
  <c r="EW188" i="12"/>
  <c r="HB188" i="12" s="1"/>
  <c r="EC188" i="12"/>
  <c r="EE188" i="12" s="1"/>
  <c r="GZ188" i="12" s="1"/>
  <c r="BR188" i="12"/>
  <c r="BT188" i="12" s="1"/>
  <c r="GS188" i="12" s="1"/>
  <c r="F188" i="12"/>
  <c r="I188" i="12" s="1"/>
  <c r="GL188" i="12" s="1"/>
  <c r="EL188" i="12"/>
  <c r="EN188" i="12" s="1"/>
  <c r="HA188" i="12" s="1"/>
  <c r="FR187" i="12"/>
  <c r="FV187" i="12" s="1"/>
  <c r="HC187" i="12" s="1"/>
  <c r="FO187" i="12"/>
  <c r="HD187" i="12" s="1"/>
  <c r="FR188" i="12" l="1"/>
  <c r="FV188" i="12" s="1"/>
  <c r="HC188" i="12" s="1"/>
  <c r="FO188" i="12"/>
  <c r="HD188" i="12" s="1"/>
</calcChain>
</file>

<file path=xl/sharedStrings.xml><?xml version="1.0" encoding="utf-8"?>
<sst xmlns="http://schemas.openxmlformats.org/spreadsheetml/2006/main" count="22843" uniqueCount="1147">
  <si>
    <t xml:space="preserve">Количество слушателей: </t>
  </si>
  <si>
    <t>группа</t>
  </si>
  <si>
    <t>Категория слушателей:</t>
  </si>
  <si>
    <t>&lt;/span&gt;&lt;/p&gt;\r\n&lt;p&gt;&lt;span style="font-size: 12pt;"&gt;</t>
  </si>
  <si>
    <t>Сроки:</t>
  </si>
  <si>
    <t>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t>
  </si>
  <si>
    <t>Начало</t>
  </si>
  <si>
    <t>Заголовок</t>
  </si>
  <si>
    <t>Алиас</t>
  </si>
  <si>
    <t>Основной текст</t>
  </si>
  <si>
    <t>Категория слушателей науменования</t>
  </si>
  <si>
    <t xml:space="preserve">Объем программ: </t>
  </si>
  <si>
    <t>Ссылка на кнопка - таблица</t>
  </si>
  <si>
    <t>Категория на сайте</t>
  </si>
  <si>
    <t>Этапы</t>
  </si>
  <si>
    <t>Вывод</t>
  </si>
  <si>
    <t xml:space="preserve">Категория слушателей:
</t>
  </si>
  <si>
    <t>Объем программ:</t>
  </si>
  <si>
    <t>Количество слушателей:</t>
  </si>
  <si>
    <t>Кафедра государственного и муниципального управления</t>
  </si>
  <si>
    <t>Кафедра дошкольного и начального образования</t>
  </si>
  <si>
    <t>Кафедра педагогики и психологии</t>
  </si>
  <si>
    <t>Кафедра преподавания общеобразовательных предметов</t>
  </si>
  <si>
    <t>Повышение квалификации работников культуры</t>
  </si>
  <si>
    <t>Кафедра</t>
  </si>
  <si>
    <t>Условие определения id_kaf</t>
  </si>
  <si>
    <t>аргументы словия id_kaf</t>
  </si>
  <si>
    <t>c111</t>
  </si>
  <si>
    <t>c112</t>
  </si>
  <si>
    <t>c113</t>
  </si>
  <si>
    <t>c114</t>
  </si>
  <si>
    <t>c115</t>
  </si>
  <si>
    <t>c116</t>
  </si>
  <si>
    <t>c117</t>
  </si>
  <si>
    <t>c118</t>
  </si>
  <si>
    <t>c119</t>
  </si>
  <si>
    <t>c120</t>
  </si>
  <si>
    <t>c121</t>
  </si>
  <si>
    <t>c122</t>
  </si>
  <si>
    <t>c123</t>
  </si>
  <si>
    <t>c124</t>
  </si>
  <si>
    <t>c125</t>
  </si>
  <si>
    <t>c126</t>
  </si>
  <si>
    <t>c127</t>
  </si>
  <si>
    <t>c128</t>
  </si>
  <si>
    <t>c129</t>
  </si>
  <si>
    <t>c130</t>
  </si>
  <si>
    <t>c131</t>
  </si>
  <si>
    <t>c132</t>
  </si>
  <si>
    <t>c133</t>
  </si>
  <si>
    <t>c134</t>
  </si>
  <si>
    <t>c135</t>
  </si>
  <si>
    <t>c136</t>
  </si>
  <si>
    <t>c137</t>
  </si>
  <si>
    <t>c138</t>
  </si>
  <si>
    <t>c139</t>
  </si>
  <si>
    <t>c140</t>
  </si>
  <si>
    <t>c141</t>
  </si>
  <si>
    <t>c142</t>
  </si>
  <si>
    <t>c143</t>
  </si>
  <si>
    <t>c144</t>
  </si>
  <si>
    <t>c145</t>
  </si>
  <si>
    <t>c146</t>
  </si>
  <si>
    <t>c147</t>
  </si>
  <si>
    <t>c148</t>
  </si>
  <si>
    <t>c149</t>
  </si>
  <si>
    <t>c150</t>
  </si>
  <si>
    <t>c151</t>
  </si>
  <si>
    <t>Алис группы</t>
  </si>
  <si>
    <t>Алис ссылки группы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</si>
  <si>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</si>
  <si>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</si>
  <si>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</si>
  <si>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</si>
  <si>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</si>
  <si>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</si>
  <si>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</si>
  <si>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</si>
  <si>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</si>
  <si>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</si>
  <si>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</si>
  <si>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</si>
  <si>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</si>
  <si>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</si>
  <si>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</si>
  <si>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</si>
  <si>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</si>
  <si>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</si>
  <si>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</si>
  <si>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</si>
  <si>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</si>
  <si>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</si>
  <si>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</si>
  <si>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</si>
  <si>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</si>
  <si>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</si>
  <si>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</si>
  <si>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</si>
  <si>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</si>
  <si>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</si>
  <si>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</si>
  <si>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</si>
  <si>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</si>
  <si>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</si>
  <si>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</si>
  <si>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>c46</t>
  </si>
  <si>
    <t>c47</t>
  </si>
  <si>
    <t>c48</t>
  </si>
  <si>
    <t>c49</t>
  </si>
  <si>
    <t>c50</t>
  </si>
  <si>
    <t>c51</t>
  </si>
  <si>
    <t>начало</t>
  </si>
  <si>
    <t>гп</t>
  </si>
  <si>
    <t>алис</t>
  </si>
  <si>
    <t>основа</t>
  </si>
  <si>
    <t>условие перефильтра</t>
  </si>
  <si>
    <t>название группы</t>
  </si>
  <si>
    <t>id списка</t>
  </si>
  <si>
    <t>ид группы</t>
  </si>
  <si>
    <t>INSERT INTO `ez_menu` (`menutype`, `title`, `alias`, `note`, `path`, `link`, `type`, `published`, `parent_id`, `level`, `component_id`, `checked_out`, `checked_out_time`, `browserNav`, `access`, `img`, `template_style_id`, `params`, `lft`, `rgt`, `home`, `language`, `client_id`) VALUES ('dlya-administratora</t>
  </si>
  <si>
    <t>index.php?option=com_fabrik&amp;view=list&amp;listid=</t>
  </si>
  <si>
    <t>', 'component', 1, 1, 1, 10045, 0, '0000-00-00 00:00:00', 0, 1, ' ', 0, '{"addurl":"?id_gp=</t>
  </si>
  <si>
    <t>","show-title":"0","calculations":"0","listlayout":"","resetfilters":"0","list_elements":"null","prefilters":"null","rows_per_page":"10","menu-anchor_title":"","menu-anchor_css":"","menu_image":"","menu_text":1,"menu_show":1,"page_title":"","show_page_heading":"","page_heading":"","pageclass_sfx":"","menu-meta_description":"","menu-meta_keywords":"","robots":"","secure":0}', 85, 86, 0, '*', 0);</t>
  </si>
  <si>
    <t>конец</t>
  </si>
  <si>
    <t>итог</t>
  </si>
  <si>
    <t>Программа</t>
  </si>
  <si>
    <t>INSERT INTO `ez_fabrik_forms` (`id`, `label`, `record_in_database`, `error`, `intro`, `created`, `created_by`, `created_by_alias`, `modified`, `modified_by`, `checked_out`, `checked_out_time`, `publish_up`, `publish_down`, `reset_button_label`, `submit_button_label`, `form_template`, `view_only_template`, `published`, `private`, `params`) VALUES (</t>
  </si>
  <si>
    <t>1, 'Не все части формы заполнены правильно', '', '2016-05-19 00:00:00', 113, 'admin', '0000-00-00 00:00:00', 0, 0, '0000-00-00 00:00:00', '0000-00-00 00:00:00', '0000-00-00 00:00:00', 'Сброс', 'Сохранить', 'bootstrap', 'bootstrap', 1, 0, '{"outro":"","copy_button":"0","copy_button_label":"Save as copy","copy_icon":"","copy_icon_location":"before","reset_button":"0","reset_button_label":"Сброс","reset_icon":"","reset_icon_location":"before","apply_button":"0","apply_button_label":"Применить","apply_icon":"","apply_icon_location":"before","goback_button":"1","goback_button_label":"Назад","goback_icon":"","goback_icon_location":"before","submit_button":"1","submit_button_label":"Сохранить","save_icon":"","save_icon_location":"before","submit_on_enter":"0","delete_button":"1","delete_button_label":"Удалить","delete_icon":"","delete_icon_location":"before","ajax_validations":"0","ajax_validations_toggle_submit":"0","submit-success-msg":"","suppress_msgs":"0","show_loader_on_submit":"0","spoof_check":"1","multipage_save":"0","note":"","labels_above":"0","labels_above_details":"0","pdf_template":"","pdf_orientation":"portrait","pdf_size":"letter","admin_form_template":"","admin_details_template":"","show-title":"0","print":"","email":"","pdf":"","show-referring-table-releated-data":"0","tiplocation":"tip","process-jplugins":"2","plugins":[],"plugin_locations":[],"plugin_events":[],"plugin_description":[]}');</t>
  </si>
  <si>
    <t>id группы элементов</t>
  </si>
  <si>
    <t>имя формы_по списку</t>
  </si>
  <si>
    <t>INSERT INTO `ez_fabrik_groups` (`id`, `name`, `css`, `label`, `published`, `created`, `created_by`, `created_by_alias`, `modified`, `modified_by`, `checked_out`, `checked_out_time`, `is_join`, `private`, `params`) VALUES (</t>
  </si>
  <si>
    <t xml:space="preserve"> 1, '2016-05-19 12:53:44', 113, 'admin', '0000-00-00 00:00:00', 0, 0, '0000-00-00 00:00:00', 0, 0, '{"split_page":"0","list_view_and_query":"1","access":"1","intro":"","outro":"","repeat_group_button":"0","repeat_template":"repeatgroup","repeat_max":"","repeat_min":"","repeat_error_message":"","repeat_intro":"","repeat_add_access":"1","repeat_delete_access":"1","repeat_delete_access_user":"","repeat_copy_element_values":"0","group_columns":"1","group_column_widths":"","repeat_group_show_first":"1","random":"0","labels_above":"-1","labels_above_details":"-1"}');</t>
  </si>
  <si>
    <t>имя группы</t>
  </si>
  <si>
    <t>, 1);</t>
  </si>
  <si>
    <t>id формы</t>
  </si>
  <si>
    <t>id группы</t>
  </si>
  <si>
    <t>INSERT INTO `ez_fabrik_formgroup` (`form_id`, `group_id`, `ordering`) VALUES (</t>
  </si>
  <si>
    <t>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t>
  </si>
  <si>
    <t>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t>
  </si>
  <si>
    <t>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t>
  </si>
  <si>
    <t>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t>
  </si>
  <si>
    <t>id</t>
  </si>
  <si>
    <t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</t>
  </si>
  <si>
    <t xml:space="preserve">id связь между элементами </t>
  </si>
  <si>
    <t>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t>
  </si>
  <si>
    <t>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t>
  </si>
  <si>
    <t>kategoriy_stud</t>
  </si>
  <si>
    <t>edu_stud</t>
  </si>
  <si>
    <t>st_url_id</t>
  </si>
  <si>
    <t>gp_stud</t>
  </si>
  <si>
    <t>cors_stud</t>
  </si>
  <si>
    <t>kaf_stud</t>
  </si>
  <si>
    <t>redi_stud</t>
  </si>
  <si>
    <t>uch_sp</t>
  </si>
  <si>
    <t>uch_sp_inf</t>
  </si>
  <si>
    <t>adres_uch</t>
  </si>
  <si>
    <t>date_time</t>
  </si>
  <si>
    <t>user_sp</t>
  </si>
  <si>
    <t>famaly_stud</t>
  </si>
  <si>
    <t>name_stud</t>
  </si>
  <si>
    <t>oth_stud</t>
  </si>
  <si>
    <t>dolj_stud</t>
  </si>
  <si>
    <t>INSERT INTO `ez_fabrik_joins` (`list_id`, `element_id`, `join_from_table`, `table_join`, `table_key`, `table_join_key`, `join_type`, `group_id`, `params`) VALUES (0,</t>
  </si>
  <si>
    <t xml:space="preserve">, '', '#__users', 'user_sp', 'id', 'left', </t>
  </si>
  <si>
    <t>, '{"join-label":"name","type":"element","pk":"`#__users`.`id`"}');</t>
  </si>
  <si>
    <t>Количество слушателей</t>
  </si>
  <si>
    <t>, '', '', 1, 0, '0000-00-00 00:00:00', 1, '{"category_layout":"","image":"","image_alt":""}', '', '', '{"author":"","robots":""}', 113, '2016-05-24 13:49:18', 0, '2016-05-24 13:49:18', 0, '*', 1);</t>
  </si>
  <si>
    <t>основ</t>
  </si>
  <si>
    <t>алис програм</t>
  </si>
  <si>
    <t>наименование программы</t>
  </si>
  <si>
    <t>Условие определения алисскаф</t>
  </si>
  <si>
    <t>id_cors в таблице курсов</t>
  </si>
  <si>
    <t>com_content</t>
  </si>
  <si>
    <t>&lt;/span&gt;&lt;/p&gt;\r\n&lt;p&gt;&amp;nbsp;&lt;/p&gt;\r\n&lt;p&gt;&lt;a href=</t>
  </si>
  <si>
    <t>http://ez.iro51.ru/index.php/</t>
  </si>
  <si>
    <t xml:space="preserve">&gt;&lt;span style="font-size: 18pt;"&gt;&amp;gt;&amp;gt; Список заявок в группу &amp;gt;&amp;gt;&lt;/span&gt;&lt;/a&gt;&lt;/p&gt;', 1, </t>
  </si>
  <si>
    <t>Условие привязки программы к группе</t>
  </si>
  <si>
    <t>id программы</t>
  </si>
  <si>
    <t>Уникальное имя программы</t>
  </si>
  <si>
    <t>Автоматическая подстановка ид программы</t>
  </si>
  <si>
    <t>id_list</t>
  </si>
  <si>
    <t>c152</t>
  </si>
  <si>
    <t>c52</t>
  </si>
  <si>
    <t>c153</t>
  </si>
  <si>
    <t>c53</t>
  </si>
  <si>
    <t>c154</t>
  </si>
  <si>
    <t>c54</t>
  </si>
  <si>
    <t>c155</t>
  </si>
  <si>
    <t>c55</t>
  </si>
  <si>
    <t>c156</t>
  </si>
  <si>
    <t>c56</t>
  </si>
  <si>
    <t>c157</t>
  </si>
  <si>
    <t>c57</t>
  </si>
  <si>
    <t>c158</t>
  </si>
  <si>
    <t>c58</t>
  </si>
  <si>
    <t>c159</t>
  </si>
  <si>
    <t>c59</t>
  </si>
  <si>
    <t>c160</t>
  </si>
  <si>
    <t>c60</t>
  </si>
  <si>
    <t>c161</t>
  </si>
  <si>
    <t>c61</t>
  </si>
  <si>
    <t>c162</t>
  </si>
  <si>
    <t>c62</t>
  </si>
  <si>
    <t>c163</t>
  </si>
  <si>
    <t>c63</t>
  </si>
  <si>
    <t>c164</t>
  </si>
  <si>
    <t>c64</t>
  </si>
  <si>
    <t>c165</t>
  </si>
  <si>
    <t>c65</t>
  </si>
  <si>
    <t>c166</t>
  </si>
  <si>
    <t>c66</t>
  </si>
  <si>
    <t>c167</t>
  </si>
  <si>
    <t>c67</t>
  </si>
  <si>
    <t>c168</t>
  </si>
  <si>
    <t>c68</t>
  </si>
  <si>
    <t>c169</t>
  </si>
  <si>
    <t>c69</t>
  </si>
  <si>
    <t>c170</t>
  </si>
  <si>
    <t>c70</t>
  </si>
  <si>
    <t>c171</t>
  </si>
  <si>
    <t>c71</t>
  </si>
  <si>
    <t>c172</t>
  </si>
  <si>
    <t>c72</t>
  </si>
  <si>
    <t>c173</t>
  </si>
  <si>
    <t>c73</t>
  </si>
  <si>
    <t>c174</t>
  </si>
  <si>
    <t>c74</t>
  </si>
  <si>
    <t>c175</t>
  </si>
  <si>
    <t>c75</t>
  </si>
  <si>
    <t>c176</t>
  </si>
  <si>
    <t>c76</t>
  </si>
  <si>
    <t>c177</t>
  </si>
  <si>
    <t>c77</t>
  </si>
  <si>
    <t>c178</t>
  </si>
  <si>
    <t>c78</t>
  </si>
  <si>
    <t>c179</t>
  </si>
  <si>
    <t>c79</t>
  </si>
  <si>
    <t>c180</t>
  </si>
  <si>
    <t>c80</t>
  </si>
  <si>
    <t>c181</t>
  </si>
  <si>
    <t>c81</t>
  </si>
  <si>
    <t>c182</t>
  </si>
  <si>
    <t>c82</t>
  </si>
  <si>
    <t>c183</t>
  </si>
  <si>
    <t>c83</t>
  </si>
  <si>
    <t>c184</t>
  </si>
  <si>
    <t>c84</t>
  </si>
  <si>
    <t>c185</t>
  </si>
  <si>
    <t>c85</t>
  </si>
  <si>
    <t>c186</t>
  </si>
  <si>
    <t>c86</t>
  </si>
  <si>
    <t>c187</t>
  </si>
  <si>
    <t>c87</t>
  </si>
  <si>
    <t>c188</t>
  </si>
  <si>
    <t>c88</t>
  </si>
  <si>
    <t>c189</t>
  </si>
  <si>
    <t>c89</t>
  </si>
  <si>
    <t>c190</t>
  </si>
  <si>
    <t>c90</t>
  </si>
  <si>
    <t>c191</t>
  </si>
  <si>
    <t>c91</t>
  </si>
  <si>
    <t>c192</t>
  </si>
  <si>
    <t>c92</t>
  </si>
  <si>
    <t>c193</t>
  </si>
  <si>
    <t>c93</t>
  </si>
  <si>
    <t>c194</t>
  </si>
  <si>
    <t>c94</t>
  </si>
  <si>
    <t>c195</t>
  </si>
  <si>
    <t>c95</t>
  </si>
  <si>
    <t>c196</t>
  </si>
  <si>
    <t>c96</t>
  </si>
  <si>
    <t>c197</t>
  </si>
  <si>
    <t>c97</t>
  </si>
  <si>
    <t>c198</t>
  </si>
  <si>
    <t>c98</t>
  </si>
  <si>
    <t>c199</t>
  </si>
  <si>
    <t>c99</t>
  </si>
  <si>
    <t>c200</t>
  </si>
  <si>
    <t>c100</t>
  </si>
  <si>
    <t>c201</t>
  </si>
  <si>
    <t>c101</t>
  </si>
  <si>
    <t>c202</t>
  </si>
  <si>
    <t>c102</t>
  </si>
  <si>
    <t>c203</t>
  </si>
  <si>
    <t>c103</t>
  </si>
  <si>
    <t>c204</t>
  </si>
  <si>
    <t>c104</t>
  </si>
  <si>
    <t>c205</t>
  </si>
  <si>
    <t>c105</t>
  </si>
  <si>
    <t>c206</t>
  </si>
  <si>
    <t>c106</t>
  </si>
  <si>
    <t>c207</t>
  </si>
  <si>
    <t>c107</t>
  </si>
  <si>
    <t>c208</t>
  </si>
  <si>
    <t>c108</t>
  </si>
  <si>
    <t>c209</t>
  </si>
  <si>
    <t>c109</t>
  </si>
  <si>
    <t>c210</t>
  </si>
  <si>
    <t>c110</t>
  </si>
  <si>
    <t>c211</t>
  </si>
  <si>
    <t>Выборка уникального номера подкатегории</t>
  </si>
  <si>
    <t>Привязка категория \подкатегория</t>
  </si>
  <si>
    <t>kaf\aliss_kaf</t>
  </si>
  <si>
    <t>cc1</t>
  </si>
  <si>
    <t>cc2</t>
  </si>
  <si>
    <t>cc3</t>
  </si>
  <si>
    <t>cc4</t>
  </si>
  <si>
    <t>cc5</t>
  </si>
  <si>
    <t>cc6</t>
  </si>
  <si>
    <t>cc7</t>
  </si>
  <si>
    <t>cc8</t>
  </si>
  <si>
    <t>cc9</t>
  </si>
  <si>
    <t>cc10</t>
  </si>
  <si>
    <t>cc11</t>
  </si>
  <si>
    <t>cc12</t>
  </si>
  <si>
    <t>cc13</t>
  </si>
  <si>
    <t>cc14</t>
  </si>
  <si>
    <t>cc15</t>
  </si>
  <si>
    <t>cc16</t>
  </si>
  <si>
    <t>cc17</t>
  </si>
  <si>
    <t>cc18</t>
  </si>
  <si>
    <t>cc19</t>
  </si>
  <si>
    <t>cc20</t>
  </si>
  <si>
    <t>cc21</t>
  </si>
  <si>
    <t>cc22</t>
  </si>
  <si>
    <t>cc23</t>
  </si>
  <si>
    <t>cc24</t>
  </si>
  <si>
    <t>cc25</t>
  </si>
  <si>
    <t>cc26</t>
  </si>
  <si>
    <t>cc27</t>
  </si>
  <si>
    <t>cc28</t>
  </si>
  <si>
    <t>cc29</t>
  </si>
  <si>
    <t>cc30</t>
  </si>
  <si>
    <t>"],"filter-eval":["0"],"filter-access":["1"],"filter-grouped":["0"],"menu_module_prefilters_override":"1","prefilter_query":"","join-display":"default","delete-joined-rows":"0","show_related_add":"0","show_related_info":"0","rss":"0","feed_title":"","feed_date":"","feed_image_src":"","rsslimit":"150","rsslimitmax":"2500","csv_import_frontend":"6","csv_export_frontend":"3","csvfullname":"2","csv_export_step":"100","newline_csv_export":"nl2br","csv_custom_qs":"","csv_frontend_selection":"0","incfilters":"0","csv_format":"1","csv_which_elements":"selected","csv_elements":"{\\"show_in_csv\\":[</t>
  </si>
  <si>
    <t>","csv_include_data":"1","csv_include_raw_data":"0","csv_include_calculations":"0","csv_filename":"","csv_encoding":"UTF-8","csv_double_quote":"1","csv_local_delimiter":"","open_archive_active":"0","open_archive_set_spec":"","open_archive_timestamp":"","open_archive_license":"http:\\/\\/creativecommons.org\\/licenses\\/by-nd\\/2.0\\/rdf","dublin_core_element":"","dublin_core_type":"dc:description.abstract","raw":"0","open_archive_elements":"null","search_use":"0","search_title":"","search_description":"","search_date":"","search_link_type":"details","dashboard":"0","dashboard_icon":"","allow_view_details":"3","allow_edit_details":"3","allow_edit_details2":"all_stud.user_sp","allow_add":"2","allow_delete":"3","allow_delete2":"all_stud.user_sp","allow_drop":"3"}');</t>
  </si>
  <si>
    <t>Элементы для экспорта</t>
  </si>
  <si>
    <t>элемент экспорта</t>
  </si>
  <si>
    <t>\\"</t>
  </si>
  <si>
    <t>\\",\\"</t>
  </si>
  <si>
    <t>\\"]}","</t>
  </si>
  <si>
    <t>show_in_csv":"</t>
  </si>
  <si>
    <t xml:space="preserve">, 'status', </t>
  </si>
  <si>
    <t>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t>
  </si>
  <si>
    <t>cc31</t>
  </si>
  <si>
    <t>cc32</t>
  </si>
  <si>
    <t>id категории для связи с материалом/id kaf/алисс каф</t>
  </si>
  <si>
    <t>, 2, 'kaf-gimu</t>
  </si>
  <si>
    <t>, 2, 'kaf-dino</t>
  </si>
  <si>
    <t>, 2, 'kaf-pip</t>
  </si>
  <si>
    <t>, 2, 'kaf-pop</t>
  </si>
  <si>
    <t>, 2, 'pk-rk</t>
  </si>
  <si>
    <t>INSERT INTO `ez_categories` (`id`, `asset_id`, `parent_id`, `lft`, `rgt`, `level`, `path`, `extension`, `title`, `alias`, `note`, `description`, `published`, `checked_out`, `checked_out_time`, `access`, `params`, `metadesc`, `metakey`, `metadata`, `created_user_id`, `created_time`, `modified_user_id`, `modified_time`, `hits`, `language`, `version`) VALUES (97, 799, 8, 14, 15, 2, 'kaf-gimu/cc28', 'com_content', 'Управление учреждением в современных условиях-  с модулем -Введение ФГОС ОО', 'cc28', '', '', 1, 0, '0000-00-00 00:00:00', 1, '{"category_layout":"","image":"","image_alt":""}', '', '', '{"author":"","robots":""}', 113, '2016-05-27 11:44:09', 113, '2016-05-27 13:03:30', 0, '*', 1);</t>
  </si>
  <si>
    <t>INSERT INTO `ez_categories` (`id`, `asset_id`, `parent_id`, `lft`, `rgt`, `level`, `path`, `extension`, `title`, `alias`, `note`, `description`, `published`, `checked_out`, `checked_out_time`, `access`, `params`, `metadesc`, `metakey`, `metadata`, `created_user_id`, `created_time`, `modified_user_id`, `modified_time`, `hits`, `language`, `version`) VALUES (</t>
  </si>
  <si>
    <t>lft</t>
  </si>
  <si>
    <t>rgt</t>
  </si>
  <si>
    <t>asset_id_подкатегории</t>
  </si>
  <si>
    <t>llft/rgt_подкатегории</t>
  </si>
  <si>
    <t>INSERT INTO `ez_categories` (`id`, `asset_id`, `parent_id`, `lft`, `rgt`, `level`, `path`, `extension`, `title`, `alias`, `note`, `description`, `published`, `checked_out`, `checked_out_time`, `access`, `params`, `metadesc`, `metakey`, `metadata`, `created_user_id`, `created_time`, `modified_user_id`, `modified_time`, `hits`, `language`, `version`) VALUES (31, 97, 10, 14, 44, 2, 'kaf-dino/cc1', 'com_content', 'Совершенствование педагогической деятельности воспитателя по реализации ФГОС в дошкольной образовательной организации', 'cc1' , '', '', 1, 0, '0000-00-00 00:00:00', 1, '{"category_layout":"","image":"","image_alt":""}', '', '', '{"author":"","robots":""}', 113, '2016-05-24 13:49:18', 0, '2016-05-24 13:49:18', 0, '*', 1);</t>
  </si>
  <si>
    <t>asset_id_материала</t>
  </si>
  <si>
    <t>`asset_id`</t>
  </si>
  <si>
    <t>`id`</t>
  </si>
  <si>
    <t>INSERT INTO `ez_content` (`id`, `asset_id`, `title`, `alias`, `introtext`, `state`, `catid`, `images`, `urls`, `attribs`, `version`, `ordering`, `metakey`, `metadesc`, `access`, `hits`, `metadata`, `featured`, `language`, `xreference`) VALUES (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</si>
  <si>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</si>
  <si>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</si>
  <si>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</si>
  <si>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</si>
  <si>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</si>
  <si>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</si>
  <si>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</si>
  <si>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</si>
  <si>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</si>
  <si>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</si>
  <si>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</si>
  <si>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</si>
  <si>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</si>
  <si>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</si>
  <si>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</si>
  <si>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</si>
  <si>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</si>
  <si>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</si>
  <si>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</si>
  <si>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</si>
  <si>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</si>
  <si>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</si>
  <si>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</si>
  <si>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</si>
  <si>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</si>
  <si>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</si>
  <si>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</si>
  <si>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</si>
  <si>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</si>
  <si>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</si>
  <si>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</si>
  <si>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</si>
  <si>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</si>
  <si>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</si>
  <si>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</si>
  <si>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</si>
  <si>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</si>
  <si>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</si>
  <si>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</si>
  <si>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</si>
  <si>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</si>
  <si>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</si>
  <si>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</si>
  <si>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</si>
  <si>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</si>
  <si>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</si>
  <si>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</si>
  <si>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</si>
  <si>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</si>
  <si>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</si>
  <si>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</si>
  <si>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</si>
  <si>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</si>
  <si>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</si>
  <si>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</si>
  <si>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</si>
  <si>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</si>
  <si>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</si>
  <si>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</si>
  <si>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</si>
  <si>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</si>
  <si>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</si>
  <si>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</si>
  <si>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</si>
  <si>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</si>
  <si>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</si>
  <si>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</si>
  <si>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</si>
  <si>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</si>
  <si>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</si>
  <si>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</si>
  <si>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</si>
  <si>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</si>
  <si>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</si>
  <si>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</si>
  <si>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</si>
  <si>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</si>
  <si>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</si>
  <si>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</si>
  <si>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</si>
  <si>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</si>
  <si>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</si>
  <si>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</si>
  <si>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</si>
  <si>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</si>
  <si>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</si>
  <si>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</si>
  <si>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</si>
  <si>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</si>
  <si>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</si>
  <si>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</si>
  <si>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</si>
  <si>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</si>
  <si>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</si>
  <si>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</si>
  <si>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</si>
  <si>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</si>
  <si>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</si>
  <si>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</si>
  <si>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</si>
  <si>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</si>
  <si>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</si>
  <si>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</si>
  <si>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</si>
  <si>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</si>
  <si>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</si>
  <si>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</si>
  <si>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</si>
  <si>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</si>
  <si>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</si>
  <si>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</si>
  <si>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</si>
  <si>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</si>
  <si>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</si>
  <si>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</si>
  <si>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</si>
  <si>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</si>
  <si>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</si>
  <si>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</si>
  <si>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</si>
  <si>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</si>
  <si>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</si>
  <si>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</si>
  <si>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</si>
  <si>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</si>
  <si>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</si>
  <si>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</si>
  <si>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</si>
  <si>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</si>
  <si>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</si>
  <si>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</si>
  <si>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</si>
  <si>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</si>
  <si>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</si>
  <si>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</si>
  <si>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</si>
  <si>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</si>
  <si>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</si>
  <si>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</si>
  <si>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</si>
  <si>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</si>
  <si>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</si>
  <si>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</si>
  <si>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</si>
  <si>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</si>
  <si>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</si>
  <si>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</si>
  <si>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</si>
  <si>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</si>
  <si>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</si>
  <si>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</si>
  <si>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</si>
  <si>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</si>
  <si>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</si>
  <si>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</si>
  <si>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</si>
  <si>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</si>
  <si>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</si>
  <si>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</si>
  <si>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</si>
  <si>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</si>
  <si>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</si>
  <si>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</si>
  <si>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</si>
  <si>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</si>
  <si>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</si>
  <si>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</si>
  <si>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</si>
  <si>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</si>
  <si>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</si>
  <si>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</si>
  <si>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</si>
  <si>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</si>
  <si>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</si>
  <si>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</si>
  <si>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</si>
  <si>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</si>
  <si>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</si>
  <si>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</si>
  <si>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</si>
  <si>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</si>
  <si>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</si>
  <si>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</si>
  <si>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</si>
  <si>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</si>
  <si>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</si>
  <si>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</si>
  <si>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</si>
  <si>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</si>
  <si>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</si>
  <si>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</si>
  <si>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</si>
  <si>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</si>
  <si>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</si>
  <si>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</si>
  <si>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</si>
  <si>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</si>
  <si>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</si>
  <si>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</si>
  <si>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</si>
  <si>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</si>
  <si>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</si>
  <si>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</si>
  <si>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</si>
  <si>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</si>
  <si>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</si>
  <si>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</si>
  <si>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</si>
  <si>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</si>
  <si>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</si>
  <si>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</si>
  <si>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</si>
  <si>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</si>
  <si>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</si>
  <si>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</si>
  <si>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</si>
  <si>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</si>
  <si>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</si>
  <si>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</si>
  <si>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</si>
  <si>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</si>
  <si>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</si>
  <si>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</si>
  <si>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</si>
  <si>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</si>
  <si>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</si>
  <si>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</si>
  <si>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</si>
  <si>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</si>
  <si>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</si>
  <si>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</si>
  <si>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</si>
  <si>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</si>
  <si>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</si>
  <si>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</si>
  <si>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</si>
  <si>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</si>
  <si>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</si>
  <si>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</si>
  <si>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</si>
  <si>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</si>
  <si>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</si>
  <si>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</si>
  <si>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</si>
  <si>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</si>
  <si>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</si>
  <si>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</si>
  <si>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</si>
  <si>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</si>
  <si>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</si>
  <si>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</si>
  <si>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</si>
  <si>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</si>
  <si>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</si>
  <si>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</si>
  <si>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</si>
  <si>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</si>
  <si>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</si>
  <si>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</si>
  <si>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</si>
  <si>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</si>
  <si>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</si>
  <si>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</si>
  <si>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</si>
  <si>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</si>
  <si>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</si>
  <si>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</si>
  <si>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</si>
  <si>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</si>
  <si>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</si>
  <si>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</si>
  <si>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</si>
  <si>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</si>
  <si>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</si>
  <si>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</si>
  <si>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</si>
  <si>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</si>
  <si>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</si>
  <si>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</si>
  <si>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</si>
  <si>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</si>
  <si>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</si>
  <si>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</si>
  <si>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</si>
  <si>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</si>
  <si>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</si>
  <si>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</si>
  <si>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</si>
  <si>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</si>
  <si>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</si>
  <si>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</si>
  <si>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</si>
  <si>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</si>
  <si>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</si>
  <si>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</si>
  <si>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</si>
  <si>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</si>
  <si>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</si>
  <si>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</si>
  <si>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</si>
  <si>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</si>
  <si>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</si>
  <si>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</si>
  <si>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</si>
  <si>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</si>
  <si>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</si>
  <si>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</si>
  <si>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</si>
  <si>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</si>
  <si>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</si>
  <si>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</si>
  <si>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</si>
  <si>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</si>
  <si>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</si>
  <si>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</si>
  <si>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</si>
  <si>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</si>
  <si>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</si>
  <si>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</si>
  <si>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</si>
  <si>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</si>
  <si>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</si>
  <si>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</si>
  <si>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</si>
  <si>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</si>
  <si>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</si>
  <si>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</si>
  <si>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</si>
  <si>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</si>
  <si>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</si>
  <si>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</si>
  <si>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</si>
  <si>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</si>
  <si>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</si>
  <si>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</si>
  <si>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</si>
  <si>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</si>
  <si>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</si>
  <si>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</si>
  <si>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</si>
  <si>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</si>
  <si>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</si>
  <si>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</si>
  <si>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</si>
  <si>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</si>
  <si>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</si>
  <si>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</si>
  <si>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</si>
  <si>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</si>
  <si>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</si>
  <si>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</si>
  <si>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</si>
  <si>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</si>
  <si>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</si>
  <si>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</si>
  <si>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</si>
  <si>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</si>
  <si>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</si>
  <si>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</si>
  <si>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</si>
  <si>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</si>
  <si>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</si>
  <si>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</si>
  <si>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</si>
  <si>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</si>
  <si>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</si>
  <si>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</si>
  <si>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</si>
  <si>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</si>
  <si>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</si>
  <si>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</si>
  <si>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</si>
  <si>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</si>
  <si>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</si>
  <si>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</si>
  <si>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</si>
  <si>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</si>
  <si>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</si>
  <si>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</si>
  <si>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</si>
  <si>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</si>
  <si>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</si>
  <si>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</si>
  <si>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</si>
  <si>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</si>
  <si>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</si>
  <si>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</si>
  <si>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</si>
  <si>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</si>
  <si>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</si>
  <si>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</si>
  <si>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</si>
  <si>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</si>
  <si>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</si>
  <si>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</si>
  <si>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</si>
  <si>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</si>
  <si>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</si>
  <si>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</si>
  <si>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</si>
  <si>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</si>
  <si>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</si>
  <si>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</si>
  <si>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</si>
  <si>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</si>
  <si>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</si>
  <si>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</si>
  <si>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</si>
  <si>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</si>
  <si>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</si>
  <si>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, 3, 'com_content.category.</t>
  </si>
  <si>
    <t>уровень</t>
  </si>
  <si>
    <t>ид категории</t>
  </si>
  <si>
    <t>имя</t>
  </si>
  <si>
    <t>parent_id - id категории</t>
  </si>
  <si>
    <t>rgt материала</t>
  </si>
  <si>
    <t>lft материала</t>
  </si>
  <si>
    <t>INSERT INTO `ez_assets` (`id`, `parent_id`, `lft`, `rgt`, `level`, `name`, `title`, `rules`) VALUES (</t>
  </si>
  <si>
    <t>lft/rgt</t>
  </si>
  <si>
    <t>, 4, 'com_content.article.</t>
  </si>
  <si>
    <t>id kaf/id программы для asset</t>
  </si>
  <si>
    <t>cc33</t>
  </si>
  <si>
    <t>cc34</t>
  </si>
  <si>
    <t>cc35</t>
  </si>
  <si>
    <t>cc36</t>
  </si>
  <si>
    <t>cc37</t>
  </si>
  <si>
    <t>cc38</t>
  </si>
  <si>
    <t>cc39</t>
  </si>
  <si>
    <t>cc40</t>
  </si>
  <si>
    <t>cc41</t>
  </si>
  <si>
    <t>cc42</t>
  </si>
  <si>
    <t>cc43</t>
  </si>
  <si>
    <t>cc44</t>
  </si>
  <si>
    <t>cc45</t>
  </si>
  <si>
    <t>user_sp доступ</t>
  </si>
  <si>
    <t>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t>
  </si>
  <si>
    <t>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t>
  </si>
  <si>
    <t>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</t>
  </si>
  <si>
    <t>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t>
  </si>
  <si>
    <t>id пользователя для редактирования</t>
  </si>
  <si>
    <t>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</t>
  </si>
  <si>
    <t>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t>
  </si>
  <si>
    <t>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</t>
  </si>
  <si>
    <t>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</t>
  </si>
  <si>
    <t>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</t>
  </si>
  <si>
    <t>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</t>
  </si>
  <si>
    <t>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</t>
  </si>
  <si>
    <t>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</t>
  </si>
  <si>
    <t>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t>
  </si>
  <si>
    <t>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t>
  </si>
  <si>
    <t>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t>
  </si>
  <si>
    <t>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t>
  </si>
  <si>
    <t>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</t>
  </si>
  <si>
    <t>удаление из базы данных</t>
  </si>
  <si>
    <t>DELETE FROM `ez`.`ez_fabrik_elements` WHERE `ez_fabrik_elements`.`id`</t>
  </si>
  <si>
    <t>имя элемента и базы</t>
  </si>
  <si>
    <t>ид удаляемого</t>
  </si>
  <si>
    <t>категория</t>
  </si>
  <si>
    <t>образование</t>
  </si>
  <si>
    <t>ид урл</t>
  </si>
  <si>
    <t>курс-прогр</t>
  </si>
  <si>
    <t>каф</t>
  </si>
  <si>
    <t>подтверждение</t>
  </si>
  <si>
    <t>учр доп</t>
  </si>
  <si>
    <t>адрес</t>
  </si>
  <si>
    <t>ид</t>
  </si>
  <si>
    <t>дата</t>
  </si>
  <si>
    <t>ф</t>
  </si>
  <si>
    <t>и</t>
  </si>
  <si>
    <t>о</t>
  </si>
  <si>
    <t>должн</t>
  </si>
  <si>
    <t>ЮЗЕР</t>
  </si>
  <si>
    <t>выполняется 1 раз при первой загрузке - ТАБЛИЦА ДЖЁИН</t>
  </si>
  <si>
    <t>УЧР</t>
  </si>
  <si>
    <t>статус</t>
  </si>
  <si>
    <t>all_stud', 'all_stud.id', 1, 1, '2016-05-19 00:00:00', 0, '', '2016-05-23 14:14:21', 113, 0, '0000-00-00 00:00:00', 1, '0000-00-00 00:00:00', '0000-00-00 00:00:00', 1, 266, 10, 'bootstrap', '[""]', '["ASC"]', 'onchange', '', 0, '{"show-table-filters":"1","advanced-filter":"0","advanced-filter-default-statement":"=","search-mode":"0","search-mode-advanced":"0","search_elements":"","list_search_elements":"null","search-all-label":"All","require-filter":"0","filter-dropdown-method":"0","toggle_cols":"0","list_filter_cols":"1","empty_data_msg":"","outro":"","list_ajax":"0","show-table-add":"1","show-table-nav":"1","show_displaynum":"1","showall-records":"0","show-total":"1","sef-slug":"","show-table-picker":"1","admin_template":"","show-title":"0","pdf":"","pdf_template":"","pdf_orientation":"portrait","pdf_size":"a4","bootstrap_stripped_class":"1","bootstrap_bordered_class":"0","bootstrap_condensed_class":"0","bootstrap_hover_class":"1","responsive_elements":"","responsive_class":"","list_responsive_elements":"null","tabs_field":"","tabs_max":"10","tabs_all":"1","list_ajax_links":"0","actionMethod":"default","detailurl":"","detaillabel":"","list_detail_link_icon":"search.png","list_detail_link_target":"_self","editurl":"","editlabel":"","checkboxLocation":"end","addurl":"","addlabel":"","popup_width":"","popup_height":"","popup_offset_x":"","popup_offset_y":"","note":"","alter_existing_db_cols":"default","process-jplugins":"1","enable_single_sorting":"default","collation":"utf8_general_ci","force_collate":"","list_disable_caching":"0","distinct":"1","group_by_raw":"1","group_by_access":"1","group_by_order":"","group_by_template":"","group_by_order_dir":"ASC","group_by_start_collapsed":"0","group_by_collapse_others":"0","group_by_show_count":"1","filter-join":[""],"filter-fields":["all_stud.st_url_id"],"filter-conditions":["equals"],"filter-value":["</t>
  </si>
  <si>
    <t xml:space="preserve">&lt;/span&gt;&lt;br /&gt;&lt;span style="font-size: 12pt;"&gt;1 этап  </t>
  </si>
  <si>
    <t xml:space="preserve">\n&lt;/span&gt;&lt;br /&gt;&lt;span style="font-size: 12pt;"&gt;2 этап  </t>
  </si>
  <si>
    <t xml:space="preserve">\n&lt;/span&gt;&lt;br /&gt;&lt;span style="font-size: 12pt;"&gt;3 этап  </t>
  </si>
  <si>
    <t xml:space="preserve">Объем программы (академ. час.): </t>
  </si>
  <si>
    <t>&lt;p&gt;&lt;span style="font-size: 12pt;"&gt;</t>
  </si>
  <si>
    <t>&lt;/span&gt;&lt;br /&gt;&lt;span style="font-size: 12pt;"&gt;&lt;strong&gt;</t>
  </si>
  <si>
    <t>&lt;/strong&gt; &lt;/span&gt;&lt;/p&gt;\r\n&lt;p&gt;&lt;span style="font-size: 12pt;"&gt;</t>
  </si>
  <si>
    <t>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t>
  </si>
  <si>
    <t>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t>
  </si>
  <si>
    <t>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t>
  </si>
  <si>
    <t>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t>
  </si>
  <si>
    <t>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t>
  </si>
  <si>
    <t>Дата начала занятий</t>
  </si>
  <si>
    <t xml:space="preserve">, 'start_stud_date', </t>
  </si>
  <si>
    <t>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t>
  </si>
  <si>
    <t>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</t>
  </si>
  <si>
    <t>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</t>
  </si>
  <si>
    <t>REPLACE INTO `ez_menu` (`menutype`, `title`, `alias`, `note`, `path`, `link`, `type`, `published`, `parent_id`, `level`, `component_id`, `checked_out`, `checked_out_time`, `browserNav`, `access`, `img`, `template_style_id`, `params`, `lft`, `rgt`, `home`, `language`, `client_id`) VALUES ('dlya-administratora</t>
  </si>
  <si>
    <t>Текст Программа (Группа)</t>
  </si>
  <si>
    <t>Программа (Группа)</t>
  </si>
  <si>
    <t>REPLACE INTO `ez_fabrik_lists` (`id`, `label`, `introduction`, `form_id`, `db_table_name`, `db_primary_key`, `auto_inc`, `connection_id`, `created`, `created_by`, `created_by_alias`, `modified`, `modified_by`, `checked_out`, `checked_out_time`, `published`, `publish_up`, `publish_down`, `access`, `hits`, `rows_per_page`, `template`, `order_by`, `order_dir`, `filter_action`, `group_by`, `private`, `params`) VALUES(</t>
  </si>
  <si>
    <t>&lt;p&gt;&lt;span style="font-family: times new roman,times; font-size: 12pt; color: rgb(0, 0, 255);"&gt;</t>
  </si>
  <si>
    <t>","show-title":"0","calculations":"0","listlayout":"","resetfilters":"0","list_elements":"null","prefilters":"{\\"filter-join\\":[\\"OR\\"],\\"filter-fields\\":[\\"all_stud.st_url_id\\"],\\"filter-conditions\\":[\\"equals\\"],\\"filter-value\\":[\\"</t>
  </si>
  <si>
    <t>","pageclass_sfx":"","menu-meta_description":"","menu-meta_keywords":"","robots":"","secure":0}', 85, 86, 0, '*', 0);</t>
  </si>
  <si>
    <t>прогр.групп</t>
  </si>
  <si>
    <t>\\"],\\"filter-eval\\":[\\"0\\"],\\"filter-access\\":[\\"1\\"]}","rows_per_page":"10","menu-anchor_title":"","menu-anchor_css":"","menu_image":"","menu_text":1,"menu_show":1,"page_title":"","show_page_heading":"1","page_heading":"</t>
  </si>
  <si>
    <t xml:space="preserve">update ez.all_stud set cors_stud = gp_stud where id =  </t>
  </si>
  <si>
    <t>19.09</t>
  </si>
  <si>
    <t>26.09</t>
  </si>
  <si>
    <t>10.10</t>
  </si>
  <si>
    <t>07.11</t>
  </si>
  <si>
    <t>14.11</t>
  </si>
  <si>
    <t>03.10</t>
  </si>
  <si>
    <t>14.09</t>
  </si>
  <si>
    <t>05.10</t>
  </si>
  <si>
    <t>24.10</t>
  </si>
  <si>
    <t>18.10</t>
  </si>
  <si>
    <t>12.10</t>
  </si>
  <si>
    <t>17.10</t>
  </si>
  <si>
    <t>06.10</t>
  </si>
  <si>
    <t>04.10</t>
  </si>
  <si>
    <t>29.09</t>
  </si>
  <si>
    <t>21.09</t>
  </si>
  <si>
    <t>19.10</t>
  </si>
  <si>
    <t>09.11</t>
  </si>
  <si>
    <t>08.11</t>
  </si>
  <si>
    <t>28.09</t>
  </si>
  <si>
    <t>26.10</t>
  </si>
  <si>
    <t>Количество 
часов</t>
  </si>
  <si>
    <t>Заведующие, зам.заведующего ДОО</t>
  </si>
  <si>
    <t>"Развитие качества управления образовательной деятельностью в условиях реализации ФГОС ДО"</t>
  </si>
  <si>
    <t>Заведующие, зам.заведующего, ст.воспитатели ДОО</t>
  </si>
  <si>
    <t>"Проектирование внутренней системы оценки качества дошкольного образования"</t>
  </si>
  <si>
    <t>"Развитие качества образовательной деятельности воспитателя ДОО"</t>
  </si>
  <si>
    <t>"Развитие качества образовательной деятельности воспитателя детей раннего возраста"</t>
  </si>
  <si>
    <t>Воспитатели ДОО, ст.воспитатели, инструкторы по физической культуре, музыкальные руководители ДОО</t>
  </si>
  <si>
    <t>Воспитатели ДОО, имеющие высшую квалификационную категорию,</t>
  </si>
  <si>
    <t>"Актуальные вопросы реализации ФГОС ДО"</t>
  </si>
  <si>
    <t>Воспитатели ДОО, работающие с воспитанниками с ограниченными возможностями здоровья,</t>
  </si>
  <si>
    <t>"Коррекционно-образовательная деятельность воспитателя ДОО"</t>
  </si>
  <si>
    <t xml:space="preserve">Воспитатели ДОО </t>
  </si>
  <si>
    <t>"Формирование у дошкольников навыков безопасного участия в дорожном движении"</t>
  </si>
  <si>
    <t>"Методика применения современных электронных средств в образовательной деятельности"</t>
  </si>
  <si>
    <t>Инструкторы по физической культуре ДОО</t>
  </si>
  <si>
    <t>"Физическое развитие воспитанников в условиях реализации ФГОС ДО"</t>
  </si>
  <si>
    <t>Музыкальные руководители ДОО</t>
  </si>
  <si>
    <t>"Музыкальное образование воспитанников в условиях реализации ФГОС ДО"</t>
  </si>
  <si>
    <t>Учителя-дефектологи (логопеды, сурдо-, тифло-, олигофренопедагоги) ДОО</t>
  </si>
  <si>
    <t>"Коррекционно-образовательная деятельность в условиях реализации ФГОС ДО"</t>
  </si>
  <si>
    <t>Специалисты служб ранней помощи детям с ОВЗ и их семьям и консультационных центров</t>
  </si>
  <si>
    <t>"Психолого-педагогическое сопровождение детей раннего и дошкольного возраста с ОВЗ в образовательной деятельности ДОО"</t>
  </si>
  <si>
    <t>Педагогические работники ДОО</t>
  </si>
  <si>
    <t>"Преподавание основ финансовой грамотности"</t>
  </si>
  <si>
    <t>Учителя начальных классов</t>
  </si>
  <si>
    <t>"Развитие качества образовательной деятельности в условиях реализации ФГОС НОО" с модулем "Метапредметные технологии обучения"</t>
  </si>
  <si>
    <t>Учителя и преподаватели русского языка и литературы</t>
  </si>
  <si>
    <t>"Развитие качества образовательной деятельности по русскому языку и литературе в условиях введения и реализации ФГОС общего образования" с модулем "Метапредметные технологии обучения"</t>
  </si>
  <si>
    <t>Учителя русского языка и литературы с высшей квалификационной категорией</t>
  </si>
  <si>
    <t xml:space="preserve">"Развитие качества образовательной деятельности по русскому языку и литературе в условиях введения и реализации ФГОС общего образования" </t>
  </si>
  <si>
    <t>Кандидаты в эксперты муниципальных комиссий по проверке итогового сочинения</t>
  </si>
  <si>
    <t>"Критериальный подход к проверке И(С)И"</t>
  </si>
  <si>
    <t>Учителя и преподаватели иностранного языка</t>
  </si>
  <si>
    <t>"Развитие качества образовательной деятельности по иностранному языку в условиях введения и реализации ФГОС общего образования" с модулем "Метапредметные технологии обучения"</t>
  </si>
  <si>
    <t>Учителя и преподаватели иностранного языка с высшей квалификационной категорией</t>
  </si>
  <si>
    <t xml:space="preserve">"Развитие качества образовательной деятельности по иностранному языку в условиях введения и реализации ФГОС общего образования" </t>
  </si>
  <si>
    <t>Учителя и преподаватели истории и обществознания</t>
  </si>
  <si>
    <t>"Развитие качества образовательной деятельности по истории и обществознанию в условиях введения и реализации ФГОС общего образования" с модулем "Метапредметные технологии обучения"</t>
  </si>
  <si>
    <t>Учителя и преподаватели истории и обществознания с высшей квалификационной категорией</t>
  </si>
  <si>
    <t xml:space="preserve">"Развитие качества образовательной деятельности по истории и обществознанию в условиях введения и реализации ФГОС общего образования" </t>
  </si>
  <si>
    <t>Учителя и преподаватели математики</t>
  </si>
  <si>
    <t>"Развитие качества математического образования в условиях введения и реализации ФГОС общего образования" с модулем "Метапредметные технологии обучения"</t>
  </si>
  <si>
    <t>"Совершенствование методики критериального оценивания продуктивной устной и письменной речи учащихся при изучении иностранного языка"</t>
  </si>
  <si>
    <t>Учителя и преподаватели математики с высшей квалификационной категорией</t>
  </si>
  <si>
    <t xml:space="preserve">"Развитие качества математического образования в условиях введения и реализации ФГОС общего образования" </t>
  </si>
  <si>
    <t>Учителя и преподаватели физики</t>
  </si>
  <si>
    <t>"Развитие качества преподавания физики в условиях введения и реализации ФГОС общего образования" с модулем "Метапредметные технологии обучения"</t>
  </si>
  <si>
    <t>"Развитие качества образовательной деятельности по информатике в условиях введения и реализации ФГОС общего образования" с модулем "Метапредметные технологии обучения"</t>
  </si>
  <si>
    <t>Учителя и преподаватели географии</t>
  </si>
  <si>
    <t>"Развитие качества географического образования в условиях введения и реализации ФГОС общего образования" с модулем "Метапредметные технологии обучения"</t>
  </si>
  <si>
    <t>Учителя и преподаватели химии</t>
  </si>
  <si>
    <t>"Развитие качества химического образования в условиях введения и реализации ФГОС общего образования" с модулем "Метапредметные технологии обучения"</t>
  </si>
  <si>
    <t>Преподаватели-организаторы ОБЖ</t>
  </si>
  <si>
    <t>"Развитие качества образовательной деятельности по ОБЖ в условиях введения и реализации ФГОС общего образования"</t>
  </si>
  <si>
    <t>Учителя и преподаватели образовательной области "Искусство" (музыка)</t>
  </si>
  <si>
    <t>"Развитие качества образовательной деятельности по музыке в условиях введения и реализации ФГОС общего образования"</t>
  </si>
  <si>
    <t>Учителя учебного предмета "Технология"</t>
  </si>
  <si>
    <t>"Формирование технологической культуры и проектно-технологического мышления учащихся"</t>
  </si>
  <si>
    <t>"Специфика, теория и практика решения заданий Всероссийской олимпиады школьников по технологии"</t>
  </si>
  <si>
    <t>Учителя и преподаватели физической культуры</t>
  </si>
  <si>
    <t>"Развитие качества образовательной деятельности по физической культуре в условиях введения и реализации ФГОС общего образования"</t>
  </si>
  <si>
    <t>Учителя общеобразовательных организаций</t>
  </si>
  <si>
    <t>"Совершенствование методики преподавания курса "Основы религиозных культур и светской этики"</t>
  </si>
  <si>
    <t>Педагогические работники образовательных организаций</t>
  </si>
  <si>
    <t>"Совершенствование методики преподавания курса "Основы православной культуры"</t>
  </si>
  <si>
    <t>Руководители, зам.руководителей общеобразовательных организаций</t>
  </si>
  <si>
    <t>"Развитие качества управления образовательной организацией в условиях введения и реализации ФГОС"</t>
  </si>
  <si>
    <t>"Нормативно-правовое обеспечение деятельности общеобразовательной организации в условиях ФГОС"</t>
  </si>
  <si>
    <t>Зам.руководителей по УВР общеобразовательных организаций</t>
  </si>
  <si>
    <t>"Развитие качества общего образования на основе анализа результатов ЕСОКО (ВПР, НИКО, ГИА, РПР)"</t>
  </si>
  <si>
    <t>"Фонд оценочных средств как инструмент управления качеством образования"</t>
  </si>
  <si>
    <t>Руководители, зам.руководителей общеобразовательных организаций, реализующих ФГОС СОО,</t>
  </si>
  <si>
    <t>"Современная информационная среда и новые ИКТ-компетенции в профессиональногм стандарте педагога"</t>
  </si>
  <si>
    <t>Учителя начальных классов, учителя-предметники общеобразовательных организаций, классные руководители</t>
  </si>
  <si>
    <t>"Актуальные вопросы организации воспитательной деятельности в соответствии с требованиями ФГОС"</t>
  </si>
  <si>
    <t>"Контрольно-оценочная деятельность учителя"</t>
  </si>
  <si>
    <t>Учителя математики</t>
  </si>
  <si>
    <t xml:space="preserve">Учителя русского языка и литературы </t>
  </si>
  <si>
    <t>Учителя иностранного языка</t>
  </si>
  <si>
    <t>Учителя предметной области "Искусство"</t>
  </si>
  <si>
    <t>Учителя истории и обществознания</t>
  </si>
  <si>
    <t>Учителя технологи, предметов естественно-научного цикла</t>
  </si>
  <si>
    <t>"Проектирование индивидуальных образовательных маршрутов учащихся в сфере инженерного и естественно-научного образования"</t>
  </si>
  <si>
    <t>Учителя-предметники общеобразовательных организаций</t>
  </si>
  <si>
    <t>"Эффективные технологии формирования у учащихся метапредметных результатов в образовательной деятельности"</t>
  </si>
  <si>
    <t>Педагогические работники общеобразовательных организаций</t>
  </si>
  <si>
    <t>Педагогические работники общеобразовательных организаций, реализующие ФГОС СОО,</t>
  </si>
  <si>
    <t>"Использование цифрового оборудования в образовательной деятельности старшей школы"</t>
  </si>
  <si>
    <t>"Методика формирования и развития универсальных учебных действий"</t>
  </si>
  <si>
    <t>Руководители, зам.руководителей, педагоги-библиотекари общеобразовательных организаций, реализующие ФГОС СОО,</t>
  </si>
  <si>
    <t>"Развитие деятельности ИБЦ при введении ФГОС СОО"</t>
  </si>
  <si>
    <t>"Проектные технологии (индивидуальный проект ученика) с использованием ИКТ"</t>
  </si>
  <si>
    <t>"Специальное коррекционное образование в условиях введения ФГОС и СФГОС"</t>
  </si>
  <si>
    <t>Педагоги-организаторы, вожатые, воспитатели образовательных организаций</t>
  </si>
  <si>
    <t>"Развитие воспитательной деятельности: формы, содержание, технологии"</t>
  </si>
  <si>
    <t>Руководители, зам.руководителей организаций дополнительного образования</t>
  </si>
  <si>
    <t>"Управление образовательной деятельностью в условиях модернизации дополнительного образования детей"</t>
  </si>
  <si>
    <t>Тренеры ДЮСШ, педагоги дополнительного образования, реализующие программы физкультурно-спортивной направленности,</t>
  </si>
  <si>
    <t>"Актуальные вопросы развития дополнительного образования физкультурно-спортивной направленности"</t>
  </si>
  <si>
    <t>Педагогические работники организаций дополнительного образования</t>
  </si>
  <si>
    <t>"Организация образовательной деятельности учащихся с ОВЗ в организациях дополнительного образования"</t>
  </si>
  <si>
    <t>Педагогические работники организаций дополнительного образования и общеобразовательных организаций</t>
  </si>
  <si>
    <t>"Актуальные вопросы реализации программ внеурочной деятельности "Шахматы" в общеобразовательной организации"</t>
  </si>
  <si>
    <t>"Развитие образовательной деятельности в профессиональной образовательной организации"</t>
  </si>
  <si>
    <t>Руководители и специалисты муниципальных методических служб</t>
  </si>
  <si>
    <t>"Организационно-методическое сопровождение деятельности образовательных организаций" (ОО, ДОО, ОДО)</t>
  </si>
  <si>
    <t>Кандидаты в эксперты по аттестации педагогических работников образовательных организаций</t>
  </si>
  <si>
    <t>"Экспертиза профессиональной деятельности педагогических работников"</t>
  </si>
  <si>
    <t>Специалисты муниципальных координационных центров по работе с одаренными детьми, специалисты образовательных организаций</t>
  </si>
  <si>
    <t>"Организационно-методическое сопровождение работы по выявлению одаренности учащихся"</t>
  </si>
  <si>
    <t>Преподаватели профессионального цикла, мастера производственного обучения профессиональных образовательных организаций</t>
  </si>
  <si>
    <t>"Организационно-методическое сопровождение конкурсного движения «WorldSkills»</t>
  </si>
  <si>
    <t>Методисты профессиональных образовательных организаций</t>
  </si>
  <si>
    <t>"Реализация образовательных программ, соответствующих новым ФГОС СПО, в том числе ТОП-50"</t>
  </si>
  <si>
    <t>Преподаватели общеобразовательных дисциплин естественнонаучного цикла профессиональных образовательных организаций</t>
  </si>
  <si>
    <t>"Развитие качества преподавания общеобразовательных дисциплин естественнонаучного цикла"</t>
  </si>
  <si>
    <t>Преподаватели общеобразовательных дисциплин гуманитарного цикла профессиональных образовательных организаций</t>
  </si>
  <si>
    <t>"Развитие качества преподавания общеобразовательных дисциплин физико-математического цикла"</t>
  </si>
  <si>
    <t>Преподаватели общеобразовательных дисциплин физико-математического цикла профессиональных образовательных организаций</t>
  </si>
  <si>
    <t>"Развитие качества преподавания общеобразовательных дисциплин гуманитарного цикла"</t>
  </si>
  <si>
    <t>Специалисты организаций сферы культуры г. Мурманска</t>
  </si>
  <si>
    <t>"Создание специальных условий доступности объекта и предоставляемых услуг для инвалидов и посетителей с ОВЗ в организациях сферы культуры"</t>
  </si>
  <si>
    <t>Специалисты библиотек сферы культуры</t>
  </si>
  <si>
    <t>Концертмейстеры образовательных организаций и учреждений культуры</t>
  </si>
  <si>
    <t>"Развитие профессиональной деятельности концертмейстера"</t>
  </si>
  <si>
    <t>Преподаватели по классу фортепиано</t>
  </si>
  <si>
    <t>"Образовательная деятельность преподавателя по классу фортепиано"</t>
  </si>
  <si>
    <t>Преподаватели театральных дисциплин, педагоги дополнительного образования, руководители театральных коллективов</t>
  </si>
  <si>
    <t>"Образовательная деятельность преподавателя театральных дисциплин"</t>
  </si>
  <si>
    <t>"Методика использования цифровых средств в образовательной деятельности преподавателя изобразительного искусства"</t>
  </si>
  <si>
    <t>"Организация тьюторского сопровождения обучающихся с ОВЗ в условиях реализации инклюзивной практики в образовательных организациях"</t>
  </si>
  <si>
    <t>Педагоги-наставники, специалисты ММС</t>
  </si>
  <si>
    <t>"Развитие индивидуальности и сопровождение молодого педагога как основа развития ОО"</t>
  </si>
  <si>
    <t>Педагогические работники-молодые специалисты</t>
  </si>
  <si>
    <t>"Предметное содержание"</t>
  </si>
  <si>
    <t>Руководители, зам.руководителей общеобразовательных организаций, демонстрирующих низкие образовательные результаты и работающие в неблагоприятных социальных условиях</t>
  </si>
  <si>
    <t>"Эффективное управление качеством образования в общеобразовательной организации"</t>
  </si>
  <si>
    <t>1эт.07.10 - 17.10.2019 2эт.05.11 - 14.11.2019</t>
  </si>
  <si>
    <t>30.10 - 02.11.2019</t>
  </si>
  <si>
    <t>05.12 - 07.12.2019</t>
  </si>
  <si>
    <t>10.12 - 13.12.2019</t>
  </si>
  <si>
    <t>1эт.07.10 - 17.10.2019
2эт.11.11 - 16.11.2019</t>
  </si>
  <si>
    <t>1эт.30.09 - 05.10.2019
2эт.02.12 - 07.12.2019</t>
  </si>
  <si>
    <t>14.10 - 19.10.2019</t>
  </si>
  <si>
    <t>25.11 - 30.11.2019</t>
  </si>
  <si>
    <t>21.10 - 26.10.2019</t>
  </si>
  <si>
    <t>14.11 - 20.11.2019</t>
  </si>
  <si>
    <t>Группа 1
30.09 - 02.10.2019</t>
  </si>
  <si>
    <t>Группа 2
18.11 - 20.11.2019</t>
  </si>
  <si>
    <t>07.10 - 09.10.2018</t>
  </si>
  <si>
    <t>05.11 - 07.11.2019</t>
  </si>
  <si>
    <t xml:space="preserve">Учителя информатики </t>
  </si>
  <si>
    <t>"Совершенствование форм и методов преподавания программирования в школьном курсе информатики и ИКТ"</t>
  </si>
  <si>
    <t>Учителя информатики</t>
  </si>
  <si>
    <t xml:space="preserve">Педагогические работники общеобразовательных организаций, реализующие ФГОС СОО, </t>
  </si>
  <si>
    <t>Педагогические работники профессиональных образовательных организаций, не имеющие педагогического образования,</t>
  </si>
  <si>
    <t>Педагогические работники профессиональных образовательных организаций</t>
  </si>
  <si>
    <t>"Организация и методика проведения государственной итоговой аттестации выпускников в форме демонстрационного экзамена"</t>
  </si>
  <si>
    <t>1эт.23.09 - 28.09.2019
2эт.14.10 - 19.10.2019</t>
  </si>
  <si>
    <t>18.11 - 23.11.2019</t>
  </si>
  <si>
    <t>1эт.05.11 - 16.11.2019 2эт.05.12 - 13.12.2019</t>
  </si>
  <si>
    <t>1эт.17.09 - 26.09.2019 
2эт.17.10 - 24.10.2019</t>
  </si>
  <si>
    <t>27.11 - 30.11.2019</t>
  </si>
  <si>
    <t>03.12 - 20.12.2019</t>
  </si>
  <si>
    <t xml:space="preserve">1эт.30.09 - 09.10.2019
2эт.16.10 - 26.10.2019
</t>
  </si>
  <si>
    <t>02.12 - 05.12.2019</t>
  </si>
  <si>
    <t>09.12 - 11.12.2019</t>
  </si>
  <si>
    <t xml:space="preserve">Учителя начальных классов, учителя-предметники, работающие с учащимися с ОВЗ, </t>
  </si>
  <si>
    <t>10.10 - 16.10.2019</t>
  </si>
  <si>
    <t>Учителя и преподаватели, преподающие учебный предмет "Астрономия",</t>
  </si>
  <si>
    <t>"Совершенствование методики преподавания учебного предмета "Астрономия" в условиях введения и реализации ФГОС"</t>
  </si>
  <si>
    <t>23.09 - 28.09.2019</t>
  </si>
  <si>
    <t>"Современные методики преподавания модуля "Черчение" учебного предмета "Технология"</t>
  </si>
  <si>
    <t>28.10 - 30.10.2019</t>
  </si>
  <si>
    <t>Учителя и преподаватели биологии</t>
  </si>
  <si>
    <t>Развитие качества биологического образования в условиях введения и реализации ФГОС общего образования с модулем "Метапредметные технологии обучения"</t>
  </si>
  <si>
    <t>1эт.17.09 - 27.09.2019
2эт.15.10 - 24.10.2019</t>
  </si>
  <si>
    <t>12.11 - 14.11.2019</t>
  </si>
  <si>
    <t>10.12 - 12.12.2019</t>
  </si>
  <si>
    <t>14.10 - 26.10.2019</t>
  </si>
  <si>
    <t>03.12 - 06.12.2019</t>
  </si>
  <si>
    <t>1эт.16.09 - 26.09.2019
2эт.14.10 - 23.10.2019</t>
  </si>
  <si>
    <t>1эт.30.09 - 12.10.2019
2эт.28.10 - 02.11.2019</t>
  </si>
  <si>
    <t>Группа 1
11.11 - 13.11.2019</t>
  </si>
  <si>
    <t>Кандидаты в эксперты муниципальных комиссий по проверке итогового сочинения (г. Мурманск, Кольский район, ЗАТО Североморск, ЗАТО Александровск)</t>
  </si>
  <si>
    <t>Группа 2
07.11 - 21.11.2019
(по четвергам)</t>
  </si>
  <si>
    <t>1эт.13.11 - 23.11.2019
2эт.10.12 - 19.12.2019</t>
  </si>
  <si>
    <t>1эт.23.09 - 05.10.2019
2эт.23.10 - 30.10.2019</t>
  </si>
  <si>
    <t>1эт.23.09 - 03.10.2019
2эт.24.10 - 02.11.2019</t>
  </si>
  <si>
    <t>1эт.07.11 - 16.11.2019
2эт.05.12 - 14.12.2019</t>
  </si>
  <si>
    <t>1эт.15.10 - 26.10.2019
2эт.19.11 - 27.11.2019</t>
  </si>
  <si>
    <t>1эт.06.11 - 16.11.2019
2эт.03.12 - 11.12.2019</t>
  </si>
  <si>
    <t>Группа 2
1эт.07.10 - 19.10.2019
2эт.18.11 - 23.11.2019</t>
  </si>
  <si>
    <t>Группа 3
1эт.14.10 - 26.10.2019
2эт.25.11 - 30.11.2019</t>
  </si>
  <si>
    <t>Группа 4
1эт.30.10 - 09.11.2019
2эт.02.12 - 11.12.2019</t>
  </si>
  <si>
    <t>Группа 5
1эт.05.11 - 14.11.2019
2эт.04.12 - 13.12.2019</t>
  </si>
  <si>
    <t>Группа 6
1эт.18.11 - 30.11.2019
2эт.16.12 - 21.12.2019</t>
  </si>
  <si>
    <t>1эт.21.10 - 26.10.2019
2эт.18.11 - 28.11.2019</t>
  </si>
  <si>
    <t>06.11 - 23.11.2019</t>
  </si>
  <si>
    <t>Педагоги дополнительного образовани, реализующие программы художественной направленности,</t>
  </si>
  <si>
    <t>"Актуальные вопросы развития дополнительного образования художественной направленности"</t>
  </si>
  <si>
    <t>Педагоги дополнительного образовани, реализующие программы социально-педагогической направленности,</t>
  </si>
  <si>
    <t>"Актуальные вопросы развития дополнительного образования социально-педагогической направленности"</t>
  </si>
  <si>
    <t>1эт.24.09 - 02.10.2019
2эт.22.10 - 30.10.2019</t>
  </si>
  <si>
    <t>17.09 - 19.09.2019</t>
  </si>
  <si>
    <t>Группа 1
26.11 - 29.11.2019</t>
  </si>
  <si>
    <t>Группа 2
10.12 - 13.12.2019</t>
  </si>
  <si>
    <t>"Проектирование педагогического мониторинга в ДОО"</t>
  </si>
  <si>
    <t>15.10 - 01.11.2019</t>
  </si>
  <si>
    <t>06.11 - 08.11.2019</t>
  </si>
  <si>
    <t>16.12 - 18.12.2019</t>
  </si>
  <si>
    <t>"Психолого-педагогические основы образовательной деятельности педагогических работников профессиональных образовательных организаций"</t>
  </si>
  <si>
    <t>04.12 - 07.12.2019</t>
  </si>
  <si>
    <t>1эт.23.09 - 28.09.2019
2эт.06.11 - 16.11.2019</t>
  </si>
  <si>
    <t>1эт.24.10 - 30.10.2019
2эт.26.11 - 06.12.2019</t>
  </si>
  <si>
    <t>1эт.03.10 - 11.10.2019
2эт.29.10 - 01.11.2019</t>
  </si>
  <si>
    <t>1эт.12.11 - 15.11.2019 
2эт.09.12 - 12.12.2019</t>
  </si>
  <si>
    <t>"Совершенствование деятельности специалиста библиотеки" с модулем "Медиапространство современной библиотеки"</t>
  </si>
  <si>
    <t>12.11 - 14.11.2019
начало занятий в 14:15</t>
  </si>
  <si>
    <t>08.10 - 10.10.2019
начало занятий
в 14:15</t>
  </si>
  <si>
    <t>Преподаватели ДШИ, педагоги дополнительного образования, учителя образовательной обоасти "Искусство" (изобразительная деятельность)</t>
  </si>
  <si>
    <t>1эт.07.10 - 12.10.2019 
2эт.18.11 - 23.11.2019</t>
  </si>
  <si>
    <t>07.11 - 09.11.2019
начало занятий в 14:15</t>
  </si>
  <si>
    <t>15.10 - 17.10.2019
начало занятий
в 14:15</t>
  </si>
  <si>
    <t>24.10 - 30.10.2019</t>
  </si>
  <si>
    <t>1эт.18.11 - 23.11.2019
2эт.09.12 - 14.12.2019</t>
  </si>
  <si>
    <t>28.10 - 02.11.2019
начало занятий
в 14:15</t>
  </si>
  <si>
    <t>1эт.07.10 - 19.10.2019
2эт.11.11 - 16.11.2019</t>
  </si>
  <si>
    <t>02.10 - 05.10.2019</t>
  </si>
  <si>
    <t>19.11 - 21.11.2019</t>
  </si>
  <si>
    <t>05.11 - 07.11.2019
начало занятий
в 14:15</t>
  </si>
  <si>
    <t>15.10 - 17.10.2019
начало занятий в 14:15</t>
  </si>
  <si>
    <t>Группа 1
1эт.30.09 - 12.10.2019
2эт.11.11 - 16.11.2019</t>
  </si>
  <si>
    <t>25.11 - 06.12.2019</t>
  </si>
  <si>
    <t>05.11 - 08.11.2019</t>
  </si>
  <si>
    <t>Группа 1
16.09 - 17.10.2019</t>
  </si>
  <si>
    <t xml:space="preserve">Группа 2
17.09 - 18.10.2019
</t>
  </si>
  <si>
    <t>Группа 3
24.09 - 12.10.2019</t>
  </si>
  <si>
    <t>Группа 4
08.10 - 26.10.2019</t>
  </si>
  <si>
    <t>Группа 5
08.10 - 26.10.2019</t>
  </si>
  <si>
    <t>Группа 6
15.10 - 15.11.2019</t>
  </si>
  <si>
    <t>Группа 7
28.10 - 16.11.2019</t>
  </si>
  <si>
    <t>Группа 8
12.11 - 30.11.2019</t>
  </si>
  <si>
    <t>Группа 9
25.11 - 13.12.2019</t>
  </si>
  <si>
    <t>Группа 10
26.11 - 14.12.2019</t>
  </si>
  <si>
    <t>18.11 - 10.12.2019</t>
  </si>
  <si>
    <t>15.10 - 02.11.2019</t>
  </si>
  <si>
    <t>11.11 - 23.11.2019</t>
  </si>
  <si>
    <t>26.09 - 28.09.2019</t>
  </si>
  <si>
    <t>1эт.14.10 - 19.10.2019
2эт.18.11 - 23.11.2019</t>
  </si>
  <si>
    <t>13.11 - 15.11.2019
начало занятий
в 14:15</t>
  </si>
  <si>
    <t>"Проектирование основной образовательной программы среднего общего образования"</t>
  </si>
  <si>
    <t>02.12 - 04.12.2019
начало занятий
в 14:15</t>
  </si>
  <si>
    <t>23.09 - 25.09.2019</t>
  </si>
  <si>
    <t>25.09 - 27.09.2019
начало занятий
в 14:15</t>
  </si>
  <si>
    <t>19.11 - 21.11.2019
начало занятий
в 14:15</t>
  </si>
  <si>
    <t xml:space="preserve">Воспитатели групп раннего возраста ДОО </t>
  </si>
  <si>
    <t>Название дополительной профессиональной 
программы повышения квалификации</t>
  </si>
  <si>
    <t>Категория 
слушатели</t>
  </si>
  <si>
    <t xml:space="preserve">Сроки
реализации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</si>
</sst>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₽&quot;_-;\-* #,##0.00\ &quot;₽&quot;_-;_-* &quot;-&quot;??\ &quot;₽&quot;_-;_-@_-"/>
    <numFmt numFmtId="164" formatCode="0.00;[Red]0.00"/>
  </numFmts>
  <fonts count="13" x14ac:knownFonts="1"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rgb="FFFFFF00"/>
      <name val="Calibri"/>
      <family val="2"/>
      <charset val="204"/>
      <scheme val="minor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8729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</fills>
  <borders count="3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44" fontId="12" fillId="0" borderId="0" applyFont="0" applyFill="0" applyBorder="0" applyAlignment="0" applyProtection="0"/>
  </cellStyleXfs>
  <cellXfs count="93"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/>
    <xf numFmtId="0" fontId="1" fillId="0" borderId="0" xfId="0" applyFont="1" applyFill="1"/>
    <xf numFmtId="0" fontId="1" fillId="0" borderId="0" xfId="0" applyFont="1" applyAlignment="1">
      <alignment vertical="top"/>
    </xf>
    <xf numFmtId="0" fontId="2" fillId="0" borderId="0" xfId="0" applyFont="1"/>
    <xf numFmtId="0" fontId="0" fillId="0" borderId="0" xfId="0" applyAlignment="1">
      <alignment wrapText="1"/>
    </xf>
    <xf numFmtId="0" fontId="0" fillId="7" borderId="0" xfId="0" applyFill="1"/>
    <xf numFmtId="0" fontId="0" fillId="7" borderId="0" xfId="0" quotePrefix="1" applyFill="1"/>
    <xf numFmtId="0" fontId="0" fillId="0" borderId="2" xfId="0" applyBorder="1" applyAlignment="1">
      <alignment vertical="top"/>
    </xf>
    <xf numFmtId="0" fontId="5" fillId="9" borderId="2" xfId="0" applyFont="1" applyFill="1" applyBorder="1" applyAlignment="1">
      <alignment vertical="top"/>
    </xf>
    <xf numFmtId="0" fontId="0" fillId="9" borderId="2" xfId="0" applyFill="1" applyBorder="1" applyAlignment="1">
      <alignment vertical="top"/>
    </xf>
    <xf numFmtId="0" fontId="6" fillId="9" borderId="2" xfId="0" applyFont="1" applyFill="1" applyBorder="1" applyAlignment="1">
      <alignment vertical="top"/>
    </xf>
    <xf numFmtId="0" fontId="0" fillId="10" borderId="0" xfId="0" applyFill="1"/>
    <xf numFmtId="0" fontId="0" fillId="8" borderId="0" xfId="0" applyFill="1"/>
    <xf numFmtId="0" fontId="1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6" borderId="0" xfId="0" applyFill="1"/>
    <xf numFmtId="0" fontId="0" fillId="16" borderId="0" xfId="0" applyFill="1"/>
    <xf numFmtId="0" fontId="0" fillId="2" borderId="0" xfId="0" applyFill="1"/>
    <xf numFmtId="49" fontId="0" fillId="0" borderId="0" xfId="0" applyNumberFormat="1"/>
    <xf numFmtId="49" fontId="0" fillId="16" borderId="0" xfId="0" applyNumberFormat="1" applyFill="1"/>
    <xf numFmtId="49" fontId="0" fillId="6" borderId="0" xfId="0" applyNumberFormat="1" applyFill="1"/>
    <xf numFmtId="49" fontId="4" fillId="0" borderId="0" xfId="1" applyNumberFormat="1"/>
    <xf numFmtId="0" fontId="0" fillId="6" borderId="0" xfId="0" applyFill="1" applyAlignment="1">
      <alignment wrapText="1"/>
    </xf>
    <xf numFmtId="0" fontId="0" fillId="10" borderId="0" xfId="0" applyFill="1" applyAlignment="1">
      <alignment wrapText="1"/>
    </xf>
    <xf numFmtId="0" fontId="2" fillId="10" borderId="0" xfId="0" applyFont="1" applyFill="1" applyAlignment="1">
      <alignment wrapText="1"/>
    </xf>
    <xf numFmtId="0" fontId="7" fillId="0" borderId="2" xfId="0" applyFont="1" applyFill="1" applyBorder="1" applyAlignment="1">
      <alignment horizontal="center" vertical="center" wrapText="1"/>
    </xf>
    <xf numFmtId="0" fontId="0" fillId="10" borderId="2" xfId="0" applyFill="1" applyBorder="1" applyAlignment="1">
      <alignment vertical="top"/>
    </xf>
    <xf numFmtId="0" fontId="0" fillId="10" borderId="0" xfId="0" applyFill="1" applyAlignment="1">
      <alignment vertical="top"/>
    </xf>
    <xf numFmtId="0" fontId="0" fillId="3" borderId="2" xfId="0" applyFill="1" applyBorder="1" applyAlignment="1">
      <alignment vertical="top"/>
    </xf>
    <xf numFmtId="0" fontId="0" fillId="17" borderId="2" xfId="0" applyFill="1" applyBorder="1" applyAlignment="1">
      <alignment vertical="top"/>
    </xf>
    <xf numFmtId="0" fontId="0" fillId="5" borderId="2" xfId="0" applyFill="1" applyBorder="1" applyAlignment="1">
      <alignment vertical="top"/>
    </xf>
    <xf numFmtId="0" fontId="0" fillId="5" borderId="0" xfId="0" applyFill="1" applyAlignment="1">
      <alignment vertical="top"/>
    </xf>
    <xf numFmtId="1" fontId="0" fillId="0" borderId="0" xfId="0" applyNumberFormat="1"/>
    <xf numFmtId="0" fontId="0" fillId="16" borderId="0" xfId="0" applyFill="1" applyAlignment="1"/>
    <xf numFmtId="0" fontId="0" fillId="14" borderId="0" xfId="0" applyFill="1"/>
    <xf numFmtId="0" fontId="0" fillId="14" borderId="0" xfId="0" applyFill="1" applyAlignment="1">
      <alignment wrapText="1"/>
    </xf>
    <xf numFmtId="0" fontId="8" fillId="2" borderId="2" xfId="0" applyFont="1" applyFill="1" applyBorder="1"/>
    <xf numFmtId="0" fontId="8" fillId="6" borderId="2" xfId="0" applyFont="1" applyFill="1" applyBorder="1"/>
    <xf numFmtId="0" fontId="8" fillId="14" borderId="2" xfId="0" applyFont="1" applyFill="1" applyBorder="1"/>
    <xf numFmtId="0" fontId="8" fillId="0" borderId="2" xfId="0" applyFont="1" applyBorder="1"/>
    <xf numFmtId="0" fontId="8" fillId="0" borderId="2" xfId="0" quotePrefix="1" applyFont="1" applyBorder="1"/>
    <xf numFmtId="0" fontId="1" fillId="10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vertical="top"/>
    </xf>
    <xf numFmtId="0" fontId="5" fillId="17" borderId="2" xfId="0" applyFont="1" applyFill="1" applyBorder="1" applyAlignment="1">
      <alignment vertical="top"/>
    </xf>
    <xf numFmtId="0" fontId="1" fillId="9" borderId="2" xfId="0" applyFont="1" applyFill="1" applyBorder="1" applyAlignment="1">
      <alignment horizontal="center" vertical="center"/>
    </xf>
    <xf numFmtId="0" fontId="1" fillId="0" borderId="0" xfId="0" applyFont="1" applyFill="1" applyAlignment="1"/>
    <xf numFmtId="0" fontId="1" fillId="0" borderId="0" xfId="0" applyFont="1" applyAlignment="1"/>
    <xf numFmtId="0" fontId="9" fillId="18" borderId="0" xfId="0" applyFont="1" applyFill="1" applyAlignment="1">
      <alignment vertical="top"/>
    </xf>
    <xf numFmtId="0" fontId="0" fillId="5" borderId="0" xfId="0" applyFill="1" applyBorder="1" applyAlignment="1">
      <alignment vertical="top"/>
    </xf>
    <xf numFmtId="0" fontId="0" fillId="19" borderId="0" xfId="0" applyFill="1" applyAlignment="1"/>
    <xf numFmtId="0" fontId="0" fillId="20" borderId="0" xfId="0" applyFill="1" applyAlignment="1"/>
    <xf numFmtId="0" fontId="0" fillId="0" borderId="0" xfId="0" applyFont="1"/>
    <xf numFmtId="0" fontId="0" fillId="6" borderId="0" xfId="0" applyFont="1" applyFill="1"/>
    <xf numFmtId="0" fontId="0" fillId="14" borderId="0" xfId="0" applyFont="1" applyFill="1"/>
    <xf numFmtId="49" fontId="0" fillId="0" borderId="0" xfId="0" applyNumberFormat="1" applyAlignment="1"/>
    <xf numFmtId="0" fontId="0" fillId="11" borderId="0" xfId="0" applyFont="1" applyFill="1" applyAlignment="1"/>
    <xf numFmtId="0" fontId="0" fillId="14" borderId="0" xfId="0" applyFont="1" applyFill="1" applyAlignment="1"/>
    <xf numFmtId="0" fontId="0" fillId="4" borderId="0" xfId="0" applyFont="1" applyFill="1" applyAlignment="1"/>
    <xf numFmtId="0" fontId="0" fillId="12" borderId="0" xfId="0" applyFont="1" applyFill="1" applyAlignment="1"/>
    <xf numFmtId="0" fontId="0" fillId="18" borderId="0" xfId="0" applyFont="1" applyFill="1"/>
    <xf numFmtId="0" fontId="0" fillId="4" borderId="0" xfId="0" applyFont="1" applyFill="1"/>
    <xf numFmtId="0" fontId="0" fillId="0" borderId="0" xfId="0" applyFont="1" applyAlignment="1"/>
    <xf numFmtId="0" fontId="0" fillId="6" borderId="0" xfId="0" applyFont="1" applyFill="1" applyAlignment="1"/>
    <xf numFmtId="0" fontId="0" fillId="16" borderId="0" xfId="0" applyFont="1" applyFill="1" applyAlignment="1"/>
    <xf numFmtId="0" fontId="0" fillId="21" borderId="0" xfId="0" applyFont="1" applyFill="1" applyAlignment="1"/>
    <xf numFmtId="0" fontId="0" fillId="10" borderId="0" xfId="0" applyFont="1" applyFill="1" applyAlignment="1"/>
    <xf numFmtId="1" fontId="0" fillId="15" borderId="0" xfId="0" applyNumberFormat="1" applyFont="1" applyFill="1" applyAlignment="1"/>
    <xf numFmtId="0" fontId="0" fillId="10" borderId="0" xfId="0" quotePrefix="1" applyFont="1" applyFill="1" applyAlignment="1"/>
    <xf numFmtId="1" fontId="0" fillId="10" borderId="0" xfId="0" applyNumberFormat="1" applyFont="1" applyFill="1" applyAlignment="1"/>
    <xf numFmtId="0" fontId="0" fillId="13" borderId="0" xfId="0" applyFont="1" applyFill="1" applyAlignment="1"/>
    <xf numFmtId="0" fontId="0" fillId="22" borderId="0" xfId="0" applyFont="1" applyFill="1" applyAlignment="1"/>
    <xf numFmtId="0" fontId="0" fillId="20" borderId="0" xfId="0" applyFont="1" applyFill="1" applyAlignment="1"/>
    <xf numFmtId="0" fontId="0" fillId="23" borderId="0" xfId="0" applyFont="1" applyFill="1" applyAlignment="1"/>
    <xf numFmtId="0" fontId="0" fillId="22" borderId="0" xfId="0" applyFont="1" applyFill="1" applyAlignment="1">
      <alignment vertical="top" wrapText="1"/>
    </xf>
    <xf numFmtId="0" fontId="0" fillId="4" borderId="0" xfId="0" applyFill="1" applyAlignment="1">
      <alignment vertical="top"/>
    </xf>
    <xf numFmtId="14" fontId="0" fillId="0" borderId="0" xfId="0" applyNumberFormat="1"/>
    <xf numFmtId="164" fontId="1" fillId="0" borderId="0" xfId="0" applyNumberFormat="1" applyFont="1" applyFill="1"/>
    <xf numFmtId="0" fontId="10" fillId="0" borderId="2" xfId="0" applyFont="1" applyFill="1" applyBorder="1" applyAlignment="1" applyProtection="1">
      <alignment horizontal="center" vertical="center"/>
      <protection locked="0"/>
    </xf>
    <xf numFmtId="0" fontId="10" fillId="0" borderId="2" xfId="0" applyFont="1" applyFill="1" applyBorder="1" applyAlignment="1" applyProtection="1">
      <alignment horizontal="center" vertical="center" wrapText="1"/>
      <protection locked="0"/>
    </xf>
    <xf numFmtId="0" fontId="10" fillId="0" borderId="2" xfId="0" applyFont="1" applyFill="1" applyBorder="1" applyAlignment="1">
      <alignment vertical="top" wrapText="1"/>
    </xf>
    <xf numFmtId="0" fontId="3" fillId="0" borderId="2" xfId="0" applyFont="1" applyFill="1" applyBorder="1" applyAlignment="1">
      <alignment horizontal="center" vertical="top" wrapText="1"/>
    </xf>
    <xf numFmtId="0" fontId="1" fillId="0" borderId="2" xfId="0" applyFont="1" applyFill="1" applyBorder="1"/>
    <xf numFmtId="0" fontId="11" fillId="0" borderId="2" xfId="0" applyFont="1" applyFill="1" applyBorder="1" applyAlignment="1">
      <alignment vertical="top" wrapText="1"/>
    </xf>
    <xf numFmtId="0" fontId="10" fillId="0" borderId="2" xfId="0" applyFont="1" applyFill="1" applyBorder="1" applyAlignment="1" applyProtection="1">
      <alignment vertical="top" wrapText="1"/>
      <protection locked="0"/>
    </xf>
    <xf numFmtId="0" fontId="10" fillId="0" borderId="2" xfId="0" applyFont="1" applyFill="1" applyBorder="1" applyAlignment="1">
      <alignment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44" fontId="10" fillId="0" borderId="2" xfId="2" applyFont="1" applyFill="1" applyBorder="1" applyAlignment="1" applyProtection="1">
      <alignment horizontal="center" vertical="center" wrapText="1"/>
      <protection locked="0"/>
    </xf>
    <xf numFmtId="164" fontId="6" fillId="0" borderId="0" xfId="0" applyNumberFormat="1" applyFont="1" applyFill="1"/>
    <xf numFmtId="0" fontId="10" fillId="0" borderId="2" xfId="0" applyFont="1" applyFill="1" applyBorder="1" applyAlignment="1" applyProtection="1">
      <alignment horizontal="center" vertical="top" wrapText="1"/>
      <protection locked="0"/>
    </xf>
    <xf numFmtId="0" fontId="1" fillId="10" borderId="0" xfId="0" applyFont="1" applyFill="1" applyAlignment="1">
      <alignment horizontal="center" vertical="top"/>
    </xf>
  </cellXfs>
  <cellStyles count="3">
    <cellStyle name="Гиперссылка" xfId="1" builtinId="8"/>
    <cellStyle name="Денежный" xfId="2" builtinId="4"/>
    <cellStyle name="Обычный" xfId="0" builtinId="0"/>
  </cellStyles>
  <dxfs count="0"/>
  <tableStyles count="0" defaultTableStyle="TableStyleMedium2" defaultPivotStyle="PivotStyleLight16"/>
  <colors>
    <mruColors>
      <color rgb="FFFF00FF"/>
      <color rgb="FFF8729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ez.iro51.ru/index.php/" TargetMode="External"/><Relationship Id="rId299" Type="http://schemas.openxmlformats.org/officeDocument/2006/relationships/hyperlink" Target="http://ez.iro51.ru/index.php/" TargetMode="External"/><Relationship Id="rId21" Type="http://schemas.openxmlformats.org/officeDocument/2006/relationships/hyperlink" Target="http://ez.iro51.ru/index.php/" TargetMode="External"/><Relationship Id="rId63" Type="http://schemas.openxmlformats.org/officeDocument/2006/relationships/hyperlink" Target="http://ez.iro51.ru/index.php/" TargetMode="External"/><Relationship Id="rId159" Type="http://schemas.openxmlformats.org/officeDocument/2006/relationships/hyperlink" Target="http://ez.iro51.ru/index.php/" TargetMode="External"/><Relationship Id="rId324" Type="http://schemas.openxmlformats.org/officeDocument/2006/relationships/hyperlink" Target="http://ez.iro51.ru/index.php/" TargetMode="External"/><Relationship Id="rId366" Type="http://schemas.openxmlformats.org/officeDocument/2006/relationships/hyperlink" Target="http://ez.iro51.ru/index.php/" TargetMode="External"/><Relationship Id="rId170" Type="http://schemas.openxmlformats.org/officeDocument/2006/relationships/hyperlink" Target="http://ez.iro51.ru/index.php/" TargetMode="External"/><Relationship Id="rId226" Type="http://schemas.openxmlformats.org/officeDocument/2006/relationships/hyperlink" Target="http://ez.iro51.ru/index.php/" TargetMode="External"/><Relationship Id="rId268" Type="http://schemas.openxmlformats.org/officeDocument/2006/relationships/hyperlink" Target="http://ez.iro51.ru/index.php/" TargetMode="External"/><Relationship Id="rId32" Type="http://schemas.openxmlformats.org/officeDocument/2006/relationships/hyperlink" Target="http://ez.iro51.ru/index.php/" TargetMode="External"/><Relationship Id="rId74" Type="http://schemas.openxmlformats.org/officeDocument/2006/relationships/hyperlink" Target="http://ez.iro51.ru/index.php/" TargetMode="External"/><Relationship Id="rId128" Type="http://schemas.openxmlformats.org/officeDocument/2006/relationships/hyperlink" Target="http://ez.iro51.ru/index.php/" TargetMode="External"/><Relationship Id="rId335" Type="http://schemas.openxmlformats.org/officeDocument/2006/relationships/hyperlink" Target="http://ez.iro51.ru/index.php/" TargetMode="External"/><Relationship Id="rId377" Type="http://schemas.openxmlformats.org/officeDocument/2006/relationships/hyperlink" Target="http://ez.iro51.ru/index.php/" TargetMode="External"/><Relationship Id="rId5" Type="http://schemas.openxmlformats.org/officeDocument/2006/relationships/hyperlink" Target="http://ez.iro51.ru/index.php/" TargetMode="External"/><Relationship Id="rId181" Type="http://schemas.openxmlformats.org/officeDocument/2006/relationships/hyperlink" Target="http://ez.iro51.ru/index.php/" TargetMode="External"/><Relationship Id="rId237" Type="http://schemas.openxmlformats.org/officeDocument/2006/relationships/hyperlink" Target="http://ez.iro51.ru/index.php/" TargetMode="External"/><Relationship Id="rId279" Type="http://schemas.openxmlformats.org/officeDocument/2006/relationships/hyperlink" Target="http://ez.iro51.ru/index.php/" TargetMode="External"/><Relationship Id="rId43" Type="http://schemas.openxmlformats.org/officeDocument/2006/relationships/hyperlink" Target="http://ez.iro51.ru/index.php/" TargetMode="External"/><Relationship Id="rId139" Type="http://schemas.openxmlformats.org/officeDocument/2006/relationships/hyperlink" Target="http://ez.iro51.ru/index.php/" TargetMode="External"/><Relationship Id="rId290" Type="http://schemas.openxmlformats.org/officeDocument/2006/relationships/hyperlink" Target="http://ez.iro51.ru/index.php/" TargetMode="External"/><Relationship Id="rId304" Type="http://schemas.openxmlformats.org/officeDocument/2006/relationships/hyperlink" Target="http://ez.iro51.ru/index.php/" TargetMode="External"/><Relationship Id="rId346" Type="http://schemas.openxmlformats.org/officeDocument/2006/relationships/hyperlink" Target="http://ez.iro51.ru/index.php/" TargetMode="External"/><Relationship Id="rId85" Type="http://schemas.openxmlformats.org/officeDocument/2006/relationships/hyperlink" Target="http://ez.iro51.ru/index.php/" TargetMode="External"/><Relationship Id="rId150" Type="http://schemas.openxmlformats.org/officeDocument/2006/relationships/hyperlink" Target="http://ez.iro51.ru/index.php/" TargetMode="External"/><Relationship Id="rId192" Type="http://schemas.openxmlformats.org/officeDocument/2006/relationships/hyperlink" Target="http://ez.iro51.ru/index.php/" TargetMode="External"/><Relationship Id="rId206" Type="http://schemas.openxmlformats.org/officeDocument/2006/relationships/hyperlink" Target="http://ez.iro51.ru/index.php/" TargetMode="External"/><Relationship Id="rId248" Type="http://schemas.openxmlformats.org/officeDocument/2006/relationships/hyperlink" Target="http://ez.iro51.ru/index.php/" TargetMode="External"/><Relationship Id="rId12" Type="http://schemas.openxmlformats.org/officeDocument/2006/relationships/hyperlink" Target="http://ez.iro51.ru/index.php/" TargetMode="External"/><Relationship Id="rId108" Type="http://schemas.openxmlformats.org/officeDocument/2006/relationships/hyperlink" Target="http://ez.iro51.ru/index.php/" TargetMode="External"/><Relationship Id="rId315" Type="http://schemas.openxmlformats.org/officeDocument/2006/relationships/hyperlink" Target="http://ez.iro51.ru/index.php/" TargetMode="External"/><Relationship Id="rId357" Type="http://schemas.openxmlformats.org/officeDocument/2006/relationships/hyperlink" Target="http://ez.iro51.ru/index.php/" TargetMode="External"/><Relationship Id="rId54" Type="http://schemas.openxmlformats.org/officeDocument/2006/relationships/hyperlink" Target="http://ez.iro51.ru/index.php/" TargetMode="External"/><Relationship Id="rId96" Type="http://schemas.openxmlformats.org/officeDocument/2006/relationships/hyperlink" Target="http://ez.iro51.ru/index.php/" TargetMode="External"/><Relationship Id="rId161" Type="http://schemas.openxmlformats.org/officeDocument/2006/relationships/hyperlink" Target="http://ez.iro51.ru/index.php/" TargetMode="External"/><Relationship Id="rId217" Type="http://schemas.openxmlformats.org/officeDocument/2006/relationships/hyperlink" Target="http://ez.iro51.ru/index.php/" TargetMode="External"/><Relationship Id="rId259" Type="http://schemas.openxmlformats.org/officeDocument/2006/relationships/hyperlink" Target="http://ez.iro51.ru/index.php/" TargetMode="External"/><Relationship Id="rId23" Type="http://schemas.openxmlformats.org/officeDocument/2006/relationships/hyperlink" Target="http://ez.iro51.ru/index.php/" TargetMode="External"/><Relationship Id="rId119" Type="http://schemas.openxmlformats.org/officeDocument/2006/relationships/hyperlink" Target="http://ez.iro51.ru/index.php/" TargetMode="External"/><Relationship Id="rId270" Type="http://schemas.openxmlformats.org/officeDocument/2006/relationships/hyperlink" Target="http://ez.iro51.ru/index.php/" TargetMode="External"/><Relationship Id="rId326" Type="http://schemas.openxmlformats.org/officeDocument/2006/relationships/hyperlink" Target="http://ez.iro51.ru/index.php/" TargetMode="External"/><Relationship Id="rId65" Type="http://schemas.openxmlformats.org/officeDocument/2006/relationships/hyperlink" Target="http://ez.iro51.ru/index.php/" TargetMode="External"/><Relationship Id="rId130" Type="http://schemas.openxmlformats.org/officeDocument/2006/relationships/hyperlink" Target="http://ez.iro51.ru/index.php/" TargetMode="External"/><Relationship Id="rId368" Type="http://schemas.openxmlformats.org/officeDocument/2006/relationships/hyperlink" Target="http://ez.iro51.ru/index.php/" TargetMode="External"/><Relationship Id="rId172" Type="http://schemas.openxmlformats.org/officeDocument/2006/relationships/hyperlink" Target="http://ez.iro51.ru/index.php/" TargetMode="External"/><Relationship Id="rId228" Type="http://schemas.openxmlformats.org/officeDocument/2006/relationships/hyperlink" Target="http://ez.iro51.ru/index.php/" TargetMode="External"/><Relationship Id="rId281" Type="http://schemas.openxmlformats.org/officeDocument/2006/relationships/hyperlink" Target="http://ez.iro51.ru/index.php/" TargetMode="External"/><Relationship Id="rId337" Type="http://schemas.openxmlformats.org/officeDocument/2006/relationships/hyperlink" Target="http://ez.iro51.ru/index.php/" TargetMode="External"/><Relationship Id="rId34" Type="http://schemas.openxmlformats.org/officeDocument/2006/relationships/hyperlink" Target="http://ez.iro51.ru/index.php/" TargetMode="External"/><Relationship Id="rId76" Type="http://schemas.openxmlformats.org/officeDocument/2006/relationships/hyperlink" Target="http://ez.iro51.ru/index.php/" TargetMode="External"/><Relationship Id="rId141" Type="http://schemas.openxmlformats.org/officeDocument/2006/relationships/hyperlink" Target="http://ez.iro51.ru/index.php/" TargetMode="External"/><Relationship Id="rId379" Type="http://schemas.openxmlformats.org/officeDocument/2006/relationships/hyperlink" Target="http://ez.iro51.ru/index.php/" TargetMode="External"/><Relationship Id="rId7" Type="http://schemas.openxmlformats.org/officeDocument/2006/relationships/hyperlink" Target="http://ez.iro51.ru/index.php/" TargetMode="External"/><Relationship Id="rId183" Type="http://schemas.openxmlformats.org/officeDocument/2006/relationships/hyperlink" Target="http://ez.iro51.ru/index.php/" TargetMode="External"/><Relationship Id="rId239" Type="http://schemas.openxmlformats.org/officeDocument/2006/relationships/hyperlink" Target="http://ez.iro51.ru/index.php/" TargetMode="External"/><Relationship Id="rId250" Type="http://schemas.openxmlformats.org/officeDocument/2006/relationships/hyperlink" Target="http://ez.iro51.ru/index.php/" TargetMode="External"/><Relationship Id="rId292" Type="http://schemas.openxmlformats.org/officeDocument/2006/relationships/hyperlink" Target="http://ez.iro51.ru/index.php/" TargetMode="External"/><Relationship Id="rId306" Type="http://schemas.openxmlformats.org/officeDocument/2006/relationships/hyperlink" Target="http://ez.iro51.ru/index.php/" TargetMode="External"/><Relationship Id="rId45" Type="http://schemas.openxmlformats.org/officeDocument/2006/relationships/hyperlink" Target="http://ez.iro51.ru/index.php/" TargetMode="External"/><Relationship Id="rId87" Type="http://schemas.openxmlformats.org/officeDocument/2006/relationships/hyperlink" Target="http://ez.iro51.ru/index.php/" TargetMode="External"/><Relationship Id="rId110" Type="http://schemas.openxmlformats.org/officeDocument/2006/relationships/hyperlink" Target="http://ez.iro51.ru/index.php/" TargetMode="External"/><Relationship Id="rId348" Type="http://schemas.openxmlformats.org/officeDocument/2006/relationships/hyperlink" Target="http://ez.iro51.ru/index.php/" TargetMode="External"/><Relationship Id="rId152" Type="http://schemas.openxmlformats.org/officeDocument/2006/relationships/hyperlink" Target="http://ez.iro51.ru/index.php/" TargetMode="External"/><Relationship Id="rId194" Type="http://schemas.openxmlformats.org/officeDocument/2006/relationships/hyperlink" Target="http://ez.iro51.ru/index.php/" TargetMode="External"/><Relationship Id="rId208" Type="http://schemas.openxmlformats.org/officeDocument/2006/relationships/hyperlink" Target="http://ez.iro51.ru/index.php/" TargetMode="External"/><Relationship Id="rId261" Type="http://schemas.openxmlformats.org/officeDocument/2006/relationships/hyperlink" Target="http://ez.iro51.ru/index.php/" TargetMode="External"/><Relationship Id="rId14" Type="http://schemas.openxmlformats.org/officeDocument/2006/relationships/hyperlink" Target="http://ez.iro51.ru/index.php/" TargetMode="External"/><Relationship Id="rId56" Type="http://schemas.openxmlformats.org/officeDocument/2006/relationships/hyperlink" Target="http://ez.iro51.ru/index.php/" TargetMode="External"/><Relationship Id="rId317" Type="http://schemas.openxmlformats.org/officeDocument/2006/relationships/hyperlink" Target="http://ez.iro51.ru/index.php/" TargetMode="External"/><Relationship Id="rId359" Type="http://schemas.openxmlformats.org/officeDocument/2006/relationships/hyperlink" Target="http://ez.iro51.ru/index.php/" TargetMode="External"/><Relationship Id="rId98" Type="http://schemas.openxmlformats.org/officeDocument/2006/relationships/hyperlink" Target="http://ez.iro51.ru/index.php/" TargetMode="External"/><Relationship Id="rId121" Type="http://schemas.openxmlformats.org/officeDocument/2006/relationships/hyperlink" Target="http://ez.iro51.ru/index.php/" TargetMode="External"/><Relationship Id="rId163" Type="http://schemas.openxmlformats.org/officeDocument/2006/relationships/hyperlink" Target="http://ez.iro51.ru/index.php/" TargetMode="External"/><Relationship Id="rId219" Type="http://schemas.openxmlformats.org/officeDocument/2006/relationships/hyperlink" Target="http://ez.iro51.ru/index.php/" TargetMode="External"/><Relationship Id="rId370" Type="http://schemas.openxmlformats.org/officeDocument/2006/relationships/hyperlink" Target="http://ez.iro51.ru/index.php/" TargetMode="External"/><Relationship Id="rId230" Type="http://schemas.openxmlformats.org/officeDocument/2006/relationships/hyperlink" Target="http://ez.iro51.ru/index.php/" TargetMode="External"/><Relationship Id="rId25" Type="http://schemas.openxmlformats.org/officeDocument/2006/relationships/hyperlink" Target="http://ez.iro51.ru/index.php/" TargetMode="External"/><Relationship Id="rId67" Type="http://schemas.openxmlformats.org/officeDocument/2006/relationships/hyperlink" Target="http://ez.iro51.ru/index.php/" TargetMode="External"/><Relationship Id="rId272" Type="http://schemas.openxmlformats.org/officeDocument/2006/relationships/hyperlink" Target="http://ez.iro51.ru/index.php/" TargetMode="External"/><Relationship Id="rId328" Type="http://schemas.openxmlformats.org/officeDocument/2006/relationships/hyperlink" Target="http://ez.iro51.ru/index.php/" TargetMode="External"/><Relationship Id="rId132" Type="http://schemas.openxmlformats.org/officeDocument/2006/relationships/hyperlink" Target="http://ez.iro51.ru/index.php/" TargetMode="External"/><Relationship Id="rId174" Type="http://schemas.openxmlformats.org/officeDocument/2006/relationships/hyperlink" Target="http://ez.iro51.ru/index.php/" TargetMode="External"/><Relationship Id="rId381" Type="http://schemas.openxmlformats.org/officeDocument/2006/relationships/hyperlink" Target="http://ez.iro51.ru/index.php/" TargetMode="External"/><Relationship Id="rId241" Type="http://schemas.openxmlformats.org/officeDocument/2006/relationships/hyperlink" Target="http://ez.iro51.ru/index.php/" TargetMode="External"/><Relationship Id="rId36" Type="http://schemas.openxmlformats.org/officeDocument/2006/relationships/hyperlink" Target="http://ez.iro51.ru/index.php/" TargetMode="External"/><Relationship Id="rId283" Type="http://schemas.openxmlformats.org/officeDocument/2006/relationships/hyperlink" Target="http://ez.iro51.ru/index.php/" TargetMode="External"/><Relationship Id="rId339" Type="http://schemas.openxmlformats.org/officeDocument/2006/relationships/hyperlink" Target="http://ez.iro51.ru/index.php/" TargetMode="External"/><Relationship Id="rId78" Type="http://schemas.openxmlformats.org/officeDocument/2006/relationships/hyperlink" Target="http://ez.iro51.ru/index.php/" TargetMode="External"/><Relationship Id="rId101" Type="http://schemas.openxmlformats.org/officeDocument/2006/relationships/hyperlink" Target="http://ez.iro51.ru/index.php/" TargetMode="External"/><Relationship Id="rId143" Type="http://schemas.openxmlformats.org/officeDocument/2006/relationships/hyperlink" Target="http://ez.iro51.ru/index.php/" TargetMode="External"/><Relationship Id="rId185" Type="http://schemas.openxmlformats.org/officeDocument/2006/relationships/hyperlink" Target="http://ez.iro51.ru/index.php/" TargetMode="External"/><Relationship Id="rId350" Type="http://schemas.openxmlformats.org/officeDocument/2006/relationships/hyperlink" Target="http://ez.iro51.ru/index.php/" TargetMode="External"/><Relationship Id="rId9" Type="http://schemas.openxmlformats.org/officeDocument/2006/relationships/hyperlink" Target="http://ez.iro51.ru/index.php/" TargetMode="External"/><Relationship Id="rId210" Type="http://schemas.openxmlformats.org/officeDocument/2006/relationships/hyperlink" Target="http://ez.iro51.ru/index.php/" TargetMode="External"/><Relationship Id="rId26" Type="http://schemas.openxmlformats.org/officeDocument/2006/relationships/hyperlink" Target="http://ez.iro51.ru/index.php/" TargetMode="External"/><Relationship Id="rId231" Type="http://schemas.openxmlformats.org/officeDocument/2006/relationships/hyperlink" Target="http://ez.iro51.ru/index.php/" TargetMode="External"/><Relationship Id="rId252" Type="http://schemas.openxmlformats.org/officeDocument/2006/relationships/hyperlink" Target="http://ez.iro51.ru/index.php/" TargetMode="External"/><Relationship Id="rId273" Type="http://schemas.openxmlformats.org/officeDocument/2006/relationships/hyperlink" Target="http://ez.iro51.ru/index.php/" TargetMode="External"/><Relationship Id="rId294" Type="http://schemas.openxmlformats.org/officeDocument/2006/relationships/hyperlink" Target="http://ez.iro51.ru/index.php/" TargetMode="External"/><Relationship Id="rId308" Type="http://schemas.openxmlformats.org/officeDocument/2006/relationships/hyperlink" Target="http://ez.iro51.ru/index.php/" TargetMode="External"/><Relationship Id="rId329" Type="http://schemas.openxmlformats.org/officeDocument/2006/relationships/hyperlink" Target="http://ez.iro51.ru/index.php/" TargetMode="External"/><Relationship Id="rId47" Type="http://schemas.openxmlformats.org/officeDocument/2006/relationships/hyperlink" Target="http://ez.iro51.ru/index.php/" TargetMode="External"/><Relationship Id="rId68" Type="http://schemas.openxmlformats.org/officeDocument/2006/relationships/hyperlink" Target="http://ez.iro51.ru/index.php/" TargetMode="External"/><Relationship Id="rId89" Type="http://schemas.openxmlformats.org/officeDocument/2006/relationships/hyperlink" Target="http://ez.iro51.ru/index.php/" TargetMode="External"/><Relationship Id="rId112" Type="http://schemas.openxmlformats.org/officeDocument/2006/relationships/hyperlink" Target="http://ez.iro51.ru/index.php/" TargetMode="External"/><Relationship Id="rId133" Type="http://schemas.openxmlformats.org/officeDocument/2006/relationships/hyperlink" Target="http://ez.iro51.ru/index.php/" TargetMode="External"/><Relationship Id="rId154" Type="http://schemas.openxmlformats.org/officeDocument/2006/relationships/hyperlink" Target="http://ez.iro51.ru/index.php/" TargetMode="External"/><Relationship Id="rId175" Type="http://schemas.openxmlformats.org/officeDocument/2006/relationships/hyperlink" Target="http://ez.iro51.ru/index.php/" TargetMode="External"/><Relationship Id="rId340" Type="http://schemas.openxmlformats.org/officeDocument/2006/relationships/hyperlink" Target="http://ez.iro51.ru/index.php/" TargetMode="External"/><Relationship Id="rId361" Type="http://schemas.openxmlformats.org/officeDocument/2006/relationships/hyperlink" Target="http://ez.iro51.ru/index.php/" TargetMode="External"/><Relationship Id="rId196" Type="http://schemas.openxmlformats.org/officeDocument/2006/relationships/hyperlink" Target="http://ez.iro51.ru/index.php/" TargetMode="External"/><Relationship Id="rId200" Type="http://schemas.openxmlformats.org/officeDocument/2006/relationships/hyperlink" Target="http://ez.iro51.ru/index.php/" TargetMode="External"/><Relationship Id="rId382" Type="http://schemas.openxmlformats.org/officeDocument/2006/relationships/hyperlink" Target="http://ez.iro51.ru/index.php/" TargetMode="External"/><Relationship Id="rId16" Type="http://schemas.openxmlformats.org/officeDocument/2006/relationships/hyperlink" Target="http://ez.iro51.ru/index.php/" TargetMode="External"/><Relationship Id="rId221" Type="http://schemas.openxmlformats.org/officeDocument/2006/relationships/hyperlink" Target="http://ez.iro51.ru/index.php/" TargetMode="External"/><Relationship Id="rId242" Type="http://schemas.openxmlformats.org/officeDocument/2006/relationships/hyperlink" Target="http://ez.iro51.ru/index.php/" TargetMode="External"/><Relationship Id="rId263" Type="http://schemas.openxmlformats.org/officeDocument/2006/relationships/hyperlink" Target="http://ez.iro51.ru/index.php/" TargetMode="External"/><Relationship Id="rId284" Type="http://schemas.openxmlformats.org/officeDocument/2006/relationships/hyperlink" Target="http://ez.iro51.ru/index.php/" TargetMode="External"/><Relationship Id="rId319" Type="http://schemas.openxmlformats.org/officeDocument/2006/relationships/hyperlink" Target="http://ez.iro51.ru/index.php/" TargetMode="External"/><Relationship Id="rId37" Type="http://schemas.openxmlformats.org/officeDocument/2006/relationships/hyperlink" Target="http://ez.iro51.ru/index.php/" TargetMode="External"/><Relationship Id="rId58" Type="http://schemas.openxmlformats.org/officeDocument/2006/relationships/hyperlink" Target="http://ez.iro51.ru/index.php/" TargetMode="External"/><Relationship Id="rId79" Type="http://schemas.openxmlformats.org/officeDocument/2006/relationships/hyperlink" Target="http://ez.iro51.ru/index.php/" TargetMode="External"/><Relationship Id="rId102" Type="http://schemas.openxmlformats.org/officeDocument/2006/relationships/hyperlink" Target="http://ez.iro51.ru/index.php/" TargetMode="External"/><Relationship Id="rId123" Type="http://schemas.openxmlformats.org/officeDocument/2006/relationships/hyperlink" Target="http://ez.iro51.ru/index.php/" TargetMode="External"/><Relationship Id="rId144" Type="http://schemas.openxmlformats.org/officeDocument/2006/relationships/hyperlink" Target="http://ez.iro51.ru/index.php/" TargetMode="External"/><Relationship Id="rId330" Type="http://schemas.openxmlformats.org/officeDocument/2006/relationships/hyperlink" Target="http://ez.iro51.ru/index.php/" TargetMode="External"/><Relationship Id="rId90" Type="http://schemas.openxmlformats.org/officeDocument/2006/relationships/hyperlink" Target="http://ez.iro51.ru/index.php/" TargetMode="External"/><Relationship Id="rId165" Type="http://schemas.openxmlformats.org/officeDocument/2006/relationships/hyperlink" Target="http://ez.iro51.ru/index.php/" TargetMode="External"/><Relationship Id="rId186" Type="http://schemas.openxmlformats.org/officeDocument/2006/relationships/hyperlink" Target="http://ez.iro51.ru/index.php/" TargetMode="External"/><Relationship Id="rId351" Type="http://schemas.openxmlformats.org/officeDocument/2006/relationships/hyperlink" Target="http://ez.iro51.ru/index.php/" TargetMode="External"/><Relationship Id="rId372" Type="http://schemas.openxmlformats.org/officeDocument/2006/relationships/hyperlink" Target="http://ez.iro51.ru/index.php/" TargetMode="External"/><Relationship Id="rId211" Type="http://schemas.openxmlformats.org/officeDocument/2006/relationships/hyperlink" Target="http://ez.iro51.ru/index.php/" TargetMode="External"/><Relationship Id="rId232" Type="http://schemas.openxmlformats.org/officeDocument/2006/relationships/hyperlink" Target="http://ez.iro51.ru/index.php/" TargetMode="External"/><Relationship Id="rId253" Type="http://schemas.openxmlformats.org/officeDocument/2006/relationships/hyperlink" Target="http://ez.iro51.ru/index.php/" TargetMode="External"/><Relationship Id="rId274" Type="http://schemas.openxmlformats.org/officeDocument/2006/relationships/hyperlink" Target="http://ez.iro51.ru/index.php/" TargetMode="External"/><Relationship Id="rId295" Type="http://schemas.openxmlformats.org/officeDocument/2006/relationships/hyperlink" Target="http://ez.iro51.ru/index.php/" TargetMode="External"/><Relationship Id="rId309" Type="http://schemas.openxmlformats.org/officeDocument/2006/relationships/hyperlink" Target="http://ez.iro51.ru/index.php/" TargetMode="External"/><Relationship Id="rId27" Type="http://schemas.openxmlformats.org/officeDocument/2006/relationships/hyperlink" Target="http://ez.iro51.ru/index.php/" TargetMode="External"/><Relationship Id="rId48" Type="http://schemas.openxmlformats.org/officeDocument/2006/relationships/hyperlink" Target="http://ez.iro51.ru/index.php/" TargetMode="External"/><Relationship Id="rId69" Type="http://schemas.openxmlformats.org/officeDocument/2006/relationships/hyperlink" Target="http://ez.iro51.ru/index.php/" TargetMode="External"/><Relationship Id="rId113" Type="http://schemas.openxmlformats.org/officeDocument/2006/relationships/hyperlink" Target="http://ez.iro51.ru/index.php/" TargetMode="External"/><Relationship Id="rId134" Type="http://schemas.openxmlformats.org/officeDocument/2006/relationships/hyperlink" Target="http://ez.iro51.ru/index.php/" TargetMode="External"/><Relationship Id="rId320" Type="http://schemas.openxmlformats.org/officeDocument/2006/relationships/hyperlink" Target="http://ez.iro51.ru/index.php/" TargetMode="External"/><Relationship Id="rId80" Type="http://schemas.openxmlformats.org/officeDocument/2006/relationships/hyperlink" Target="http://ez.iro51.ru/index.php/" TargetMode="External"/><Relationship Id="rId155" Type="http://schemas.openxmlformats.org/officeDocument/2006/relationships/hyperlink" Target="http://ez.iro51.ru/index.php/" TargetMode="External"/><Relationship Id="rId176" Type="http://schemas.openxmlformats.org/officeDocument/2006/relationships/hyperlink" Target="http://ez.iro51.ru/index.php/" TargetMode="External"/><Relationship Id="rId197" Type="http://schemas.openxmlformats.org/officeDocument/2006/relationships/hyperlink" Target="http://ez.iro51.ru/index.php/" TargetMode="External"/><Relationship Id="rId341" Type="http://schemas.openxmlformats.org/officeDocument/2006/relationships/hyperlink" Target="http://ez.iro51.ru/index.php/" TargetMode="External"/><Relationship Id="rId362" Type="http://schemas.openxmlformats.org/officeDocument/2006/relationships/hyperlink" Target="http://ez.iro51.ru/index.php/" TargetMode="External"/><Relationship Id="rId383" Type="http://schemas.openxmlformats.org/officeDocument/2006/relationships/hyperlink" Target="http://ez.iro51.ru/index.php/" TargetMode="External"/><Relationship Id="rId201" Type="http://schemas.openxmlformats.org/officeDocument/2006/relationships/hyperlink" Target="http://ez.iro51.ru/index.php/" TargetMode="External"/><Relationship Id="rId222" Type="http://schemas.openxmlformats.org/officeDocument/2006/relationships/hyperlink" Target="http://ez.iro51.ru/index.php/" TargetMode="External"/><Relationship Id="rId243" Type="http://schemas.openxmlformats.org/officeDocument/2006/relationships/hyperlink" Target="http://ez.iro51.ru/index.php/" TargetMode="External"/><Relationship Id="rId264" Type="http://schemas.openxmlformats.org/officeDocument/2006/relationships/hyperlink" Target="http://ez.iro51.ru/index.php/" TargetMode="External"/><Relationship Id="rId285" Type="http://schemas.openxmlformats.org/officeDocument/2006/relationships/hyperlink" Target="http://ez.iro51.ru/index.php/" TargetMode="External"/><Relationship Id="rId17" Type="http://schemas.openxmlformats.org/officeDocument/2006/relationships/hyperlink" Target="http://ez.iro51.ru/index.php/" TargetMode="External"/><Relationship Id="rId38" Type="http://schemas.openxmlformats.org/officeDocument/2006/relationships/hyperlink" Target="http://ez.iro51.ru/index.php/" TargetMode="External"/><Relationship Id="rId59" Type="http://schemas.openxmlformats.org/officeDocument/2006/relationships/hyperlink" Target="http://ez.iro51.ru/index.php/" TargetMode="External"/><Relationship Id="rId103" Type="http://schemas.openxmlformats.org/officeDocument/2006/relationships/hyperlink" Target="http://ez.iro51.ru/index.php/" TargetMode="External"/><Relationship Id="rId124" Type="http://schemas.openxmlformats.org/officeDocument/2006/relationships/hyperlink" Target="http://ez.iro51.ru/index.php/" TargetMode="External"/><Relationship Id="rId310" Type="http://schemas.openxmlformats.org/officeDocument/2006/relationships/hyperlink" Target="http://ez.iro51.ru/index.php/" TargetMode="External"/><Relationship Id="rId70" Type="http://schemas.openxmlformats.org/officeDocument/2006/relationships/hyperlink" Target="http://ez.iro51.ru/index.php/" TargetMode="External"/><Relationship Id="rId91" Type="http://schemas.openxmlformats.org/officeDocument/2006/relationships/hyperlink" Target="http://ez.iro51.ru/index.php/" TargetMode="External"/><Relationship Id="rId145" Type="http://schemas.openxmlformats.org/officeDocument/2006/relationships/hyperlink" Target="http://ez.iro51.ru/index.php/" TargetMode="External"/><Relationship Id="rId166" Type="http://schemas.openxmlformats.org/officeDocument/2006/relationships/hyperlink" Target="http://ez.iro51.ru/index.php/" TargetMode="External"/><Relationship Id="rId187" Type="http://schemas.openxmlformats.org/officeDocument/2006/relationships/hyperlink" Target="http://ez.iro51.ru/index.php/" TargetMode="External"/><Relationship Id="rId331" Type="http://schemas.openxmlformats.org/officeDocument/2006/relationships/hyperlink" Target="http://ez.iro51.ru/index.php/" TargetMode="External"/><Relationship Id="rId352" Type="http://schemas.openxmlformats.org/officeDocument/2006/relationships/hyperlink" Target="http://ez.iro51.ru/index.php/" TargetMode="External"/><Relationship Id="rId373" Type="http://schemas.openxmlformats.org/officeDocument/2006/relationships/hyperlink" Target="http://ez.iro51.ru/index.php/" TargetMode="External"/><Relationship Id="rId1" Type="http://schemas.openxmlformats.org/officeDocument/2006/relationships/hyperlink" Target="http://ez.iro51.ru/index.php/" TargetMode="External"/><Relationship Id="rId212" Type="http://schemas.openxmlformats.org/officeDocument/2006/relationships/hyperlink" Target="http://ez.iro51.ru/index.php/" TargetMode="External"/><Relationship Id="rId233" Type="http://schemas.openxmlformats.org/officeDocument/2006/relationships/hyperlink" Target="http://ez.iro51.ru/index.php/" TargetMode="External"/><Relationship Id="rId254" Type="http://schemas.openxmlformats.org/officeDocument/2006/relationships/hyperlink" Target="http://ez.iro51.ru/index.php/" TargetMode="External"/><Relationship Id="rId28" Type="http://schemas.openxmlformats.org/officeDocument/2006/relationships/hyperlink" Target="http://ez.iro51.ru/index.php/" TargetMode="External"/><Relationship Id="rId49" Type="http://schemas.openxmlformats.org/officeDocument/2006/relationships/hyperlink" Target="http://ez.iro51.ru/index.php/" TargetMode="External"/><Relationship Id="rId114" Type="http://schemas.openxmlformats.org/officeDocument/2006/relationships/hyperlink" Target="http://ez.iro51.ru/index.php/" TargetMode="External"/><Relationship Id="rId275" Type="http://schemas.openxmlformats.org/officeDocument/2006/relationships/hyperlink" Target="http://ez.iro51.ru/index.php/" TargetMode="External"/><Relationship Id="rId296" Type="http://schemas.openxmlformats.org/officeDocument/2006/relationships/hyperlink" Target="http://ez.iro51.ru/index.php/" TargetMode="External"/><Relationship Id="rId300" Type="http://schemas.openxmlformats.org/officeDocument/2006/relationships/hyperlink" Target="http://ez.iro51.ru/index.php/" TargetMode="External"/><Relationship Id="rId60" Type="http://schemas.openxmlformats.org/officeDocument/2006/relationships/hyperlink" Target="http://ez.iro51.ru/index.php/" TargetMode="External"/><Relationship Id="rId81" Type="http://schemas.openxmlformats.org/officeDocument/2006/relationships/hyperlink" Target="http://ez.iro51.ru/index.php/" TargetMode="External"/><Relationship Id="rId135" Type="http://schemas.openxmlformats.org/officeDocument/2006/relationships/hyperlink" Target="http://ez.iro51.ru/index.php/" TargetMode="External"/><Relationship Id="rId156" Type="http://schemas.openxmlformats.org/officeDocument/2006/relationships/hyperlink" Target="http://ez.iro51.ru/index.php/" TargetMode="External"/><Relationship Id="rId177" Type="http://schemas.openxmlformats.org/officeDocument/2006/relationships/hyperlink" Target="http://ez.iro51.ru/index.php/" TargetMode="External"/><Relationship Id="rId198" Type="http://schemas.openxmlformats.org/officeDocument/2006/relationships/hyperlink" Target="http://ez.iro51.ru/index.php/" TargetMode="External"/><Relationship Id="rId321" Type="http://schemas.openxmlformats.org/officeDocument/2006/relationships/hyperlink" Target="http://ez.iro51.ru/index.php/" TargetMode="External"/><Relationship Id="rId342" Type="http://schemas.openxmlformats.org/officeDocument/2006/relationships/hyperlink" Target="http://ez.iro51.ru/index.php/" TargetMode="External"/><Relationship Id="rId363" Type="http://schemas.openxmlformats.org/officeDocument/2006/relationships/hyperlink" Target="http://ez.iro51.ru/index.php/" TargetMode="External"/><Relationship Id="rId384" Type="http://schemas.openxmlformats.org/officeDocument/2006/relationships/hyperlink" Target="http://ez.iro51.ru/index.php/" TargetMode="External"/><Relationship Id="rId202" Type="http://schemas.openxmlformats.org/officeDocument/2006/relationships/hyperlink" Target="http://ez.iro51.ru/index.php/" TargetMode="External"/><Relationship Id="rId223" Type="http://schemas.openxmlformats.org/officeDocument/2006/relationships/hyperlink" Target="http://ez.iro51.ru/index.php/" TargetMode="External"/><Relationship Id="rId244" Type="http://schemas.openxmlformats.org/officeDocument/2006/relationships/hyperlink" Target="http://ez.iro51.ru/index.php/" TargetMode="External"/><Relationship Id="rId18" Type="http://schemas.openxmlformats.org/officeDocument/2006/relationships/hyperlink" Target="http://ez.iro51.ru/index.php/" TargetMode="External"/><Relationship Id="rId39" Type="http://schemas.openxmlformats.org/officeDocument/2006/relationships/hyperlink" Target="http://ez.iro51.ru/index.php/" TargetMode="External"/><Relationship Id="rId265" Type="http://schemas.openxmlformats.org/officeDocument/2006/relationships/hyperlink" Target="http://ez.iro51.ru/index.php/" TargetMode="External"/><Relationship Id="rId286" Type="http://schemas.openxmlformats.org/officeDocument/2006/relationships/hyperlink" Target="http://ez.iro51.ru/index.php/" TargetMode="External"/><Relationship Id="rId50" Type="http://schemas.openxmlformats.org/officeDocument/2006/relationships/hyperlink" Target="http://ez.iro51.ru/index.php/" TargetMode="External"/><Relationship Id="rId104" Type="http://schemas.openxmlformats.org/officeDocument/2006/relationships/hyperlink" Target="http://ez.iro51.ru/index.php/" TargetMode="External"/><Relationship Id="rId125" Type="http://schemas.openxmlformats.org/officeDocument/2006/relationships/hyperlink" Target="http://ez.iro51.ru/index.php/" TargetMode="External"/><Relationship Id="rId146" Type="http://schemas.openxmlformats.org/officeDocument/2006/relationships/hyperlink" Target="http://ez.iro51.ru/index.php/" TargetMode="External"/><Relationship Id="rId167" Type="http://schemas.openxmlformats.org/officeDocument/2006/relationships/hyperlink" Target="http://ez.iro51.ru/index.php/" TargetMode="External"/><Relationship Id="rId188" Type="http://schemas.openxmlformats.org/officeDocument/2006/relationships/hyperlink" Target="http://ez.iro51.ru/index.php/" TargetMode="External"/><Relationship Id="rId311" Type="http://schemas.openxmlformats.org/officeDocument/2006/relationships/hyperlink" Target="http://ez.iro51.ru/index.php/" TargetMode="External"/><Relationship Id="rId332" Type="http://schemas.openxmlformats.org/officeDocument/2006/relationships/hyperlink" Target="http://ez.iro51.ru/index.php/" TargetMode="External"/><Relationship Id="rId353" Type="http://schemas.openxmlformats.org/officeDocument/2006/relationships/hyperlink" Target="http://ez.iro51.ru/index.php/" TargetMode="External"/><Relationship Id="rId374" Type="http://schemas.openxmlformats.org/officeDocument/2006/relationships/hyperlink" Target="http://ez.iro51.ru/index.php/" TargetMode="External"/><Relationship Id="rId71" Type="http://schemas.openxmlformats.org/officeDocument/2006/relationships/hyperlink" Target="http://ez.iro51.ru/index.php/" TargetMode="External"/><Relationship Id="rId92" Type="http://schemas.openxmlformats.org/officeDocument/2006/relationships/hyperlink" Target="http://ez.iro51.ru/index.php/" TargetMode="External"/><Relationship Id="rId213" Type="http://schemas.openxmlformats.org/officeDocument/2006/relationships/hyperlink" Target="http://ez.iro51.ru/index.php/" TargetMode="External"/><Relationship Id="rId234" Type="http://schemas.openxmlformats.org/officeDocument/2006/relationships/hyperlink" Target="http://ez.iro51.ru/index.php/" TargetMode="External"/><Relationship Id="rId2" Type="http://schemas.openxmlformats.org/officeDocument/2006/relationships/hyperlink" Target="http://ez.iro51.ru/index.php/" TargetMode="External"/><Relationship Id="rId29" Type="http://schemas.openxmlformats.org/officeDocument/2006/relationships/hyperlink" Target="http://ez.iro51.ru/index.php/" TargetMode="External"/><Relationship Id="rId255" Type="http://schemas.openxmlformats.org/officeDocument/2006/relationships/hyperlink" Target="http://ez.iro51.ru/index.php/" TargetMode="External"/><Relationship Id="rId276" Type="http://schemas.openxmlformats.org/officeDocument/2006/relationships/hyperlink" Target="http://ez.iro51.ru/index.php/" TargetMode="External"/><Relationship Id="rId297" Type="http://schemas.openxmlformats.org/officeDocument/2006/relationships/hyperlink" Target="http://ez.iro51.ru/index.php/" TargetMode="External"/><Relationship Id="rId40" Type="http://schemas.openxmlformats.org/officeDocument/2006/relationships/hyperlink" Target="http://ez.iro51.ru/index.php/" TargetMode="External"/><Relationship Id="rId115" Type="http://schemas.openxmlformats.org/officeDocument/2006/relationships/hyperlink" Target="http://ez.iro51.ru/index.php/" TargetMode="External"/><Relationship Id="rId136" Type="http://schemas.openxmlformats.org/officeDocument/2006/relationships/hyperlink" Target="http://ez.iro51.ru/index.php/" TargetMode="External"/><Relationship Id="rId157" Type="http://schemas.openxmlformats.org/officeDocument/2006/relationships/hyperlink" Target="http://ez.iro51.ru/index.php/" TargetMode="External"/><Relationship Id="rId178" Type="http://schemas.openxmlformats.org/officeDocument/2006/relationships/hyperlink" Target="http://ez.iro51.ru/index.php/" TargetMode="External"/><Relationship Id="rId301" Type="http://schemas.openxmlformats.org/officeDocument/2006/relationships/hyperlink" Target="http://ez.iro51.ru/index.php/" TargetMode="External"/><Relationship Id="rId322" Type="http://schemas.openxmlformats.org/officeDocument/2006/relationships/hyperlink" Target="http://ez.iro51.ru/index.php/" TargetMode="External"/><Relationship Id="rId343" Type="http://schemas.openxmlformats.org/officeDocument/2006/relationships/hyperlink" Target="http://ez.iro51.ru/index.php/" TargetMode="External"/><Relationship Id="rId364" Type="http://schemas.openxmlformats.org/officeDocument/2006/relationships/hyperlink" Target="http://ez.iro51.ru/index.php/" TargetMode="External"/><Relationship Id="rId61" Type="http://schemas.openxmlformats.org/officeDocument/2006/relationships/hyperlink" Target="http://ez.iro51.ru/index.php/" TargetMode="External"/><Relationship Id="rId82" Type="http://schemas.openxmlformats.org/officeDocument/2006/relationships/hyperlink" Target="http://ez.iro51.ru/index.php/" TargetMode="External"/><Relationship Id="rId199" Type="http://schemas.openxmlformats.org/officeDocument/2006/relationships/hyperlink" Target="http://ez.iro51.ru/index.php/" TargetMode="External"/><Relationship Id="rId203" Type="http://schemas.openxmlformats.org/officeDocument/2006/relationships/hyperlink" Target="http://ez.iro51.ru/index.php/" TargetMode="External"/><Relationship Id="rId19" Type="http://schemas.openxmlformats.org/officeDocument/2006/relationships/hyperlink" Target="http://ez.iro51.ru/index.php/" TargetMode="External"/><Relationship Id="rId224" Type="http://schemas.openxmlformats.org/officeDocument/2006/relationships/hyperlink" Target="http://ez.iro51.ru/index.php/" TargetMode="External"/><Relationship Id="rId245" Type="http://schemas.openxmlformats.org/officeDocument/2006/relationships/hyperlink" Target="http://ez.iro51.ru/index.php/" TargetMode="External"/><Relationship Id="rId266" Type="http://schemas.openxmlformats.org/officeDocument/2006/relationships/hyperlink" Target="http://ez.iro51.ru/index.php/" TargetMode="External"/><Relationship Id="rId287" Type="http://schemas.openxmlformats.org/officeDocument/2006/relationships/hyperlink" Target="http://ez.iro51.ru/index.php/" TargetMode="External"/><Relationship Id="rId30" Type="http://schemas.openxmlformats.org/officeDocument/2006/relationships/hyperlink" Target="http://ez.iro51.ru/index.php/" TargetMode="External"/><Relationship Id="rId105" Type="http://schemas.openxmlformats.org/officeDocument/2006/relationships/hyperlink" Target="http://ez.iro51.ru/index.php/" TargetMode="External"/><Relationship Id="rId126" Type="http://schemas.openxmlformats.org/officeDocument/2006/relationships/hyperlink" Target="http://ez.iro51.ru/index.php/" TargetMode="External"/><Relationship Id="rId147" Type="http://schemas.openxmlformats.org/officeDocument/2006/relationships/hyperlink" Target="http://ez.iro51.ru/index.php/" TargetMode="External"/><Relationship Id="rId168" Type="http://schemas.openxmlformats.org/officeDocument/2006/relationships/hyperlink" Target="http://ez.iro51.ru/index.php/" TargetMode="External"/><Relationship Id="rId312" Type="http://schemas.openxmlformats.org/officeDocument/2006/relationships/hyperlink" Target="http://ez.iro51.ru/index.php/" TargetMode="External"/><Relationship Id="rId333" Type="http://schemas.openxmlformats.org/officeDocument/2006/relationships/hyperlink" Target="http://ez.iro51.ru/index.php/" TargetMode="External"/><Relationship Id="rId354" Type="http://schemas.openxmlformats.org/officeDocument/2006/relationships/hyperlink" Target="http://ez.iro51.ru/index.php/" TargetMode="External"/><Relationship Id="rId51" Type="http://schemas.openxmlformats.org/officeDocument/2006/relationships/hyperlink" Target="http://ez.iro51.ru/index.php/" TargetMode="External"/><Relationship Id="rId72" Type="http://schemas.openxmlformats.org/officeDocument/2006/relationships/hyperlink" Target="http://ez.iro51.ru/index.php/" TargetMode="External"/><Relationship Id="rId93" Type="http://schemas.openxmlformats.org/officeDocument/2006/relationships/hyperlink" Target="http://ez.iro51.ru/index.php/" TargetMode="External"/><Relationship Id="rId189" Type="http://schemas.openxmlformats.org/officeDocument/2006/relationships/hyperlink" Target="http://ez.iro51.ru/index.php/" TargetMode="External"/><Relationship Id="rId375" Type="http://schemas.openxmlformats.org/officeDocument/2006/relationships/hyperlink" Target="http://ez.iro51.ru/index.php/" TargetMode="External"/><Relationship Id="rId3" Type="http://schemas.openxmlformats.org/officeDocument/2006/relationships/hyperlink" Target="http://ez.iro51.ru/index.php/" TargetMode="External"/><Relationship Id="rId214" Type="http://schemas.openxmlformats.org/officeDocument/2006/relationships/hyperlink" Target="http://ez.iro51.ru/index.php/" TargetMode="External"/><Relationship Id="rId235" Type="http://schemas.openxmlformats.org/officeDocument/2006/relationships/hyperlink" Target="http://ez.iro51.ru/index.php/" TargetMode="External"/><Relationship Id="rId256" Type="http://schemas.openxmlformats.org/officeDocument/2006/relationships/hyperlink" Target="http://ez.iro51.ru/index.php/" TargetMode="External"/><Relationship Id="rId277" Type="http://schemas.openxmlformats.org/officeDocument/2006/relationships/hyperlink" Target="http://ez.iro51.ru/index.php/" TargetMode="External"/><Relationship Id="rId298" Type="http://schemas.openxmlformats.org/officeDocument/2006/relationships/hyperlink" Target="http://ez.iro51.ru/index.php/" TargetMode="External"/><Relationship Id="rId116" Type="http://schemas.openxmlformats.org/officeDocument/2006/relationships/hyperlink" Target="http://ez.iro51.ru/index.php/" TargetMode="External"/><Relationship Id="rId137" Type="http://schemas.openxmlformats.org/officeDocument/2006/relationships/hyperlink" Target="http://ez.iro51.ru/index.php/" TargetMode="External"/><Relationship Id="rId158" Type="http://schemas.openxmlformats.org/officeDocument/2006/relationships/hyperlink" Target="http://ez.iro51.ru/index.php/" TargetMode="External"/><Relationship Id="rId302" Type="http://schemas.openxmlformats.org/officeDocument/2006/relationships/hyperlink" Target="http://ez.iro51.ru/index.php/" TargetMode="External"/><Relationship Id="rId323" Type="http://schemas.openxmlformats.org/officeDocument/2006/relationships/hyperlink" Target="http://ez.iro51.ru/index.php/" TargetMode="External"/><Relationship Id="rId344" Type="http://schemas.openxmlformats.org/officeDocument/2006/relationships/hyperlink" Target="http://ez.iro51.ru/index.php/" TargetMode="External"/><Relationship Id="rId20" Type="http://schemas.openxmlformats.org/officeDocument/2006/relationships/hyperlink" Target="http://ez.iro51.ru/index.php/" TargetMode="External"/><Relationship Id="rId41" Type="http://schemas.openxmlformats.org/officeDocument/2006/relationships/hyperlink" Target="http://ez.iro51.ru/index.php/" TargetMode="External"/><Relationship Id="rId62" Type="http://schemas.openxmlformats.org/officeDocument/2006/relationships/hyperlink" Target="http://ez.iro51.ru/index.php/" TargetMode="External"/><Relationship Id="rId83" Type="http://schemas.openxmlformats.org/officeDocument/2006/relationships/hyperlink" Target="http://ez.iro51.ru/index.php/" TargetMode="External"/><Relationship Id="rId179" Type="http://schemas.openxmlformats.org/officeDocument/2006/relationships/hyperlink" Target="http://ez.iro51.ru/index.php/" TargetMode="External"/><Relationship Id="rId365" Type="http://schemas.openxmlformats.org/officeDocument/2006/relationships/hyperlink" Target="http://ez.iro51.ru/index.php/" TargetMode="External"/><Relationship Id="rId190" Type="http://schemas.openxmlformats.org/officeDocument/2006/relationships/hyperlink" Target="http://ez.iro51.ru/index.php/" TargetMode="External"/><Relationship Id="rId204" Type="http://schemas.openxmlformats.org/officeDocument/2006/relationships/hyperlink" Target="http://ez.iro51.ru/index.php/" TargetMode="External"/><Relationship Id="rId225" Type="http://schemas.openxmlformats.org/officeDocument/2006/relationships/hyperlink" Target="http://ez.iro51.ru/index.php/" TargetMode="External"/><Relationship Id="rId246" Type="http://schemas.openxmlformats.org/officeDocument/2006/relationships/hyperlink" Target="http://ez.iro51.ru/index.php/" TargetMode="External"/><Relationship Id="rId267" Type="http://schemas.openxmlformats.org/officeDocument/2006/relationships/hyperlink" Target="http://ez.iro51.ru/index.php/" TargetMode="External"/><Relationship Id="rId288" Type="http://schemas.openxmlformats.org/officeDocument/2006/relationships/hyperlink" Target="http://ez.iro51.ru/index.php/" TargetMode="External"/><Relationship Id="rId106" Type="http://schemas.openxmlformats.org/officeDocument/2006/relationships/hyperlink" Target="http://ez.iro51.ru/index.php/" TargetMode="External"/><Relationship Id="rId127" Type="http://schemas.openxmlformats.org/officeDocument/2006/relationships/hyperlink" Target="http://ez.iro51.ru/index.php/" TargetMode="External"/><Relationship Id="rId313" Type="http://schemas.openxmlformats.org/officeDocument/2006/relationships/hyperlink" Target="http://ez.iro51.ru/index.php/" TargetMode="External"/><Relationship Id="rId10" Type="http://schemas.openxmlformats.org/officeDocument/2006/relationships/hyperlink" Target="http://ez.iro51.ru/index.php/" TargetMode="External"/><Relationship Id="rId31" Type="http://schemas.openxmlformats.org/officeDocument/2006/relationships/hyperlink" Target="http://ez.iro51.ru/index.php/" TargetMode="External"/><Relationship Id="rId52" Type="http://schemas.openxmlformats.org/officeDocument/2006/relationships/hyperlink" Target="http://ez.iro51.ru/index.php/" TargetMode="External"/><Relationship Id="rId73" Type="http://schemas.openxmlformats.org/officeDocument/2006/relationships/hyperlink" Target="http://ez.iro51.ru/index.php/" TargetMode="External"/><Relationship Id="rId94" Type="http://schemas.openxmlformats.org/officeDocument/2006/relationships/hyperlink" Target="http://ez.iro51.ru/index.php/" TargetMode="External"/><Relationship Id="rId148" Type="http://schemas.openxmlformats.org/officeDocument/2006/relationships/hyperlink" Target="http://ez.iro51.ru/index.php/" TargetMode="External"/><Relationship Id="rId169" Type="http://schemas.openxmlformats.org/officeDocument/2006/relationships/hyperlink" Target="http://ez.iro51.ru/index.php/" TargetMode="External"/><Relationship Id="rId334" Type="http://schemas.openxmlformats.org/officeDocument/2006/relationships/hyperlink" Target="http://ez.iro51.ru/index.php/" TargetMode="External"/><Relationship Id="rId355" Type="http://schemas.openxmlformats.org/officeDocument/2006/relationships/hyperlink" Target="http://ez.iro51.ru/index.php/" TargetMode="External"/><Relationship Id="rId376" Type="http://schemas.openxmlformats.org/officeDocument/2006/relationships/hyperlink" Target="http://ez.iro51.ru/index.php/" TargetMode="External"/><Relationship Id="rId4" Type="http://schemas.openxmlformats.org/officeDocument/2006/relationships/hyperlink" Target="http://ez.iro51.ru/index.php/" TargetMode="External"/><Relationship Id="rId180" Type="http://schemas.openxmlformats.org/officeDocument/2006/relationships/hyperlink" Target="http://ez.iro51.ru/index.php/" TargetMode="External"/><Relationship Id="rId215" Type="http://schemas.openxmlformats.org/officeDocument/2006/relationships/hyperlink" Target="http://ez.iro51.ru/index.php/" TargetMode="External"/><Relationship Id="rId236" Type="http://schemas.openxmlformats.org/officeDocument/2006/relationships/hyperlink" Target="http://ez.iro51.ru/index.php/" TargetMode="External"/><Relationship Id="rId257" Type="http://schemas.openxmlformats.org/officeDocument/2006/relationships/hyperlink" Target="http://ez.iro51.ru/index.php/" TargetMode="External"/><Relationship Id="rId278" Type="http://schemas.openxmlformats.org/officeDocument/2006/relationships/hyperlink" Target="http://ez.iro51.ru/index.php/" TargetMode="External"/><Relationship Id="rId303" Type="http://schemas.openxmlformats.org/officeDocument/2006/relationships/hyperlink" Target="http://ez.iro51.ru/index.php/" TargetMode="External"/><Relationship Id="rId42" Type="http://schemas.openxmlformats.org/officeDocument/2006/relationships/hyperlink" Target="http://ez.iro51.ru/index.php/" TargetMode="External"/><Relationship Id="rId84" Type="http://schemas.openxmlformats.org/officeDocument/2006/relationships/hyperlink" Target="http://ez.iro51.ru/index.php/" TargetMode="External"/><Relationship Id="rId138" Type="http://schemas.openxmlformats.org/officeDocument/2006/relationships/hyperlink" Target="http://ez.iro51.ru/index.php/" TargetMode="External"/><Relationship Id="rId345" Type="http://schemas.openxmlformats.org/officeDocument/2006/relationships/hyperlink" Target="http://ez.iro51.ru/index.php/" TargetMode="External"/><Relationship Id="rId191" Type="http://schemas.openxmlformats.org/officeDocument/2006/relationships/hyperlink" Target="http://ez.iro51.ru/index.php/" TargetMode="External"/><Relationship Id="rId205" Type="http://schemas.openxmlformats.org/officeDocument/2006/relationships/hyperlink" Target="http://ez.iro51.ru/index.php/" TargetMode="External"/><Relationship Id="rId247" Type="http://schemas.openxmlformats.org/officeDocument/2006/relationships/hyperlink" Target="http://ez.iro51.ru/index.php/" TargetMode="External"/><Relationship Id="rId107" Type="http://schemas.openxmlformats.org/officeDocument/2006/relationships/hyperlink" Target="http://ez.iro51.ru/index.php/" TargetMode="External"/><Relationship Id="rId289" Type="http://schemas.openxmlformats.org/officeDocument/2006/relationships/hyperlink" Target="http://ez.iro51.ru/index.php/" TargetMode="External"/><Relationship Id="rId11" Type="http://schemas.openxmlformats.org/officeDocument/2006/relationships/hyperlink" Target="http://ez.iro51.ru/index.php/" TargetMode="External"/><Relationship Id="rId53" Type="http://schemas.openxmlformats.org/officeDocument/2006/relationships/hyperlink" Target="http://ez.iro51.ru/index.php/" TargetMode="External"/><Relationship Id="rId149" Type="http://schemas.openxmlformats.org/officeDocument/2006/relationships/hyperlink" Target="http://ez.iro51.ru/index.php/" TargetMode="External"/><Relationship Id="rId314" Type="http://schemas.openxmlformats.org/officeDocument/2006/relationships/hyperlink" Target="http://ez.iro51.ru/index.php/" TargetMode="External"/><Relationship Id="rId356" Type="http://schemas.openxmlformats.org/officeDocument/2006/relationships/hyperlink" Target="http://ez.iro51.ru/index.php/" TargetMode="External"/><Relationship Id="rId95" Type="http://schemas.openxmlformats.org/officeDocument/2006/relationships/hyperlink" Target="http://ez.iro51.ru/index.php/" TargetMode="External"/><Relationship Id="rId160" Type="http://schemas.openxmlformats.org/officeDocument/2006/relationships/hyperlink" Target="http://ez.iro51.ru/index.php/" TargetMode="External"/><Relationship Id="rId216" Type="http://schemas.openxmlformats.org/officeDocument/2006/relationships/hyperlink" Target="http://ez.iro51.ru/index.php/" TargetMode="External"/><Relationship Id="rId258" Type="http://schemas.openxmlformats.org/officeDocument/2006/relationships/hyperlink" Target="http://ez.iro51.ru/index.php/" TargetMode="External"/><Relationship Id="rId22" Type="http://schemas.openxmlformats.org/officeDocument/2006/relationships/hyperlink" Target="http://ez.iro51.ru/index.php/" TargetMode="External"/><Relationship Id="rId64" Type="http://schemas.openxmlformats.org/officeDocument/2006/relationships/hyperlink" Target="http://ez.iro51.ru/index.php/" TargetMode="External"/><Relationship Id="rId118" Type="http://schemas.openxmlformats.org/officeDocument/2006/relationships/hyperlink" Target="http://ez.iro51.ru/index.php/" TargetMode="External"/><Relationship Id="rId325" Type="http://schemas.openxmlformats.org/officeDocument/2006/relationships/hyperlink" Target="http://ez.iro51.ru/index.php/" TargetMode="External"/><Relationship Id="rId367" Type="http://schemas.openxmlformats.org/officeDocument/2006/relationships/hyperlink" Target="http://ez.iro51.ru/index.php/" TargetMode="External"/><Relationship Id="rId171" Type="http://schemas.openxmlformats.org/officeDocument/2006/relationships/hyperlink" Target="http://ez.iro51.ru/index.php/" TargetMode="External"/><Relationship Id="rId227" Type="http://schemas.openxmlformats.org/officeDocument/2006/relationships/hyperlink" Target="http://ez.iro51.ru/index.php/" TargetMode="External"/><Relationship Id="rId269" Type="http://schemas.openxmlformats.org/officeDocument/2006/relationships/hyperlink" Target="http://ez.iro51.ru/index.php/" TargetMode="External"/><Relationship Id="rId33" Type="http://schemas.openxmlformats.org/officeDocument/2006/relationships/hyperlink" Target="http://ez.iro51.ru/index.php/" TargetMode="External"/><Relationship Id="rId129" Type="http://schemas.openxmlformats.org/officeDocument/2006/relationships/hyperlink" Target="http://ez.iro51.ru/index.php/" TargetMode="External"/><Relationship Id="rId280" Type="http://schemas.openxmlformats.org/officeDocument/2006/relationships/hyperlink" Target="http://ez.iro51.ru/index.php/" TargetMode="External"/><Relationship Id="rId336" Type="http://schemas.openxmlformats.org/officeDocument/2006/relationships/hyperlink" Target="http://ez.iro51.ru/index.php/" TargetMode="External"/><Relationship Id="rId75" Type="http://schemas.openxmlformats.org/officeDocument/2006/relationships/hyperlink" Target="http://ez.iro51.ru/index.php/" TargetMode="External"/><Relationship Id="rId140" Type="http://schemas.openxmlformats.org/officeDocument/2006/relationships/hyperlink" Target="http://ez.iro51.ru/index.php/" TargetMode="External"/><Relationship Id="rId182" Type="http://schemas.openxmlformats.org/officeDocument/2006/relationships/hyperlink" Target="http://ez.iro51.ru/index.php/" TargetMode="External"/><Relationship Id="rId378" Type="http://schemas.openxmlformats.org/officeDocument/2006/relationships/hyperlink" Target="http://ez.iro51.ru/index.php/" TargetMode="External"/><Relationship Id="rId6" Type="http://schemas.openxmlformats.org/officeDocument/2006/relationships/hyperlink" Target="http://ez.iro51.ru/index.php/" TargetMode="External"/><Relationship Id="rId238" Type="http://schemas.openxmlformats.org/officeDocument/2006/relationships/hyperlink" Target="http://ez.iro51.ru/index.php/" TargetMode="External"/><Relationship Id="rId291" Type="http://schemas.openxmlformats.org/officeDocument/2006/relationships/hyperlink" Target="http://ez.iro51.ru/index.php/" TargetMode="External"/><Relationship Id="rId305" Type="http://schemas.openxmlformats.org/officeDocument/2006/relationships/hyperlink" Target="http://ez.iro51.ru/index.php/" TargetMode="External"/><Relationship Id="rId347" Type="http://schemas.openxmlformats.org/officeDocument/2006/relationships/hyperlink" Target="http://ez.iro51.ru/index.php/" TargetMode="External"/><Relationship Id="rId44" Type="http://schemas.openxmlformats.org/officeDocument/2006/relationships/hyperlink" Target="http://ez.iro51.ru/index.php/" TargetMode="External"/><Relationship Id="rId86" Type="http://schemas.openxmlformats.org/officeDocument/2006/relationships/hyperlink" Target="http://ez.iro51.ru/index.php/" TargetMode="External"/><Relationship Id="rId151" Type="http://schemas.openxmlformats.org/officeDocument/2006/relationships/hyperlink" Target="http://ez.iro51.ru/index.php/" TargetMode="External"/><Relationship Id="rId193" Type="http://schemas.openxmlformats.org/officeDocument/2006/relationships/hyperlink" Target="http://ez.iro51.ru/index.php/" TargetMode="External"/><Relationship Id="rId207" Type="http://schemas.openxmlformats.org/officeDocument/2006/relationships/hyperlink" Target="http://ez.iro51.ru/index.php/" TargetMode="External"/><Relationship Id="rId249" Type="http://schemas.openxmlformats.org/officeDocument/2006/relationships/hyperlink" Target="http://ez.iro51.ru/index.php/" TargetMode="External"/><Relationship Id="rId13" Type="http://schemas.openxmlformats.org/officeDocument/2006/relationships/hyperlink" Target="http://ez.iro51.ru/index.php/" TargetMode="External"/><Relationship Id="rId109" Type="http://schemas.openxmlformats.org/officeDocument/2006/relationships/hyperlink" Target="http://ez.iro51.ru/index.php/" TargetMode="External"/><Relationship Id="rId260" Type="http://schemas.openxmlformats.org/officeDocument/2006/relationships/hyperlink" Target="http://ez.iro51.ru/index.php/" TargetMode="External"/><Relationship Id="rId316" Type="http://schemas.openxmlformats.org/officeDocument/2006/relationships/hyperlink" Target="http://ez.iro51.ru/index.php/" TargetMode="External"/><Relationship Id="rId55" Type="http://schemas.openxmlformats.org/officeDocument/2006/relationships/hyperlink" Target="http://ez.iro51.ru/index.php/" TargetMode="External"/><Relationship Id="rId97" Type="http://schemas.openxmlformats.org/officeDocument/2006/relationships/hyperlink" Target="http://ez.iro51.ru/index.php/" TargetMode="External"/><Relationship Id="rId120" Type="http://schemas.openxmlformats.org/officeDocument/2006/relationships/hyperlink" Target="http://ez.iro51.ru/index.php/" TargetMode="External"/><Relationship Id="rId358" Type="http://schemas.openxmlformats.org/officeDocument/2006/relationships/hyperlink" Target="http://ez.iro51.ru/index.php/" TargetMode="External"/><Relationship Id="rId162" Type="http://schemas.openxmlformats.org/officeDocument/2006/relationships/hyperlink" Target="http://ez.iro51.ru/index.php/" TargetMode="External"/><Relationship Id="rId218" Type="http://schemas.openxmlformats.org/officeDocument/2006/relationships/hyperlink" Target="http://ez.iro51.ru/index.php/" TargetMode="External"/><Relationship Id="rId271" Type="http://schemas.openxmlformats.org/officeDocument/2006/relationships/hyperlink" Target="http://ez.iro51.ru/index.php/" TargetMode="External"/><Relationship Id="rId24" Type="http://schemas.openxmlformats.org/officeDocument/2006/relationships/hyperlink" Target="http://ez.iro51.ru/index.php/" TargetMode="External"/><Relationship Id="rId66" Type="http://schemas.openxmlformats.org/officeDocument/2006/relationships/hyperlink" Target="http://ez.iro51.ru/index.php/" TargetMode="External"/><Relationship Id="rId131" Type="http://schemas.openxmlformats.org/officeDocument/2006/relationships/hyperlink" Target="http://ez.iro51.ru/index.php/" TargetMode="External"/><Relationship Id="rId327" Type="http://schemas.openxmlformats.org/officeDocument/2006/relationships/hyperlink" Target="http://ez.iro51.ru/index.php/" TargetMode="External"/><Relationship Id="rId369" Type="http://schemas.openxmlformats.org/officeDocument/2006/relationships/hyperlink" Target="http://ez.iro51.ru/index.php/" TargetMode="External"/><Relationship Id="rId173" Type="http://schemas.openxmlformats.org/officeDocument/2006/relationships/hyperlink" Target="http://ez.iro51.ru/index.php/" TargetMode="External"/><Relationship Id="rId229" Type="http://schemas.openxmlformats.org/officeDocument/2006/relationships/hyperlink" Target="http://ez.iro51.ru/index.php/" TargetMode="External"/><Relationship Id="rId380" Type="http://schemas.openxmlformats.org/officeDocument/2006/relationships/hyperlink" Target="http://ez.iro51.ru/index.php/" TargetMode="External"/><Relationship Id="rId240" Type="http://schemas.openxmlformats.org/officeDocument/2006/relationships/hyperlink" Target="http://ez.iro51.ru/index.php/" TargetMode="External"/><Relationship Id="rId35" Type="http://schemas.openxmlformats.org/officeDocument/2006/relationships/hyperlink" Target="http://ez.iro51.ru/index.php/" TargetMode="External"/><Relationship Id="rId77" Type="http://schemas.openxmlformats.org/officeDocument/2006/relationships/hyperlink" Target="http://ez.iro51.ru/index.php/" TargetMode="External"/><Relationship Id="rId100" Type="http://schemas.openxmlformats.org/officeDocument/2006/relationships/hyperlink" Target="http://ez.iro51.ru/index.php/" TargetMode="External"/><Relationship Id="rId282" Type="http://schemas.openxmlformats.org/officeDocument/2006/relationships/hyperlink" Target="http://ez.iro51.ru/index.php/" TargetMode="External"/><Relationship Id="rId338" Type="http://schemas.openxmlformats.org/officeDocument/2006/relationships/hyperlink" Target="http://ez.iro51.ru/index.php/" TargetMode="External"/><Relationship Id="rId8" Type="http://schemas.openxmlformats.org/officeDocument/2006/relationships/hyperlink" Target="http://ez.iro51.ru/index.php/" TargetMode="External"/><Relationship Id="rId142" Type="http://schemas.openxmlformats.org/officeDocument/2006/relationships/hyperlink" Target="http://ez.iro51.ru/index.php/" TargetMode="External"/><Relationship Id="rId184" Type="http://schemas.openxmlformats.org/officeDocument/2006/relationships/hyperlink" Target="http://ez.iro51.ru/index.php/" TargetMode="External"/><Relationship Id="rId251" Type="http://schemas.openxmlformats.org/officeDocument/2006/relationships/hyperlink" Target="http://ez.iro51.ru/index.php/" TargetMode="External"/><Relationship Id="rId46" Type="http://schemas.openxmlformats.org/officeDocument/2006/relationships/hyperlink" Target="http://ez.iro51.ru/index.php/" TargetMode="External"/><Relationship Id="rId293" Type="http://schemas.openxmlformats.org/officeDocument/2006/relationships/hyperlink" Target="http://ez.iro51.ru/index.php/" TargetMode="External"/><Relationship Id="rId307" Type="http://schemas.openxmlformats.org/officeDocument/2006/relationships/hyperlink" Target="http://ez.iro51.ru/index.php/" TargetMode="External"/><Relationship Id="rId349" Type="http://schemas.openxmlformats.org/officeDocument/2006/relationships/hyperlink" Target="http://ez.iro51.ru/index.php/" TargetMode="External"/><Relationship Id="rId88" Type="http://schemas.openxmlformats.org/officeDocument/2006/relationships/hyperlink" Target="http://ez.iro51.ru/index.php/" TargetMode="External"/><Relationship Id="rId111" Type="http://schemas.openxmlformats.org/officeDocument/2006/relationships/hyperlink" Target="http://ez.iro51.ru/index.php/" TargetMode="External"/><Relationship Id="rId153" Type="http://schemas.openxmlformats.org/officeDocument/2006/relationships/hyperlink" Target="http://ez.iro51.ru/index.php/" TargetMode="External"/><Relationship Id="rId195" Type="http://schemas.openxmlformats.org/officeDocument/2006/relationships/hyperlink" Target="http://ez.iro51.ru/index.php/" TargetMode="External"/><Relationship Id="rId209" Type="http://schemas.openxmlformats.org/officeDocument/2006/relationships/hyperlink" Target="http://ez.iro51.ru/index.php/" TargetMode="External"/><Relationship Id="rId360" Type="http://schemas.openxmlformats.org/officeDocument/2006/relationships/hyperlink" Target="http://ez.iro51.ru/index.php/" TargetMode="External"/><Relationship Id="rId220" Type="http://schemas.openxmlformats.org/officeDocument/2006/relationships/hyperlink" Target="http://ez.iro51.ru/index.php/" TargetMode="External"/><Relationship Id="rId15" Type="http://schemas.openxmlformats.org/officeDocument/2006/relationships/hyperlink" Target="http://ez.iro51.ru/index.php/" TargetMode="External"/><Relationship Id="rId57" Type="http://schemas.openxmlformats.org/officeDocument/2006/relationships/hyperlink" Target="http://ez.iro51.ru/index.php/" TargetMode="External"/><Relationship Id="rId262" Type="http://schemas.openxmlformats.org/officeDocument/2006/relationships/hyperlink" Target="http://ez.iro51.ru/index.php/" TargetMode="External"/><Relationship Id="rId318" Type="http://schemas.openxmlformats.org/officeDocument/2006/relationships/hyperlink" Target="http://ez.iro51.ru/index.php/" TargetMode="External"/><Relationship Id="rId99" Type="http://schemas.openxmlformats.org/officeDocument/2006/relationships/hyperlink" Target="http://ez.iro51.ru/index.php/" TargetMode="External"/><Relationship Id="rId122" Type="http://schemas.openxmlformats.org/officeDocument/2006/relationships/hyperlink" Target="http://ez.iro51.ru/index.php/" TargetMode="External"/><Relationship Id="rId164" Type="http://schemas.openxmlformats.org/officeDocument/2006/relationships/hyperlink" Target="http://ez.iro51.ru/index.php/" TargetMode="External"/><Relationship Id="rId371" Type="http://schemas.openxmlformats.org/officeDocument/2006/relationships/hyperlink" Target="http://ez.iro51.ru/index.php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95"/>
  <sheetViews>
    <sheetView tabSelected="1" zoomScale="90" zoomScaleNormal="90" zoomScaleSheetLayoutView="25" zoomScalePageLayoutView="70" workbookViewId="0">
      <selection activeCell="E1" sqref="E1"/>
    </sheetView>
  </sheetViews>
  <sheetFormatPr defaultColWidth="45.5703125" defaultRowHeight="20.25" thickTop="1" thickBottom="1" x14ac:dyDescent="0.3"/>
  <cols>
    <col min="1" max="1" width="55" style="16" customWidth="1"/>
    <col min="2" max="2" width="78.28515625" style="16" customWidth="1"/>
    <col min="3" max="3" width="32.28515625" style="16" bestFit="1" customWidth="1"/>
    <col min="4" max="4" width="29.85546875" style="16" customWidth="1"/>
    <col min="5" max="5" width="39.42578125" style="16" customWidth="1"/>
    <col min="6" max="6" width="15.28515625" style="15" customWidth="1"/>
    <col min="7" max="7" width="38.140625" style="15" customWidth="1"/>
    <col min="8" max="16384" width="45.5703125" style="15"/>
  </cols>
  <sheetData>
    <row r="1" spans="1:6" ht="42.75" customHeight="1" x14ac:dyDescent="0.25">
      <c r="A1" s="82" t="s">
        <v>1145</v>
      </c>
      <c r="B1" s="27" t="s">
        <v>1144</v>
      </c>
      <c r="C1" s="82" t="s">
        <v>886</v>
      </c>
      <c r="D1" s="82" t="s">
        <v>165</v>
      </c>
      <c r="E1" s="82" t="s">
        <v>1146</v>
      </c>
    </row>
    <row r="2" spans="1:6" s="3" customFormat="1" ht="49.5" customHeight="1" x14ac:dyDescent="0.3">
      <c r="A2" s="85" t="s">
        <v>887</v>
      </c>
      <c r="B2" s="85" t="s">
        <v>888</v>
      </c>
      <c r="C2" s="79">
        <v>96</v>
      </c>
      <c r="D2" s="79">
        <v>25</v>
      </c>
      <c r="E2" s="80" t="s">
        <v>1095</v>
      </c>
      <c r="F2" s="78"/>
    </row>
    <row r="3" spans="1:6" s="3" customFormat="1" ht="45" customHeight="1" x14ac:dyDescent="0.3">
      <c r="A3" s="84" t="s">
        <v>889</v>
      </c>
      <c r="B3" s="85" t="s">
        <v>890</v>
      </c>
      <c r="C3" s="79">
        <v>24</v>
      </c>
      <c r="D3" s="79">
        <v>25</v>
      </c>
      <c r="E3" s="80" t="s">
        <v>1052</v>
      </c>
      <c r="F3" s="78"/>
    </row>
    <row r="4" spans="1:6" s="3" customFormat="1" ht="53.25" customHeight="1" x14ac:dyDescent="0.3">
      <c r="A4" s="85" t="s">
        <v>898</v>
      </c>
      <c r="B4" s="85" t="s">
        <v>891</v>
      </c>
      <c r="C4" s="79">
        <v>102</v>
      </c>
      <c r="D4" s="79">
        <v>25</v>
      </c>
      <c r="E4" s="80" t="s">
        <v>1122</v>
      </c>
      <c r="F4" s="78"/>
    </row>
    <row r="5" spans="1:6" s="3" customFormat="1" ht="44.25" customHeight="1" x14ac:dyDescent="0.3">
      <c r="A5" s="85"/>
      <c r="B5" s="85"/>
      <c r="C5" s="79">
        <v>102</v>
      </c>
      <c r="D5" s="79">
        <v>25</v>
      </c>
      <c r="E5" s="91" t="s">
        <v>1123</v>
      </c>
      <c r="F5" s="78"/>
    </row>
    <row r="6" spans="1:6" s="3" customFormat="1" ht="45" customHeight="1" x14ac:dyDescent="0.3">
      <c r="A6" s="86"/>
      <c r="B6" s="85"/>
      <c r="C6" s="79">
        <v>102</v>
      </c>
      <c r="D6" s="79">
        <v>25</v>
      </c>
      <c r="E6" s="80" t="s">
        <v>1124</v>
      </c>
      <c r="F6" s="78"/>
    </row>
    <row r="7" spans="1:6" s="3" customFormat="1" ht="40.5" customHeight="1" x14ac:dyDescent="0.3">
      <c r="A7" s="86"/>
      <c r="B7" s="85"/>
      <c r="C7" s="79">
        <v>102</v>
      </c>
      <c r="D7" s="79">
        <v>25</v>
      </c>
      <c r="E7" s="80" t="s">
        <v>1125</v>
      </c>
      <c r="F7" s="78"/>
    </row>
    <row r="8" spans="1:6" s="3" customFormat="1" ht="69.75" customHeight="1" x14ac:dyDescent="0.3">
      <c r="A8" s="85"/>
      <c r="B8" s="85"/>
      <c r="C8" s="79">
        <v>102</v>
      </c>
      <c r="D8" s="79">
        <v>25</v>
      </c>
      <c r="E8" s="80" t="s">
        <v>1126</v>
      </c>
      <c r="F8" s="78"/>
    </row>
    <row r="9" spans="1:6" s="3" customFormat="1" ht="68.25" customHeight="1" x14ac:dyDescent="0.3">
      <c r="A9" s="85"/>
      <c r="B9" s="85"/>
      <c r="C9" s="79">
        <v>102</v>
      </c>
      <c r="D9" s="79">
        <v>25</v>
      </c>
      <c r="E9" s="80" t="s">
        <v>1127</v>
      </c>
      <c r="F9" s="78"/>
    </row>
    <row r="10" spans="1:6" s="3" customFormat="1" ht="49.5" customHeight="1" x14ac:dyDescent="0.3">
      <c r="A10" s="81"/>
      <c r="B10" s="81"/>
      <c r="C10" s="79">
        <v>102</v>
      </c>
      <c r="D10" s="79">
        <v>25</v>
      </c>
      <c r="E10" s="80" t="s">
        <v>1128</v>
      </c>
      <c r="F10" s="78"/>
    </row>
    <row r="11" spans="1:6" s="3" customFormat="1" ht="44.25" customHeight="1" x14ac:dyDescent="0.3">
      <c r="A11" s="85"/>
      <c r="B11" s="81"/>
      <c r="C11" s="79">
        <v>102</v>
      </c>
      <c r="D11" s="79">
        <v>25</v>
      </c>
      <c r="E11" s="80" t="s">
        <v>1129</v>
      </c>
      <c r="F11" s="78"/>
    </row>
    <row r="12" spans="1:6" s="3" customFormat="1" ht="44.25" customHeight="1" x14ac:dyDescent="0.3">
      <c r="A12" s="85"/>
      <c r="B12" s="81"/>
      <c r="C12" s="79">
        <v>102</v>
      </c>
      <c r="D12" s="79">
        <v>25</v>
      </c>
      <c r="E12" s="80" t="s">
        <v>1130</v>
      </c>
      <c r="F12" s="78"/>
    </row>
    <row r="13" spans="1:6" s="3" customFormat="1" ht="44.25" customHeight="1" x14ac:dyDescent="0.3">
      <c r="A13" s="85"/>
      <c r="B13" s="81"/>
      <c r="C13" s="79">
        <v>102</v>
      </c>
      <c r="D13" s="79">
        <v>25</v>
      </c>
      <c r="E13" s="80" t="s">
        <v>1131</v>
      </c>
      <c r="F13" s="78"/>
    </row>
    <row r="14" spans="1:6" s="3" customFormat="1" ht="44.25" customHeight="1" x14ac:dyDescent="0.3">
      <c r="A14" s="81" t="s">
        <v>1143</v>
      </c>
      <c r="B14" s="85" t="s">
        <v>892</v>
      </c>
      <c r="C14" s="79">
        <v>102</v>
      </c>
      <c r="D14" s="79">
        <v>25</v>
      </c>
      <c r="E14" s="80" t="s">
        <v>1132</v>
      </c>
      <c r="F14" s="78"/>
    </row>
    <row r="15" spans="1:6" s="3" customFormat="1" ht="69" customHeight="1" x14ac:dyDescent="0.3">
      <c r="A15" s="81" t="s">
        <v>893</v>
      </c>
      <c r="B15" s="85" t="s">
        <v>1094</v>
      </c>
      <c r="C15" s="79">
        <v>24</v>
      </c>
      <c r="D15" s="79">
        <v>25</v>
      </c>
      <c r="E15" s="80" t="s">
        <v>1027</v>
      </c>
      <c r="F15" s="78"/>
    </row>
    <row r="16" spans="1:6" s="3" customFormat="1" ht="44.25" customHeight="1" x14ac:dyDescent="0.3">
      <c r="A16" s="81" t="s">
        <v>894</v>
      </c>
      <c r="B16" s="85" t="s">
        <v>895</v>
      </c>
      <c r="C16" s="79">
        <v>72</v>
      </c>
      <c r="D16" s="79">
        <v>25</v>
      </c>
      <c r="E16" s="80" t="s">
        <v>1066</v>
      </c>
      <c r="F16" s="78"/>
    </row>
    <row r="17" spans="1:6" s="3" customFormat="1" ht="63" customHeight="1" x14ac:dyDescent="0.3">
      <c r="A17" s="85" t="s">
        <v>896</v>
      </c>
      <c r="B17" s="81" t="s">
        <v>897</v>
      </c>
      <c r="C17" s="79">
        <v>102</v>
      </c>
      <c r="D17" s="79">
        <v>25</v>
      </c>
      <c r="E17" s="80" t="s">
        <v>1133</v>
      </c>
      <c r="F17" s="78"/>
    </row>
    <row r="18" spans="1:6" s="3" customFormat="1" ht="47.25" customHeight="1" x14ac:dyDescent="0.3">
      <c r="A18" s="85" t="s">
        <v>898</v>
      </c>
      <c r="B18" s="85" t="s">
        <v>899</v>
      </c>
      <c r="C18" s="79">
        <v>18</v>
      </c>
      <c r="D18" s="79">
        <v>25</v>
      </c>
      <c r="E18" s="80" t="s">
        <v>1091</v>
      </c>
      <c r="F18" s="78"/>
    </row>
    <row r="19" spans="1:6" s="3" customFormat="1" ht="57.75" customHeight="1" x14ac:dyDescent="0.3">
      <c r="A19" s="85" t="s">
        <v>898</v>
      </c>
      <c r="B19" s="81" t="s">
        <v>900</v>
      </c>
      <c r="C19" s="79">
        <v>18</v>
      </c>
      <c r="D19" s="79">
        <v>25</v>
      </c>
      <c r="E19" s="80" t="s">
        <v>1034</v>
      </c>
      <c r="F19" s="78"/>
    </row>
    <row r="20" spans="1:6" s="3" customFormat="1" ht="57" customHeight="1" x14ac:dyDescent="0.3">
      <c r="A20" s="81"/>
      <c r="B20" s="81"/>
      <c r="C20" s="79">
        <v>18</v>
      </c>
      <c r="D20" s="79">
        <v>25</v>
      </c>
      <c r="E20" s="80" t="s">
        <v>1035</v>
      </c>
      <c r="F20" s="78"/>
    </row>
    <row r="21" spans="1:6" s="3" customFormat="1" ht="43.5" customHeight="1" x14ac:dyDescent="0.3">
      <c r="A21" s="85" t="s">
        <v>901</v>
      </c>
      <c r="B21" s="85" t="s">
        <v>902</v>
      </c>
      <c r="C21" s="79">
        <v>72</v>
      </c>
      <c r="D21" s="79">
        <v>25</v>
      </c>
      <c r="E21" s="80" t="s">
        <v>1066</v>
      </c>
      <c r="F21" s="78"/>
    </row>
    <row r="22" spans="1:6" s="3" customFormat="1" ht="45" customHeight="1" x14ac:dyDescent="0.3">
      <c r="A22" s="85" t="s">
        <v>903</v>
      </c>
      <c r="B22" s="85" t="s">
        <v>904</v>
      </c>
      <c r="C22" s="79">
        <v>72</v>
      </c>
      <c r="D22" s="79">
        <v>25</v>
      </c>
      <c r="E22" s="80" t="s">
        <v>1134</v>
      </c>
      <c r="F22" s="78"/>
    </row>
    <row r="23" spans="1:6" s="3" customFormat="1" ht="54.75" customHeight="1" x14ac:dyDescent="0.3">
      <c r="A23" s="85" t="s">
        <v>905</v>
      </c>
      <c r="B23" s="85" t="s">
        <v>906</v>
      </c>
      <c r="C23" s="79">
        <v>72</v>
      </c>
      <c r="D23" s="79">
        <v>25</v>
      </c>
      <c r="E23" s="80" t="s">
        <v>1066</v>
      </c>
      <c r="F23" s="78"/>
    </row>
    <row r="24" spans="1:6" s="3" customFormat="1" ht="65.25" customHeight="1" x14ac:dyDescent="0.3">
      <c r="A24" s="81" t="s">
        <v>907</v>
      </c>
      <c r="B24" s="81" t="s">
        <v>908</v>
      </c>
      <c r="C24" s="79">
        <v>24</v>
      </c>
      <c r="D24" s="79">
        <v>25</v>
      </c>
      <c r="E24" s="80" t="s">
        <v>1067</v>
      </c>
      <c r="F24" s="78"/>
    </row>
    <row r="25" spans="1:6" s="3" customFormat="1" ht="28.5" customHeight="1" x14ac:dyDescent="0.3">
      <c r="A25" s="81" t="s">
        <v>909</v>
      </c>
      <c r="B25" s="81" t="s">
        <v>910</v>
      </c>
      <c r="C25" s="79">
        <v>18</v>
      </c>
      <c r="D25" s="79">
        <v>25</v>
      </c>
      <c r="E25" s="80" t="s">
        <v>1135</v>
      </c>
      <c r="F25" s="78"/>
    </row>
    <row r="26" spans="1:6" s="3" customFormat="1" ht="64.5" customHeight="1" x14ac:dyDescent="0.3">
      <c r="A26" s="81" t="s">
        <v>911</v>
      </c>
      <c r="B26" s="81" t="s">
        <v>912</v>
      </c>
      <c r="C26" s="79">
        <v>108</v>
      </c>
      <c r="D26" s="79">
        <v>25</v>
      </c>
      <c r="E26" s="80" t="s">
        <v>1119</v>
      </c>
      <c r="F26" s="78"/>
    </row>
    <row r="27" spans="1:6" s="3" customFormat="1" ht="69.75" customHeight="1" x14ac:dyDescent="0.3">
      <c r="A27" s="81"/>
      <c r="B27" s="81"/>
      <c r="C27" s="79">
        <v>108</v>
      </c>
      <c r="D27" s="79">
        <v>25</v>
      </c>
      <c r="E27" s="80" t="s">
        <v>1079</v>
      </c>
      <c r="F27" s="78"/>
    </row>
    <row r="28" spans="1:6" s="3" customFormat="1" ht="72" customHeight="1" x14ac:dyDescent="0.3">
      <c r="A28" s="81"/>
      <c r="B28" s="81"/>
      <c r="C28" s="79">
        <v>108</v>
      </c>
      <c r="D28" s="79">
        <v>25</v>
      </c>
      <c r="E28" s="80" t="s">
        <v>1080</v>
      </c>
      <c r="F28" s="78"/>
    </row>
    <row r="29" spans="1:6" s="3" customFormat="1" ht="72" customHeight="1" x14ac:dyDescent="0.3">
      <c r="A29" s="81"/>
      <c r="B29" s="81"/>
      <c r="C29" s="79">
        <v>108</v>
      </c>
      <c r="D29" s="79">
        <v>25</v>
      </c>
      <c r="E29" s="80" t="s">
        <v>1081</v>
      </c>
      <c r="F29" s="78"/>
    </row>
    <row r="30" spans="1:6" s="3" customFormat="1" ht="69" customHeight="1" x14ac:dyDescent="0.3">
      <c r="A30" s="81"/>
      <c r="B30" s="81"/>
      <c r="C30" s="79"/>
      <c r="D30" s="79"/>
      <c r="E30" s="80" t="s">
        <v>1082</v>
      </c>
      <c r="F30" s="78"/>
    </row>
    <row r="31" spans="1:6" s="3" customFormat="1" ht="70.5" customHeight="1" x14ac:dyDescent="0.3">
      <c r="A31" s="83"/>
      <c r="B31" s="83"/>
      <c r="C31" s="83"/>
      <c r="D31" s="83"/>
      <c r="E31" s="87" t="s">
        <v>1083</v>
      </c>
      <c r="F31" s="78"/>
    </row>
    <row r="32" spans="1:6" s="3" customFormat="1" ht="83.25" customHeight="1" x14ac:dyDescent="0.3">
      <c r="A32" s="81" t="s">
        <v>913</v>
      </c>
      <c r="B32" s="81" t="s">
        <v>914</v>
      </c>
      <c r="C32" s="79">
        <v>114</v>
      </c>
      <c r="D32" s="79">
        <v>25</v>
      </c>
      <c r="E32" s="80" t="s">
        <v>1068</v>
      </c>
      <c r="F32" s="78"/>
    </row>
    <row r="33" spans="1:6" s="3" customFormat="1" ht="65.25" customHeight="1" x14ac:dyDescent="0.3">
      <c r="A33" s="81" t="s">
        <v>915</v>
      </c>
      <c r="B33" s="81" t="s">
        <v>916</v>
      </c>
      <c r="C33" s="79">
        <v>108</v>
      </c>
      <c r="D33" s="79">
        <v>25</v>
      </c>
      <c r="E33" s="80" t="s">
        <v>1069</v>
      </c>
      <c r="F33" s="78"/>
    </row>
    <row r="34" spans="1:6" s="3" customFormat="1" ht="63.75" customHeight="1" x14ac:dyDescent="0.3">
      <c r="A34" s="81" t="s">
        <v>917</v>
      </c>
      <c r="B34" s="81" t="s">
        <v>918</v>
      </c>
      <c r="C34" s="79">
        <v>18</v>
      </c>
      <c r="D34" s="79">
        <v>25</v>
      </c>
      <c r="E34" s="80" t="s">
        <v>1070</v>
      </c>
      <c r="F34" s="78"/>
    </row>
    <row r="35" spans="1:6" s="3" customFormat="1" ht="103.5" customHeight="1" x14ac:dyDescent="0.3">
      <c r="A35" s="81" t="s">
        <v>1071</v>
      </c>
      <c r="B35" s="81" t="s">
        <v>918</v>
      </c>
      <c r="C35" s="79">
        <v>18</v>
      </c>
      <c r="D35" s="79">
        <v>25</v>
      </c>
      <c r="E35" s="80" t="s">
        <v>1072</v>
      </c>
      <c r="F35" s="78"/>
    </row>
    <row r="36" spans="1:6" s="3" customFormat="1" ht="85.5" customHeight="1" x14ac:dyDescent="0.3">
      <c r="A36" s="81" t="s">
        <v>919</v>
      </c>
      <c r="B36" s="81" t="s">
        <v>920</v>
      </c>
      <c r="C36" s="79">
        <v>114</v>
      </c>
      <c r="D36" s="79">
        <v>25</v>
      </c>
      <c r="E36" s="80" t="s">
        <v>1075</v>
      </c>
      <c r="F36" s="78"/>
    </row>
    <row r="37" spans="1:6" s="3" customFormat="1" ht="66.75" customHeight="1" x14ac:dyDescent="0.3">
      <c r="A37" s="81" t="s">
        <v>921</v>
      </c>
      <c r="B37" s="81" t="s">
        <v>922</v>
      </c>
      <c r="C37" s="79">
        <v>108</v>
      </c>
      <c r="D37" s="79">
        <v>25</v>
      </c>
      <c r="E37" s="80" t="s">
        <v>1076</v>
      </c>
      <c r="F37" s="78"/>
    </row>
    <row r="38" spans="1:6" s="3" customFormat="1" ht="61.5" customHeight="1" x14ac:dyDescent="0.3">
      <c r="A38" s="81" t="s">
        <v>919</v>
      </c>
      <c r="B38" s="81" t="s">
        <v>929</v>
      </c>
      <c r="C38" s="79">
        <v>36</v>
      </c>
      <c r="D38" s="79">
        <v>25</v>
      </c>
      <c r="E38" s="80" t="s">
        <v>1046</v>
      </c>
      <c r="F38" s="78"/>
    </row>
    <row r="39" spans="1:6" s="3" customFormat="1" ht="87.75" customHeight="1" x14ac:dyDescent="0.3">
      <c r="A39" s="81" t="s">
        <v>923</v>
      </c>
      <c r="B39" s="81" t="s">
        <v>924</v>
      </c>
      <c r="C39" s="79">
        <v>114</v>
      </c>
      <c r="D39" s="79">
        <v>25</v>
      </c>
      <c r="E39" s="80" t="s">
        <v>1077</v>
      </c>
      <c r="F39" s="78"/>
    </row>
    <row r="40" spans="1:6" s="3" customFormat="1" ht="69" customHeight="1" x14ac:dyDescent="0.3">
      <c r="A40" s="81" t="s">
        <v>925</v>
      </c>
      <c r="B40" s="81" t="s">
        <v>926</v>
      </c>
      <c r="C40" s="79">
        <v>108</v>
      </c>
      <c r="D40" s="79">
        <v>25</v>
      </c>
      <c r="E40" s="80" t="s">
        <v>1078</v>
      </c>
      <c r="F40" s="78"/>
    </row>
    <row r="41" spans="1:6" s="3" customFormat="1" ht="85.5" customHeight="1" x14ac:dyDescent="0.3">
      <c r="A41" s="81" t="s">
        <v>927</v>
      </c>
      <c r="B41" s="81" t="s">
        <v>928</v>
      </c>
      <c r="C41" s="79">
        <v>114</v>
      </c>
      <c r="D41" s="79">
        <v>25</v>
      </c>
      <c r="E41" s="80" t="s">
        <v>1074</v>
      </c>
      <c r="F41" s="78"/>
    </row>
    <row r="42" spans="1:6" s="3" customFormat="1" ht="61.5" customHeight="1" x14ac:dyDescent="0.3">
      <c r="A42" s="81" t="s">
        <v>930</v>
      </c>
      <c r="B42" s="81" t="s">
        <v>931</v>
      </c>
      <c r="C42" s="79">
        <v>108</v>
      </c>
      <c r="D42" s="79">
        <v>25</v>
      </c>
      <c r="E42" s="80" t="s">
        <v>1114</v>
      </c>
      <c r="F42" s="78"/>
    </row>
    <row r="43" spans="1:6" s="3" customFormat="1" ht="64.5" customHeight="1" x14ac:dyDescent="0.3">
      <c r="A43" s="81" t="s">
        <v>932</v>
      </c>
      <c r="B43" s="81" t="s">
        <v>933</v>
      </c>
      <c r="C43" s="79">
        <v>114</v>
      </c>
      <c r="D43" s="79">
        <v>30</v>
      </c>
      <c r="E43" s="80" t="s">
        <v>1051</v>
      </c>
      <c r="F43" s="78"/>
    </row>
    <row r="44" spans="1:6" s="3" customFormat="1" ht="84" customHeight="1" x14ac:dyDescent="0.3">
      <c r="A44" s="81" t="s">
        <v>1040</v>
      </c>
      <c r="B44" s="81" t="s">
        <v>934</v>
      </c>
      <c r="C44" s="79">
        <v>114</v>
      </c>
      <c r="D44" s="79">
        <v>25</v>
      </c>
      <c r="E44" s="80" t="s">
        <v>1024</v>
      </c>
      <c r="F44" s="78"/>
    </row>
    <row r="45" spans="1:6" s="3" customFormat="1" ht="87.75" customHeight="1" x14ac:dyDescent="0.3">
      <c r="A45" s="81" t="s">
        <v>935</v>
      </c>
      <c r="B45" s="81" t="s">
        <v>936</v>
      </c>
      <c r="C45" s="79">
        <v>114</v>
      </c>
      <c r="D45" s="79">
        <v>30</v>
      </c>
      <c r="E45" s="80" t="s">
        <v>1073</v>
      </c>
      <c r="F45" s="78"/>
    </row>
    <row r="46" spans="1:6" s="3" customFormat="1" ht="64.5" customHeight="1" x14ac:dyDescent="0.3">
      <c r="A46" s="81" t="s">
        <v>937</v>
      </c>
      <c r="B46" s="81" t="s">
        <v>938</v>
      </c>
      <c r="C46" s="79">
        <v>114</v>
      </c>
      <c r="D46" s="79">
        <v>30</v>
      </c>
      <c r="E46" s="80" t="s">
        <v>1047</v>
      </c>
      <c r="F46" s="78"/>
    </row>
    <row r="47" spans="1:6" s="3" customFormat="1" ht="63.75" customHeight="1" x14ac:dyDescent="0.3">
      <c r="A47" s="81" t="s">
        <v>939</v>
      </c>
      <c r="B47" s="81" t="s">
        <v>940</v>
      </c>
      <c r="C47" s="79">
        <v>96</v>
      </c>
      <c r="D47" s="79">
        <v>20</v>
      </c>
      <c r="E47" s="80" t="s">
        <v>1084</v>
      </c>
      <c r="F47" s="78"/>
    </row>
    <row r="48" spans="1:6" s="3" customFormat="1" ht="68.25" customHeight="1" x14ac:dyDescent="0.3">
      <c r="A48" s="81" t="s">
        <v>941</v>
      </c>
      <c r="B48" s="81" t="s">
        <v>942</v>
      </c>
      <c r="C48" s="79">
        <v>96</v>
      </c>
      <c r="D48" s="79">
        <v>20</v>
      </c>
      <c r="E48" s="80" t="s">
        <v>1028</v>
      </c>
      <c r="F48" s="78"/>
    </row>
    <row r="49" spans="1:6" s="3" customFormat="1" ht="68.25" customHeight="1" x14ac:dyDescent="0.3">
      <c r="A49" s="81" t="s">
        <v>1061</v>
      </c>
      <c r="B49" s="81" t="s">
        <v>1062</v>
      </c>
      <c r="C49" s="79">
        <v>114</v>
      </c>
      <c r="D49" s="79">
        <v>30</v>
      </c>
      <c r="E49" s="80" t="s">
        <v>1063</v>
      </c>
      <c r="F49" s="78"/>
    </row>
    <row r="50" spans="1:6" s="3" customFormat="1" ht="63.75" customHeight="1" x14ac:dyDescent="0.3">
      <c r="A50" s="81" t="s">
        <v>1056</v>
      </c>
      <c r="B50" s="81" t="s">
        <v>1057</v>
      </c>
      <c r="C50" s="79">
        <v>36</v>
      </c>
      <c r="D50" s="79">
        <v>25</v>
      </c>
      <c r="E50" s="80" t="s">
        <v>1058</v>
      </c>
      <c r="F50" s="78"/>
    </row>
    <row r="51" spans="1:6" s="3" customFormat="1" ht="44.25" customHeight="1" x14ac:dyDescent="0.3">
      <c r="A51" s="81" t="s">
        <v>943</v>
      </c>
      <c r="B51" s="81" t="s">
        <v>1059</v>
      </c>
      <c r="C51" s="79">
        <v>18</v>
      </c>
      <c r="D51" s="79">
        <v>25</v>
      </c>
      <c r="E51" s="80" t="s">
        <v>1060</v>
      </c>
      <c r="F51" s="78"/>
    </row>
    <row r="52" spans="1:6" s="3" customFormat="1" ht="45" customHeight="1" x14ac:dyDescent="0.3">
      <c r="A52" s="81" t="s">
        <v>943</v>
      </c>
      <c r="B52" s="81" t="s">
        <v>944</v>
      </c>
      <c r="C52" s="79">
        <v>24</v>
      </c>
      <c r="D52" s="79">
        <v>30</v>
      </c>
      <c r="E52" s="80" t="s">
        <v>1052</v>
      </c>
      <c r="F52" s="78"/>
    </row>
    <row r="53" spans="1:6" s="3" customFormat="1" ht="49.5" customHeight="1" x14ac:dyDescent="0.3">
      <c r="A53" s="81" t="s">
        <v>943</v>
      </c>
      <c r="B53" s="81" t="s">
        <v>945</v>
      </c>
      <c r="C53" s="79">
        <v>18</v>
      </c>
      <c r="D53" s="79">
        <v>25</v>
      </c>
      <c r="E53" s="80" t="s">
        <v>1053</v>
      </c>
      <c r="F53" s="78"/>
    </row>
    <row r="54" spans="1:6" s="3" customFormat="1" ht="64.5" customHeight="1" x14ac:dyDescent="0.3">
      <c r="A54" s="81" t="s">
        <v>946</v>
      </c>
      <c r="B54" s="81" t="s">
        <v>947</v>
      </c>
      <c r="C54" s="79">
        <v>96</v>
      </c>
      <c r="D54" s="79">
        <v>25</v>
      </c>
      <c r="E54" s="80" t="s">
        <v>1048</v>
      </c>
      <c r="F54" s="78"/>
    </row>
    <row r="55" spans="1:6" s="3" customFormat="1" ht="51.75" customHeight="1" x14ac:dyDescent="0.3">
      <c r="A55" s="81" t="s">
        <v>948</v>
      </c>
      <c r="B55" s="81" t="s">
        <v>949</v>
      </c>
      <c r="C55" s="79">
        <v>72</v>
      </c>
      <c r="D55" s="79">
        <v>25</v>
      </c>
      <c r="E55" s="80" t="s">
        <v>1120</v>
      </c>
      <c r="F55" s="78"/>
    </row>
    <row r="56" spans="1:6" s="3" customFormat="1" ht="46.5" customHeight="1" x14ac:dyDescent="0.3">
      <c r="A56" s="81" t="s">
        <v>950</v>
      </c>
      <c r="B56" s="81" t="s">
        <v>951</v>
      </c>
      <c r="C56" s="79">
        <v>24</v>
      </c>
      <c r="D56" s="79">
        <v>25</v>
      </c>
      <c r="E56" s="80" t="s">
        <v>1121</v>
      </c>
      <c r="F56" s="78"/>
    </row>
    <row r="57" spans="1:6" s="3" customFormat="1" ht="50.25" customHeight="1" x14ac:dyDescent="0.3">
      <c r="A57" s="81" t="s">
        <v>952</v>
      </c>
      <c r="B57" s="81" t="s">
        <v>953</v>
      </c>
      <c r="C57" s="79">
        <v>72</v>
      </c>
      <c r="D57" s="79">
        <v>25</v>
      </c>
      <c r="E57" s="80" t="s">
        <v>1136</v>
      </c>
      <c r="F57" s="78"/>
    </row>
    <row r="58" spans="1:6" s="3" customFormat="1" ht="62.25" customHeight="1" x14ac:dyDescent="0.3">
      <c r="A58" s="81" t="s">
        <v>952</v>
      </c>
      <c r="B58" s="81" t="s">
        <v>954</v>
      </c>
      <c r="C58" s="79">
        <v>18</v>
      </c>
      <c r="D58" s="79">
        <v>25</v>
      </c>
      <c r="E58" s="80" t="s">
        <v>1139</v>
      </c>
      <c r="F58" s="78"/>
    </row>
    <row r="59" spans="1:6" s="3" customFormat="1" ht="49.5" customHeight="1" x14ac:dyDescent="0.3">
      <c r="A59" s="81" t="s">
        <v>955</v>
      </c>
      <c r="B59" s="81" t="s">
        <v>956</v>
      </c>
      <c r="C59" s="79">
        <v>18</v>
      </c>
      <c r="D59" s="79">
        <v>25</v>
      </c>
      <c r="E59" s="80" t="s">
        <v>1140</v>
      </c>
      <c r="F59" s="78"/>
    </row>
    <row r="60" spans="1:6" s="3" customFormat="1" ht="64.5" customHeight="1" x14ac:dyDescent="0.3">
      <c r="A60" s="81" t="s">
        <v>955</v>
      </c>
      <c r="B60" s="81" t="s">
        <v>957</v>
      </c>
      <c r="C60" s="79">
        <v>18</v>
      </c>
      <c r="D60" s="79">
        <v>25</v>
      </c>
      <c r="E60" s="80" t="s">
        <v>1137</v>
      </c>
      <c r="F60" s="78"/>
    </row>
    <row r="61" spans="1:6" s="3" customFormat="1" ht="65.25" customHeight="1" x14ac:dyDescent="0.3">
      <c r="A61" s="81" t="s">
        <v>958</v>
      </c>
      <c r="B61" s="81" t="s">
        <v>1138</v>
      </c>
      <c r="C61" s="79">
        <v>36</v>
      </c>
      <c r="D61" s="79">
        <v>25</v>
      </c>
      <c r="E61" s="80" t="s">
        <v>1046</v>
      </c>
      <c r="F61" s="78"/>
    </row>
    <row r="62" spans="1:6" s="3" customFormat="1" ht="59.25" customHeight="1" x14ac:dyDescent="0.3">
      <c r="A62" s="81" t="s">
        <v>952</v>
      </c>
      <c r="B62" s="81" t="s">
        <v>959</v>
      </c>
      <c r="C62" s="79">
        <v>18</v>
      </c>
      <c r="D62" s="79">
        <v>25</v>
      </c>
      <c r="E62" s="80" t="s">
        <v>1118</v>
      </c>
      <c r="F62" s="78"/>
    </row>
    <row r="63" spans="1:6" s="3" customFormat="1" ht="63" customHeight="1" x14ac:dyDescent="0.3">
      <c r="A63" s="81" t="s">
        <v>960</v>
      </c>
      <c r="B63" s="81" t="s">
        <v>961</v>
      </c>
      <c r="C63" s="79">
        <v>24</v>
      </c>
      <c r="D63" s="79">
        <v>25</v>
      </c>
      <c r="E63" s="80" t="s">
        <v>1099</v>
      </c>
      <c r="F63" s="78"/>
    </row>
    <row r="64" spans="1:6" s="3" customFormat="1" ht="62.25" customHeight="1" x14ac:dyDescent="0.3">
      <c r="A64" s="81" t="s">
        <v>964</v>
      </c>
      <c r="B64" s="81" t="s">
        <v>962</v>
      </c>
      <c r="C64" s="79">
        <v>18</v>
      </c>
      <c r="D64" s="79">
        <v>25</v>
      </c>
      <c r="E64" s="80" t="s">
        <v>1110</v>
      </c>
      <c r="F64" s="78"/>
    </row>
    <row r="65" spans="1:6" s="3" customFormat="1" ht="30" customHeight="1" x14ac:dyDescent="0.3">
      <c r="A65" s="81" t="s">
        <v>963</v>
      </c>
      <c r="B65" s="81" t="s">
        <v>962</v>
      </c>
      <c r="C65" s="79">
        <v>18</v>
      </c>
      <c r="D65" s="79">
        <v>25</v>
      </c>
      <c r="E65" s="80" t="s">
        <v>1036</v>
      </c>
      <c r="F65" s="78"/>
    </row>
    <row r="66" spans="1:6" s="3" customFormat="1" ht="27.75" customHeight="1" x14ac:dyDescent="0.3">
      <c r="A66" s="81" t="s">
        <v>965</v>
      </c>
      <c r="B66" s="81" t="s">
        <v>962</v>
      </c>
      <c r="C66" s="79">
        <v>18</v>
      </c>
      <c r="D66" s="79">
        <v>25</v>
      </c>
      <c r="E66" s="88" t="s">
        <v>1037</v>
      </c>
      <c r="F66" s="78"/>
    </row>
    <row r="67" spans="1:6" s="3" customFormat="1" ht="44.25" customHeight="1" x14ac:dyDescent="0.3">
      <c r="A67" s="81" t="s">
        <v>966</v>
      </c>
      <c r="B67" s="81" t="s">
        <v>962</v>
      </c>
      <c r="C67" s="79">
        <v>18</v>
      </c>
      <c r="D67" s="79">
        <v>25</v>
      </c>
      <c r="E67" s="80" t="s">
        <v>1064</v>
      </c>
      <c r="F67" s="78"/>
    </row>
    <row r="68" spans="1:6" s="3" customFormat="1" ht="31.5" customHeight="1" x14ac:dyDescent="0.3">
      <c r="A68" s="81" t="s">
        <v>967</v>
      </c>
      <c r="B68" s="81" t="s">
        <v>962</v>
      </c>
      <c r="C68" s="79">
        <v>18</v>
      </c>
      <c r="D68" s="79">
        <v>25</v>
      </c>
      <c r="E68" s="80" t="s">
        <v>1026</v>
      </c>
      <c r="F68" s="78"/>
    </row>
    <row r="69" spans="1:6" s="3" customFormat="1" ht="63.75" customHeight="1" x14ac:dyDescent="0.3">
      <c r="A69" s="81" t="s">
        <v>968</v>
      </c>
      <c r="B69" s="81" t="s">
        <v>969</v>
      </c>
      <c r="C69" s="79">
        <v>18</v>
      </c>
      <c r="D69" s="79">
        <v>25</v>
      </c>
      <c r="E69" s="80" t="s">
        <v>1097</v>
      </c>
      <c r="F69" s="78"/>
    </row>
    <row r="70" spans="1:6" s="3" customFormat="1" ht="61.5" customHeight="1" x14ac:dyDescent="0.3">
      <c r="A70" s="81" t="s">
        <v>1038</v>
      </c>
      <c r="B70" s="81" t="s">
        <v>1039</v>
      </c>
      <c r="C70" s="79">
        <v>36</v>
      </c>
      <c r="D70" s="79">
        <v>25</v>
      </c>
      <c r="E70" s="80" t="s">
        <v>1109</v>
      </c>
      <c r="F70" s="78"/>
    </row>
    <row r="71" spans="1:6" s="3" customFormat="1" ht="64.5" customHeight="1" x14ac:dyDescent="0.3">
      <c r="A71" s="81" t="s">
        <v>970</v>
      </c>
      <c r="B71" s="81" t="s">
        <v>971</v>
      </c>
      <c r="C71" s="79">
        <v>24</v>
      </c>
      <c r="D71" s="79">
        <v>25</v>
      </c>
      <c r="E71" s="80" t="s">
        <v>1049</v>
      </c>
      <c r="F71" s="78"/>
    </row>
    <row r="72" spans="1:6" s="3" customFormat="1" ht="46.5" customHeight="1" x14ac:dyDescent="0.3">
      <c r="A72" s="81" t="s">
        <v>970</v>
      </c>
      <c r="B72" s="81"/>
      <c r="C72" s="79">
        <v>24</v>
      </c>
      <c r="D72" s="79">
        <v>25</v>
      </c>
      <c r="E72" s="80" t="s">
        <v>1050</v>
      </c>
      <c r="F72" s="78"/>
    </row>
    <row r="73" spans="1:6" s="3" customFormat="1" ht="43.5" customHeight="1" x14ac:dyDescent="0.3">
      <c r="A73" s="81" t="s">
        <v>972</v>
      </c>
      <c r="B73" s="81" t="s">
        <v>910</v>
      </c>
      <c r="C73" s="79">
        <v>24</v>
      </c>
      <c r="D73" s="79">
        <v>25</v>
      </c>
      <c r="E73" s="80" t="s">
        <v>1025</v>
      </c>
      <c r="F73" s="78"/>
    </row>
    <row r="74" spans="1:6" s="3" customFormat="1" ht="64.5" customHeight="1" x14ac:dyDescent="0.3">
      <c r="A74" s="81" t="s">
        <v>973</v>
      </c>
      <c r="B74" s="81" t="s">
        <v>974</v>
      </c>
      <c r="C74" s="79">
        <v>18</v>
      </c>
      <c r="D74" s="79">
        <v>25</v>
      </c>
      <c r="E74" s="80" t="s">
        <v>1117</v>
      </c>
      <c r="F74" s="78"/>
    </row>
    <row r="75" spans="1:6" s="3" customFormat="1" ht="63.75" customHeight="1" x14ac:dyDescent="0.3">
      <c r="A75" s="81" t="s">
        <v>973</v>
      </c>
      <c r="B75" s="81" t="s">
        <v>975</v>
      </c>
      <c r="C75" s="79">
        <v>18</v>
      </c>
      <c r="D75" s="79">
        <v>25</v>
      </c>
      <c r="E75" s="80" t="s">
        <v>1065</v>
      </c>
      <c r="F75" s="78"/>
    </row>
    <row r="76" spans="1:6" s="3" customFormat="1" ht="83.25" customHeight="1" x14ac:dyDescent="0.3">
      <c r="A76" s="81" t="s">
        <v>976</v>
      </c>
      <c r="B76" s="81" t="s">
        <v>977</v>
      </c>
      <c r="C76" s="79">
        <v>24</v>
      </c>
      <c r="D76" s="79">
        <v>25</v>
      </c>
      <c r="E76" s="80" t="s">
        <v>1027</v>
      </c>
      <c r="F76" s="78"/>
    </row>
    <row r="77" spans="1:6" s="3" customFormat="1" ht="66" customHeight="1" x14ac:dyDescent="0.3">
      <c r="A77" s="81" t="s">
        <v>1041</v>
      </c>
      <c r="B77" s="81" t="s">
        <v>978</v>
      </c>
      <c r="C77" s="79">
        <v>18</v>
      </c>
      <c r="D77" s="79">
        <v>25</v>
      </c>
      <c r="E77" s="80" t="s">
        <v>1141</v>
      </c>
      <c r="F77" s="90"/>
    </row>
    <row r="78" spans="1:6" s="3" customFormat="1" ht="63.75" customHeight="1" x14ac:dyDescent="0.3">
      <c r="A78" s="81" t="s">
        <v>1041</v>
      </c>
      <c r="B78" s="81" t="s">
        <v>978</v>
      </c>
      <c r="C78" s="79">
        <v>18</v>
      </c>
      <c r="D78" s="79">
        <v>25</v>
      </c>
      <c r="E78" s="80" t="s">
        <v>1142</v>
      </c>
      <c r="F78" s="90"/>
    </row>
    <row r="79" spans="1:6" s="3" customFormat="1" ht="64.5" customHeight="1" x14ac:dyDescent="0.3">
      <c r="A79" s="81" t="s">
        <v>1054</v>
      </c>
      <c r="B79" s="81" t="s">
        <v>979</v>
      </c>
      <c r="C79" s="79">
        <v>96</v>
      </c>
      <c r="D79" s="79">
        <v>25</v>
      </c>
      <c r="E79" s="80" t="s">
        <v>1085</v>
      </c>
      <c r="F79" s="78"/>
    </row>
    <row r="80" spans="1:6" s="3" customFormat="1" ht="66.75" customHeight="1" x14ac:dyDescent="0.3">
      <c r="A80" s="81" t="s">
        <v>980</v>
      </c>
      <c r="B80" s="81" t="s">
        <v>981</v>
      </c>
      <c r="C80" s="79">
        <v>72</v>
      </c>
      <c r="D80" s="79">
        <v>25</v>
      </c>
      <c r="E80" s="89" t="s">
        <v>1108</v>
      </c>
      <c r="F80" s="78"/>
    </row>
    <row r="81" spans="1:6" s="3" customFormat="1" ht="63.75" customHeight="1" x14ac:dyDescent="0.3">
      <c r="A81" s="81" t="s">
        <v>982</v>
      </c>
      <c r="B81" s="81" t="s">
        <v>983</v>
      </c>
      <c r="C81" s="79">
        <v>72</v>
      </c>
      <c r="D81" s="79">
        <v>25</v>
      </c>
      <c r="E81" s="80" t="s">
        <v>1029</v>
      </c>
      <c r="F81" s="78"/>
    </row>
    <row r="82" spans="1:6" s="3" customFormat="1" ht="66.75" customHeight="1" x14ac:dyDescent="0.3">
      <c r="A82" s="81" t="s">
        <v>1086</v>
      </c>
      <c r="B82" s="81" t="s">
        <v>1087</v>
      </c>
      <c r="C82" s="79">
        <v>96</v>
      </c>
      <c r="D82" s="79">
        <v>25</v>
      </c>
      <c r="E82" s="80" t="s">
        <v>1100</v>
      </c>
      <c r="F82" s="78"/>
    </row>
    <row r="83" spans="1:6" s="3" customFormat="1" ht="66.75" customHeight="1" x14ac:dyDescent="0.3">
      <c r="A83" s="81" t="s">
        <v>1088</v>
      </c>
      <c r="B83" s="81" t="s">
        <v>1089</v>
      </c>
      <c r="C83" s="79">
        <v>96</v>
      </c>
      <c r="D83" s="79">
        <v>25</v>
      </c>
      <c r="E83" s="80" t="s">
        <v>1101</v>
      </c>
      <c r="F83" s="78"/>
    </row>
    <row r="84" spans="1:6" s="3" customFormat="1" ht="87" customHeight="1" x14ac:dyDescent="0.3">
      <c r="A84" s="81" t="s">
        <v>984</v>
      </c>
      <c r="B84" s="81" t="s">
        <v>985</v>
      </c>
      <c r="C84" s="79">
        <v>96</v>
      </c>
      <c r="D84" s="79">
        <v>25</v>
      </c>
      <c r="E84" s="80" t="s">
        <v>1090</v>
      </c>
      <c r="F84" s="78"/>
    </row>
    <row r="85" spans="1:6" s="3" customFormat="1" ht="51" customHeight="1" x14ac:dyDescent="0.3">
      <c r="A85" s="81" t="s">
        <v>986</v>
      </c>
      <c r="B85" s="81" t="s">
        <v>987</v>
      </c>
      <c r="C85" s="79">
        <v>72</v>
      </c>
      <c r="D85" s="79">
        <v>25</v>
      </c>
      <c r="E85" s="80" t="s">
        <v>1102</v>
      </c>
      <c r="F85" s="78"/>
    </row>
    <row r="86" spans="1:6" s="3" customFormat="1" ht="65.25" customHeight="1" x14ac:dyDescent="0.3">
      <c r="A86" s="81" t="s">
        <v>988</v>
      </c>
      <c r="B86" s="81" t="s">
        <v>989</v>
      </c>
      <c r="C86" s="79">
        <v>18</v>
      </c>
      <c r="D86" s="79">
        <v>25</v>
      </c>
      <c r="E86" s="80" t="s">
        <v>1091</v>
      </c>
      <c r="F86" s="78"/>
    </row>
    <row r="87" spans="1:6" s="3" customFormat="1" ht="83.25" customHeight="1" x14ac:dyDescent="0.3">
      <c r="A87" s="81" t="s">
        <v>997</v>
      </c>
      <c r="B87" s="81" t="s">
        <v>990</v>
      </c>
      <c r="C87" s="79">
        <v>72</v>
      </c>
      <c r="D87" s="79">
        <v>25</v>
      </c>
      <c r="E87" s="80" t="s">
        <v>1045</v>
      </c>
      <c r="F87" s="78"/>
    </row>
    <row r="88" spans="1:6" s="3" customFormat="1" ht="65.25" customHeight="1" x14ac:dyDescent="0.3">
      <c r="A88" s="81" t="s">
        <v>991</v>
      </c>
      <c r="B88" s="81" t="s">
        <v>992</v>
      </c>
      <c r="C88" s="79">
        <v>48</v>
      </c>
      <c r="D88" s="79">
        <v>25</v>
      </c>
      <c r="E88" s="80" t="s">
        <v>1103</v>
      </c>
      <c r="F88" s="78"/>
    </row>
    <row r="89" spans="1:6" s="3" customFormat="1" ht="63.75" customHeight="1" x14ac:dyDescent="0.3">
      <c r="A89" s="81" t="s">
        <v>993</v>
      </c>
      <c r="B89" s="81" t="s">
        <v>994</v>
      </c>
      <c r="C89" s="79">
        <v>18</v>
      </c>
      <c r="D89" s="79">
        <v>25</v>
      </c>
      <c r="E89" s="80" t="s">
        <v>1116</v>
      </c>
      <c r="F89" s="78"/>
    </row>
    <row r="90" spans="1:6" s="3" customFormat="1" ht="83.25" customHeight="1" x14ac:dyDescent="0.3">
      <c r="A90" s="81" t="s">
        <v>995</v>
      </c>
      <c r="B90" s="81" t="s">
        <v>996</v>
      </c>
      <c r="C90" s="79">
        <v>18</v>
      </c>
      <c r="D90" s="79">
        <v>25</v>
      </c>
      <c r="E90" s="80" t="s">
        <v>1096</v>
      </c>
      <c r="F90" s="78"/>
    </row>
    <row r="91" spans="1:6" s="3" customFormat="1" ht="82.5" customHeight="1" x14ac:dyDescent="0.3">
      <c r="A91" s="81" t="s">
        <v>997</v>
      </c>
      <c r="B91" s="81" t="s">
        <v>998</v>
      </c>
      <c r="C91" s="79">
        <v>18</v>
      </c>
      <c r="D91" s="79">
        <v>25</v>
      </c>
      <c r="E91" s="80" t="s">
        <v>1110</v>
      </c>
      <c r="F91" s="78"/>
    </row>
    <row r="92" spans="1:6" s="3" customFormat="1" ht="48" customHeight="1" x14ac:dyDescent="0.3">
      <c r="A92" s="81" t="s">
        <v>999</v>
      </c>
      <c r="B92" s="81" t="s">
        <v>1000</v>
      </c>
      <c r="C92" s="79">
        <v>36</v>
      </c>
      <c r="D92" s="79">
        <v>25</v>
      </c>
      <c r="E92" s="80" t="s">
        <v>1111</v>
      </c>
      <c r="F92" s="78"/>
    </row>
    <row r="93" spans="1:6" s="3" customFormat="1" ht="83.25" customHeight="1" x14ac:dyDescent="0.3">
      <c r="A93" s="81" t="s">
        <v>1042</v>
      </c>
      <c r="B93" s="81" t="s">
        <v>1098</v>
      </c>
      <c r="C93" s="79">
        <v>72</v>
      </c>
      <c r="D93" s="79">
        <v>25</v>
      </c>
      <c r="E93" s="80" t="s">
        <v>1112</v>
      </c>
      <c r="F93" s="78"/>
    </row>
    <row r="94" spans="1:6" s="3" customFormat="1" ht="63" customHeight="1" x14ac:dyDescent="0.3">
      <c r="A94" s="81" t="s">
        <v>1043</v>
      </c>
      <c r="B94" s="84" t="s">
        <v>1044</v>
      </c>
      <c r="C94" s="88">
        <v>36</v>
      </c>
      <c r="D94" s="88">
        <v>25</v>
      </c>
      <c r="E94" s="80" t="s">
        <v>1113</v>
      </c>
      <c r="F94" s="78"/>
    </row>
    <row r="95" spans="1:6" s="3" customFormat="1" ht="85.5" customHeight="1" x14ac:dyDescent="0.3">
      <c r="A95" s="81" t="s">
        <v>1001</v>
      </c>
      <c r="B95" s="81" t="s">
        <v>1002</v>
      </c>
      <c r="C95" s="79">
        <v>36</v>
      </c>
      <c r="D95" s="79">
        <v>25</v>
      </c>
      <c r="E95" s="80" t="s">
        <v>1031</v>
      </c>
      <c r="F95" s="78"/>
    </row>
    <row r="96" spans="1:6" s="3" customFormat="1" ht="85.5" customHeight="1" x14ac:dyDescent="0.3">
      <c r="A96" s="81" t="s">
        <v>1005</v>
      </c>
      <c r="B96" s="81" t="s">
        <v>1004</v>
      </c>
      <c r="C96" s="79">
        <v>36</v>
      </c>
      <c r="D96" s="79">
        <v>25</v>
      </c>
      <c r="E96" s="80" t="s">
        <v>1055</v>
      </c>
      <c r="F96" s="78"/>
    </row>
    <row r="97" spans="1:6" s="3" customFormat="1" ht="82.5" customHeight="1" x14ac:dyDescent="0.3">
      <c r="A97" s="81" t="s">
        <v>1003</v>
      </c>
      <c r="B97" s="81" t="s">
        <v>1006</v>
      </c>
      <c r="C97" s="79">
        <v>36</v>
      </c>
      <c r="D97" s="79">
        <v>25</v>
      </c>
      <c r="E97" s="80" t="s">
        <v>1046</v>
      </c>
      <c r="F97" s="78"/>
    </row>
    <row r="98" spans="1:6" s="3" customFormat="1" ht="67.5" customHeight="1" x14ac:dyDescent="0.3">
      <c r="A98" s="81" t="s">
        <v>1007</v>
      </c>
      <c r="B98" s="81" t="s">
        <v>1008</v>
      </c>
      <c r="C98" s="79">
        <v>24</v>
      </c>
      <c r="D98" s="79">
        <v>25</v>
      </c>
      <c r="E98" s="80" t="s">
        <v>1092</v>
      </c>
      <c r="F98" s="78"/>
    </row>
    <row r="99" spans="1:6" s="3" customFormat="1" ht="48" customHeight="1" x14ac:dyDescent="0.3">
      <c r="A99" s="81"/>
      <c r="B99" s="81"/>
      <c r="C99" s="79">
        <v>24</v>
      </c>
      <c r="D99" s="79">
        <v>25</v>
      </c>
      <c r="E99" s="80" t="s">
        <v>1093</v>
      </c>
      <c r="F99" s="78"/>
    </row>
    <row r="100" spans="1:6" s="3" customFormat="1" ht="63.75" customHeight="1" x14ac:dyDescent="0.3">
      <c r="A100" s="81" t="s">
        <v>1009</v>
      </c>
      <c r="B100" s="81" t="s">
        <v>1104</v>
      </c>
      <c r="C100" s="79">
        <v>36</v>
      </c>
      <c r="D100" s="79">
        <v>25</v>
      </c>
      <c r="E100" s="80" t="s">
        <v>1030</v>
      </c>
      <c r="F100" s="78"/>
    </row>
    <row r="101" spans="1:6" s="3" customFormat="1" ht="45.75" customHeight="1" x14ac:dyDescent="0.3">
      <c r="A101" s="81" t="s">
        <v>1010</v>
      </c>
      <c r="B101" s="81" t="s">
        <v>1011</v>
      </c>
      <c r="C101" s="79">
        <v>36</v>
      </c>
      <c r="D101" s="79">
        <v>25</v>
      </c>
      <c r="E101" s="80" t="s">
        <v>1031</v>
      </c>
      <c r="F101" s="78"/>
    </row>
    <row r="102" spans="1:6" s="3" customFormat="1" ht="44.25" customHeight="1" x14ac:dyDescent="0.3">
      <c r="A102" s="81" t="s">
        <v>1012</v>
      </c>
      <c r="B102" s="81" t="s">
        <v>1013</v>
      </c>
      <c r="C102" s="79">
        <v>36</v>
      </c>
      <c r="D102" s="79">
        <v>25</v>
      </c>
      <c r="E102" s="80" t="s">
        <v>1032</v>
      </c>
      <c r="F102" s="78"/>
    </row>
    <row r="103" spans="1:6" s="3" customFormat="1" ht="65.25" customHeight="1" x14ac:dyDescent="0.3">
      <c r="A103" s="81" t="s">
        <v>1014</v>
      </c>
      <c r="B103" s="81" t="s">
        <v>1015</v>
      </c>
      <c r="C103" s="79">
        <v>36</v>
      </c>
      <c r="D103" s="79">
        <v>25</v>
      </c>
      <c r="E103" s="80" t="s">
        <v>1033</v>
      </c>
      <c r="F103" s="78"/>
    </row>
    <row r="104" spans="1:6" s="3" customFormat="1" ht="87" customHeight="1" x14ac:dyDescent="0.3">
      <c r="A104" s="81" t="s">
        <v>1107</v>
      </c>
      <c r="B104" s="81" t="s">
        <v>1016</v>
      </c>
      <c r="C104" s="79">
        <v>18</v>
      </c>
      <c r="D104" s="79">
        <v>25</v>
      </c>
      <c r="E104" s="80" t="s">
        <v>1105</v>
      </c>
      <c r="F104" s="78"/>
    </row>
    <row r="105" spans="1:6" s="3" customFormat="1" ht="66" customHeight="1" x14ac:dyDescent="0.3">
      <c r="A105" s="81" t="s">
        <v>950</v>
      </c>
      <c r="B105" s="81" t="s">
        <v>1017</v>
      </c>
      <c r="C105" s="79">
        <v>36</v>
      </c>
      <c r="D105" s="79">
        <v>25</v>
      </c>
      <c r="E105" s="80" t="s">
        <v>1032</v>
      </c>
      <c r="F105" s="78"/>
    </row>
    <row r="106" spans="1:6" s="3" customFormat="1" ht="66.75" customHeight="1" x14ac:dyDescent="0.3">
      <c r="A106" s="81" t="s">
        <v>1018</v>
      </c>
      <c r="B106" s="81" t="s">
        <v>1019</v>
      </c>
      <c r="C106" s="79">
        <v>18</v>
      </c>
      <c r="D106" s="79">
        <v>25</v>
      </c>
      <c r="E106" s="80" t="s">
        <v>1106</v>
      </c>
      <c r="F106" s="78"/>
    </row>
    <row r="107" spans="1:6" s="3" customFormat="1" ht="42" customHeight="1" x14ac:dyDescent="0.3">
      <c r="A107" s="81" t="s">
        <v>1020</v>
      </c>
      <c r="B107" s="81" t="s">
        <v>1021</v>
      </c>
      <c r="C107" s="79">
        <v>18</v>
      </c>
      <c r="D107" s="79">
        <v>30</v>
      </c>
      <c r="E107" s="80" t="s">
        <v>1046</v>
      </c>
      <c r="F107" s="78"/>
    </row>
    <row r="108" spans="1:6" s="3" customFormat="1" ht="129" customHeight="1" x14ac:dyDescent="0.3">
      <c r="A108" s="81" t="s">
        <v>1022</v>
      </c>
      <c r="B108" s="81" t="s">
        <v>1023</v>
      </c>
      <c r="C108" s="79">
        <v>24</v>
      </c>
      <c r="D108" s="79">
        <v>25</v>
      </c>
      <c r="E108" s="80" t="s">
        <v>1115</v>
      </c>
      <c r="F108" s="78"/>
    </row>
    <row r="109" spans="1:6" s="3" customFormat="1" ht="18.75" x14ac:dyDescent="0.3"/>
    <row r="110" spans="1:6" s="3" customFormat="1" ht="18.75" x14ac:dyDescent="0.3"/>
    <row r="111" spans="1:6" s="3" customFormat="1" ht="18.75" x14ac:dyDescent="0.3"/>
    <row r="112" spans="1:6" s="3" customFormat="1" ht="18.75" x14ac:dyDescent="0.3"/>
    <row r="113" s="3" customFormat="1" ht="18.75" x14ac:dyDescent="0.3"/>
    <row r="114" s="3" customFormat="1" ht="18.75" x14ac:dyDescent="0.3"/>
    <row r="115" s="3" customFormat="1" ht="18.75" x14ac:dyDescent="0.3"/>
    <row r="116" s="3" customFormat="1" ht="18.75" x14ac:dyDescent="0.3"/>
    <row r="117" s="3" customFormat="1" ht="18.75" x14ac:dyDescent="0.3"/>
    <row r="118" s="3" customFormat="1" ht="18.75" x14ac:dyDescent="0.3"/>
    <row r="119" s="3" customFormat="1" ht="18.75" x14ac:dyDescent="0.3"/>
    <row r="120" s="3" customFormat="1" ht="18.75" x14ac:dyDescent="0.3"/>
    <row r="121" s="3" customFormat="1" ht="18.75" x14ac:dyDescent="0.3"/>
    <row r="122" s="3" customFormat="1" ht="18.75" x14ac:dyDescent="0.3"/>
    <row r="123" s="3" customFormat="1" ht="18.75" x14ac:dyDescent="0.3"/>
    <row r="124" s="3" customFormat="1" ht="18.75" x14ac:dyDescent="0.3"/>
    <row r="125" s="3" customFormat="1" ht="18.75" x14ac:dyDescent="0.3"/>
    <row r="126" s="3" customFormat="1" ht="18.75" x14ac:dyDescent="0.3"/>
    <row r="127" s="3" customFormat="1" ht="18.75" x14ac:dyDescent="0.3"/>
    <row r="128" s="3" customFormat="1" ht="18.75" x14ac:dyDescent="0.3"/>
    <row r="129" s="3" customFormat="1" ht="18.75" x14ac:dyDescent="0.3"/>
    <row r="130" s="3" customFormat="1" ht="18.75" x14ac:dyDescent="0.3"/>
    <row r="131" s="3" customFormat="1" ht="18.75" x14ac:dyDescent="0.3"/>
    <row r="132" s="3" customFormat="1" ht="18.75" x14ac:dyDescent="0.3"/>
    <row r="133" s="3" customFormat="1" ht="18.75" x14ac:dyDescent="0.3"/>
    <row r="134" s="3" customFormat="1" ht="18.75" x14ac:dyDescent="0.3"/>
    <row r="135" s="3" customFormat="1" ht="18.75" x14ac:dyDescent="0.3"/>
    <row r="136" s="3" customFormat="1" ht="18.75" x14ac:dyDescent="0.3"/>
    <row r="137" s="3" customFormat="1" ht="18.75" x14ac:dyDescent="0.3"/>
    <row r="138" s="3" customFormat="1" ht="18.75" x14ac:dyDescent="0.3"/>
    <row r="139" s="3" customFormat="1" ht="18.75" x14ac:dyDescent="0.3"/>
    <row r="140" s="3" customFormat="1" ht="18.75" x14ac:dyDescent="0.3"/>
    <row r="141" s="3" customFormat="1" ht="18.75" x14ac:dyDescent="0.3"/>
    <row r="142" s="3" customFormat="1" ht="18.75" x14ac:dyDescent="0.3"/>
    <row r="143" s="3" customFormat="1" ht="18.75" x14ac:dyDescent="0.3"/>
    <row r="144" s="3" customFormat="1" ht="18.75" x14ac:dyDescent="0.3"/>
    <row r="145" s="3" customFormat="1" ht="18.75" x14ac:dyDescent="0.3"/>
    <row r="146" s="3" customFormat="1" ht="18.75" x14ac:dyDescent="0.3"/>
    <row r="147" s="3" customFormat="1" ht="18.75" x14ac:dyDescent="0.3"/>
    <row r="148" s="3" customFormat="1" ht="18.75" x14ac:dyDescent="0.3"/>
    <row r="149" s="3" customFormat="1" ht="18.75" x14ac:dyDescent="0.3"/>
    <row r="150" s="3" customFormat="1" ht="18.75" x14ac:dyDescent="0.3"/>
    <row r="151" s="3" customFormat="1" ht="18.75" x14ac:dyDescent="0.3"/>
    <row r="152" s="3" customFormat="1" ht="18.75" x14ac:dyDescent="0.3"/>
    <row r="153" s="3" customFormat="1" ht="18.75" x14ac:dyDescent="0.3"/>
    <row r="154" s="3" customFormat="1" ht="18.75" x14ac:dyDescent="0.3"/>
    <row r="155" s="3" customFormat="1" ht="18.75" x14ac:dyDescent="0.3"/>
    <row r="156" s="3" customFormat="1" ht="18.75" x14ac:dyDescent="0.3"/>
    <row r="157" s="3" customFormat="1" ht="18.75" x14ac:dyDescent="0.3"/>
    <row r="158" s="3" customFormat="1" ht="18.75" x14ac:dyDescent="0.3"/>
    <row r="159" s="3" customFormat="1" ht="18.75" x14ac:dyDescent="0.3"/>
    <row r="160" s="3" customFormat="1" ht="18.75" x14ac:dyDescent="0.3"/>
    <row r="161" s="3" customFormat="1" ht="18.75" x14ac:dyDescent="0.3"/>
    <row r="162" s="3" customFormat="1" ht="18.75" x14ac:dyDescent="0.3"/>
    <row r="163" s="3" customFormat="1" ht="18.75" x14ac:dyDescent="0.3"/>
    <row r="164" s="3" customFormat="1" ht="18.75" x14ac:dyDescent="0.3"/>
    <row r="165" s="3" customFormat="1" ht="18.75" x14ac:dyDescent="0.3"/>
    <row r="166" s="3" customFormat="1" ht="18.75" x14ac:dyDescent="0.3"/>
    <row r="167" s="3" customFormat="1" ht="18.75" x14ac:dyDescent="0.3"/>
    <row r="168" s="3" customFormat="1" ht="18.75" x14ac:dyDescent="0.3"/>
    <row r="169" s="3" customFormat="1" ht="18.75" x14ac:dyDescent="0.3"/>
    <row r="170" s="3" customFormat="1" ht="18.75" x14ac:dyDescent="0.3"/>
    <row r="171" s="3" customFormat="1" ht="18.75" x14ac:dyDescent="0.3"/>
    <row r="172" s="3" customFormat="1" ht="18.75" x14ac:dyDescent="0.3"/>
    <row r="173" s="3" customFormat="1" ht="18.75" x14ac:dyDescent="0.3"/>
    <row r="174" s="3" customFormat="1" ht="18.75" x14ac:dyDescent="0.3"/>
    <row r="175" s="3" customFormat="1" ht="18.75" x14ac:dyDescent="0.3"/>
    <row r="176" s="3" customFormat="1" ht="18.75" x14ac:dyDescent="0.3"/>
    <row r="177" s="3" customFormat="1" ht="18.75" x14ac:dyDescent="0.3"/>
    <row r="178" s="3" customFormat="1" ht="18.75" x14ac:dyDescent="0.3"/>
    <row r="179" s="3" customFormat="1" ht="18.75" x14ac:dyDescent="0.3"/>
    <row r="180" s="3" customFormat="1" ht="18.75" x14ac:dyDescent="0.3"/>
    <row r="181" s="3" customFormat="1" ht="18.75" x14ac:dyDescent="0.3"/>
    <row r="182" s="3" customFormat="1" ht="18.75" x14ac:dyDescent="0.3"/>
    <row r="183" s="3" customFormat="1" ht="18.75" x14ac:dyDescent="0.3"/>
    <row r="184" s="3" customFormat="1" ht="18.75" x14ac:dyDescent="0.3"/>
    <row r="185" s="3" customFormat="1" ht="18.75" x14ac:dyDescent="0.3"/>
    <row r="186" s="3" customFormat="1" ht="18.75" x14ac:dyDescent="0.3"/>
    <row r="187" s="3" customFormat="1" ht="18.75" x14ac:dyDescent="0.3"/>
    <row r="188" s="3" customFormat="1" ht="18.75" x14ac:dyDescent="0.3"/>
    <row r="189" s="3" customFormat="1" ht="18.75" x14ac:dyDescent="0.3"/>
    <row r="190" s="3" customFormat="1" ht="18.75" x14ac:dyDescent="0.3"/>
    <row r="191" s="3" customFormat="1" ht="18.75" x14ac:dyDescent="0.3"/>
    <row r="192" s="3" customFormat="1" ht="18.75" x14ac:dyDescent="0.3"/>
    <row r="193" s="3" customFormat="1" ht="18.75" x14ac:dyDescent="0.3"/>
    <row r="194" s="3" customFormat="1" ht="18.75" x14ac:dyDescent="0.3"/>
    <row r="195" s="3" customFormat="1" ht="18.75" x14ac:dyDescent="0.3"/>
    <row r="196" s="3" customFormat="1" ht="18.75" x14ac:dyDescent="0.3"/>
    <row r="197" s="3" customFormat="1" ht="18.75" x14ac:dyDescent="0.3"/>
    <row r="198" s="3" customFormat="1" ht="18.75" x14ac:dyDescent="0.3"/>
    <row r="199" s="3" customFormat="1" ht="18.75" x14ac:dyDescent="0.3"/>
    <row r="200" s="3" customFormat="1" ht="18.75" x14ac:dyDescent="0.3"/>
    <row r="201" s="3" customFormat="1" ht="18.75" x14ac:dyDescent="0.3"/>
    <row r="202" s="3" customFormat="1" ht="18.75" x14ac:dyDescent="0.3"/>
    <row r="203" s="3" customFormat="1" ht="18.75" x14ac:dyDescent="0.3"/>
    <row r="204" s="3" customFormat="1" ht="18.75" x14ac:dyDescent="0.3"/>
    <row r="205" s="3" customFormat="1" ht="18.75" x14ac:dyDescent="0.3"/>
    <row r="206" s="3" customFormat="1" ht="18.75" x14ac:dyDescent="0.3"/>
    <row r="207" s="3" customFormat="1" ht="18.75" x14ac:dyDescent="0.3"/>
    <row r="208" s="3" customFormat="1" ht="18.75" x14ac:dyDescent="0.3"/>
    <row r="209" s="3" customFormat="1" ht="18.75" x14ac:dyDescent="0.3"/>
    <row r="210" s="3" customFormat="1" ht="18.75" x14ac:dyDescent="0.3"/>
    <row r="211" s="3" customFormat="1" ht="18.75" x14ac:dyDescent="0.3"/>
    <row r="212" s="3" customFormat="1" ht="18.75" x14ac:dyDescent="0.3"/>
    <row r="213" s="3" customFormat="1" ht="18.75" x14ac:dyDescent="0.3"/>
    <row r="214" s="3" customFormat="1" ht="18.75" x14ac:dyDescent="0.3"/>
    <row r="215" s="3" customFormat="1" ht="18.75" x14ac:dyDescent="0.3"/>
    <row r="216" s="3" customFormat="1" ht="18.75" x14ac:dyDescent="0.3"/>
    <row r="217" s="3" customFormat="1" ht="18.75" x14ac:dyDescent="0.3"/>
    <row r="218" s="3" customFormat="1" ht="18.75" x14ac:dyDescent="0.3"/>
    <row r="219" s="3" customFormat="1" ht="18.75" x14ac:dyDescent="0.3"/>
    <row r="220" s="3" customFormat="1" ht="18.75" x14ac:dyDescent="0.3"/>
    <row r="221" s="3" customFormat="1" ht="18.75" x14ac:dyDescent="0.3"/>
    <row r="222" s="3" customFormat="1" ht="18.75" x14ac:dyDescent="0.3"/>
    <row r="223" s="3" customFormat="1" ht="18.75" x14ac:dyDescent="0.3"/>
    <row r="224" s="3" customFormat="1" ht="18.75" x14ac:dyDescent="0.3"/>
    <row r="225" s="3" customFormat="1" ht="18.75" x14ac:dyDescent="0.3"/>
    <row r="226" s="3" customFormat="1" ht="18.75" x14ac:dyDescent="0.3"/>
    <row r="227" s="3" customFormat="1" ht="18.75" x14ac:dyDescent="0.3"/>
    <row r="228" s="3" customFormat="1" ht="18.75" x14ac:dyDescent="0.3"/>
    <row r="229" s="3" customFormat="1" ht="18.75" x14ac:dyDescent="0.3"/>
    <row r="230" s="3" customFormat="1" ht="18.75" x14ac:dyDescent="0.3"/>
    <row r="231" s="3" customFormat="1" ht="18.75" x14ac:dyDescent="0.3"/>
    <row r="232" s="3" customFormat="1" ht="18.75" x14ac:dyDescent="0.3"/>
    <row r="233" s="3" customFormat="1" ht="18.75" x14ac:dyDescent="0.3"/>
    <row r="234" s="3" customFormat="1" ht="18.75" x14ac:dyDescent="0.3"/>
    <row r="235" s="3" customFormat="1" ht="18.75" x14ac:dyDescent="0.3"/>
    <row r="236" s="3" customFormat="1" ht="18.75" x14ac:dyDescent="0.3"/>
    <row r="237" s="3" customFormat="1" ht="18.75" x14ac:dyDescent="0.3"/>
    <row r="238" s="3" customFormat="1" ht="18.75" x14ac:dyDescent="0.3"/>
    <row r="239" s="3" customFormat="1" ht="18.75" x14ac:dyDescent="0.3"/>
    <row r="240" s="3" customFormat="1" ht="18.75" x14ac:dyDescent="0.3"/>
    <row r="241" s="3" customFormat="1" ht="18.75" x14ac:dyDescent="0.3"/>
    <row r="242" s="3" customFormat="1" ht="18.75" x14ac:dyDescent="0.3"/>
    <row r="243" s="3" customFormat="1" ht="18.75" x14ac:dyDescent="0.3"/>
    <row r="244" s="3" customFormat="1" ht="18.75" x14ac:dyDescent="0.3"/>
    <row r="245" s="3" customFormat="1" ht="18.75" x14ac:dyDescent="0.3"/>
    <row r="246" s="3" customFormat="1" ht="18.75" x14ac:dyDescent="0.3"/>
    <row r="247" s="3" customFormat="1" ht="18.75" x14ac:dyDescent="0.3"/>
    <row r="248" s="3" customFormat="1" ht="18.75" x14ac:dyDescent="0.3"/>
    <row r="249" s="3" customFormat="1" ht="18.75" x14ac:dyDescent="0.3"/>
    <row r="250" s="3" customFormat="1" ht="18.75" x14ac:dyDescent="0.3"/>
    <row r="251" s="3" customFormat="1" ht="18.75" x14ac:dyDescent="0.3"/>
    <row r="252" s="3" customFormat="1" ht="18.75" x14ac:dyDescent="0.3"/>
    <row r="253" s="3" customFormat="1" ht="18.75" x14ac:dyDescent="0.3"/>
    <row r="254" s="3" customFormat="1" ht="18.75" x14ac:dyDescent="0.3"/>
    <row r="255" s="3" customFormat="1" ht="18.75" x14ac:dyDescent="0.3"/>
    <row r="256" s="3" customFormat="1" ht="18.75" x14ac:dyDescent="0.3"/>
    <row r="257" s="3" customFormat="1" ht="18.75" x14ac:dyDescent="0.3"/>
    <row r="258" s="3" customFormat="1" ht="18.75" x14ac:dyDescent="0.3"/>
    <row r="259" s="3" customFormat="1" ht="18.75" x14ac:dyDescent="0.3"/>
    <row r="260" s="3" customFormat="1" ht="18.75" x14ac:dyDescent="0.3"/>
    <row r="261" s="3" customFormat="1" ht="18.75" x14ac:dyDescent="0.3"/>
    <row r="262" s="3" customFormat="1" ht="18.75" x14ac:dyDescent="0.3"/>
    <row r="263" s="3" customFormat="1" ht="18.75" x14ac:dyDescent="0.3"/>
    <row r="264" s="3" customFormat="1" ht="18.75" x14ac:dyDescent="0.3"/>
    <row r="265" s="3" customFormat="1" ht="18.75" x14ac:dyDescent="0.3"/>
    <row r="266" s="3" customFormat="1" ht="18.75" x14ac:dyDescent="0.3"/>
    <row r="267" s="3" customFormat="1" ht="18.75" x14ac:dyDescent="0.3"/>
    <row r="268" s="3" customFormat="1" ht="18.75" x14ac:dyDescent="0.3"/>
    <row r="269" s="3" customFormat="1" ht="18.75" x14ac:dyDescent="0.3"/>
    <row r="270" s="3" customFormat="1" ht="18.75" x14ac:dyDescent="0.3"/>
    <row r="271" s="3" customFormat="1" ht="18.75" x14ac:dyDescent="0.3"/>
    <row r="272" s="3" customFormat="1" ht="18.75" x14ac:dyDescent="0.3"/>
    <row r="273" s="3" customFormat="1" ht="18.75" x14ac:dyDescent="0.3"/>
    <row r="274" s="3" customFormat="1" ht="18.75" x14ac:dyDescent="0.3"/>
    <row r="275" s="3" customFormat="1" ht="18.75" x14ac:dyDescent="0.3"/>
    <row r="276" s="3" customFormat="1" ht="18.75" x14ac:dyDescent="0.3"/>
    <row r="277" s="3" customFormat="1" ht="18.75" x14ac:dyDescent="0.3"/>
    <row r="278" s="3" customFormat="1" ht="18.75" x14ac:dyDescent="0.3"/>
    <row r="279" s="3" customFormat="1" ht="18.75" x14ac:dyDescent="0.3"/>
    <row r="280" s="3" customFormat="1" ht="18.75" x14ac:dyDescent="0.3"/>
    <row r="281" s="3" customFormat="1" ht="18.75" x14ac:dyDescent="0.3"/>
    <row r="282" s="3" customFormat="1" ht="18.75" x14ac:dyDescent="0.3"/>
    <row r="283" s="3" customFormat="1" ht="18.75" x14ac:dyDescent="0.3"/>
    <row r="284" s="3" customFormat="1" ht="18.75" x14ac:dyDescent="0.3"/>
    <row r="285" s="3" customFormat="1" ht="18.75" x14ac:dyDescent="0.3"/>
    <row r="286" s="3" customFormat="1" ht="18.75" x14ac:dyDescent="0.3"/>
    <row r="287" s="3" customFormat="1" ht="18.75" x14ac:dyDescent="0.3"/>
    <row r="288" s="3" customFormat="1" ht="18.75" x14ac:dyDescent="0.3"/>
    <row r="289" s="3" customFormat="1" ht="18.75" x14ac:dyDescent="0.3"/>
    <row r="290" s="3" customFormat="1" ht="18.75" x14ac:dyDescent="0.3"/>
    <row r="291" s="3" customFormat="1" ht="18.75" x14ac:dyDescent="0.3"/>
    <row r="292" s="3" customFormat="1" ht="18.75" x14ac:dyDescent="0.3"/>
    <row r="293" s="3" customFormat="1" ht="18.75" x14ac:dyDescent="0.3"/>
    <row r="294" s="3" customFormat="1" ht="18.75" x14ac:dyDescent="0.3"/>
    <row r="295" s="3" customFormat="1" ht="18.75" x14ac:dyDescent="0.3"/>
    <row r="296" s="3" customFormat="1" ht="18.75" x14ac:dyDescent="0.3"/>
    <row r="297" s="3" customFormat="1" ht="18.75" x14ac:dyDescent="0.3"/>
    <row r="298" s="3" customFormat="1" ht="18.75" x14ac:dyDescent="0.3"/>
    <row r="299" s="3" customFormat="1" ht="18.75" x14ac:dyDescent="0.3"/>
    <row r="300" s="3" customFormat="1" ht="18.75" x14ac:dyDescent="0.3"/>
    <row r="301" s="3" customFormat="1" ht="18.75" x14ac:dyDescent="0.3"/>
    <row r="302" s="3" customFormat="1" ht="18.75" x14ac:dyDescent="0.3"/>
    <row r="303" s="3" customFormat="1" ht="18.75" x14ac:dyDescent="0.3"/>
    <row r="304" s="3" customFormat="1" ht="18.75" x14ac:dyDescent="0.3"/>
    <row r="305" s="3" customFormat="1" ht="18.75" x14ac:dyDescent="0.3"/>
    <row r="306" s="3" customFormat="1" ht="18.75" x14ac:dyDescent="0.3"/>
    <row r="307" s="3" customFormat="1" ht="18.75" x14ac:dyDescent="0.3"/>
    <row r="308" s="3" customFormat="1" ht="18.75" x14ac:dyDescent="0.3"/>
    <row r="309" s="3" customFormat="1" ht="18.75" x14ac:dyDescent="0.3"/>
    <row r="310" s="3" customFormat="1" ht="18.75" x14ac:dyDescent="0.3"/>
    <row r="311" s="3" customFormat="1" ht="18.75" x14ac:dyDescent="0.3"/>
    <row r="312" s="3" customFormat="1" ht="18.75" x14ac:dyDescent="0.3"/>
    <row r="313" s="3" customFormat="1" ht="18.75" x14ac:dyDescent="0.3"/>
    <row r="314" s="3" customFormat="1" ht="18.75" x14ac:dyDescent="0.3"/>
    <row r="315" s="3" customFormat="1" ht="18.75" x14ac:dyDescent="0.3"/>
    <row r="316" s="3" customFormat="1" ht="18.75" x14ac:dyDescent="0.3"/>
    <row r="317" s="3" customFormat="1" ht="18.75" x14ac:dyDescent="0.3"/>
    <row r="318" s="3" customFormat="1" ht="18.75" x14ac:dyDescent="0.3"/>
    <row r="319" s="3" customFormat="1" ht="18.75" x14ac:dyDescent="0.3"/>
    <row r="320" s="3" customFormat="1" ht="18.75" x14ac:dyDescent="0.3"/>
    <row r="321" s="3" customFormat="1" ht="18.75" x14ac:dyDescent="0.3"/>
    <row r="322" s="3" customFormat="1" ht="18.75" x14ac:dyDescent="0.3"/>
    <row r="323" s="3" customFormat="1" ht="18.75" x14ac:dyDescent="0.3"/>
    <row r="324" s="3" customFormat="1" ht="18.75" x14ac:dyDescent="0.3"/>
    <row r="325" s="3" customFormat="1" ht="18.75" x14ac:dyDescent="0.3"/>
    <row r="326" s="3" customFormat="1" ht="18.75" x14ac:dyDescent="0.3"/>
    <row r="327" s="3" customFormat="1" ht="18.75" x14ac:dyDescent="0.3"/>
    <row r="328" s="3" customFormat="1" ht="18.75" x14ac:dyDescent="0.3"/>
    <row r="329" s="3" customFormat="1" ht="18.75" x14ac:dyDescent="0.3"/>
    <row r="330" s="3" customFormat="1" ht="18.75" x14ac:dyDescent="0.3"/>
    <row r="331" s="3" customFormat="1" ht="18.75" x14ac:dyDescent="0.3"/>
    <row r="332" s="3" customFormat="1" ht="18.75" x14ac:dyDescent="0.3"/>
    <row r="333" s="3" customFormat="1" ht="18.75" x14ac:dyDescent="0.3"/>
    <row r="334" s="3" customFormat="1" ht="18.75" x14ac:dyDescent="0.3"/>
    <row r="335" s="3" customFormat="1" ht="18.75" x14ac:dyDescent="0.3"/>
    <row r="336" s="3" customFormat="1" ht="18.75" x14ac:dyDescent="0.3"/>
    <row r="337" s="3" customFormat="1" ht="18.75" x14ac:dyDescent="0.3"/>
    <row r="338" s="3" customFormat="1" ht="18.75" x14ac:dyDescent="0.3"/>
    <row r="339" s="3" customFormat="1" ht="18.75" x14ac:dyDescent="0.3"/>
    <row r="340" s="3" customFormat="1" ht="18.75" x14ac:dyDescent="0.3"/>
    <row r="341" s="3" customFormat="1" ht="18.75" x14ac:dyDescent="0.3"/>
    <row r="342" s="3" customFormat="1" ht="18.75" x14ac:dyDescent="0.3"/>
    <row r="343" s="3" customFormat="1" ht="18.75" x14ac:dyDescent="0.3"/>
    <row r="344" s="3" customFormat="1" ht="18.75" x14ac:dyDescent="0.3"/>
    <row r="345" s="3" customFormat="1" ht="18.75" x14ac:dyDescent="0.3"/>
    <row r="346" s="3" customFormat="1" ht="18.75" x14ac:dyDescent="0.3"/>
    <row r="347" s="3" customFormat="1" ht="18.75" x14ac:dyDescent="0.3"/>
    <row r="348" s="3" customFormat="1" ht="18.75" x14ac:dyDescent="0.3"/>
    <row r="349" s="3" customFormat="1" ht="18.75" x14ac:dyDescent="0.3"/>
    <row r="350" s="3" customFormat="1" ht="18.75" x14ac:dyDescent="0.3"/>
    <row r="351" s="3" customFormat="1" ht="18.75" x14ac:dyDescent="0.3"/>
    <row r="352" s="3" customFormat="1" ht="18.75" x14ac:dyDescent="0.3"/>
    <row r="353" s="3" customFormat="1" ht="18.75" x14ac:dyDescent="0.3"/>
    <row r="354" s="3" customFormat="1" ht="18.75" x14ac:dyDescent="0.3"/>
    <row r="355" s="3" customFormat="1" ht="18.75" x14ac:dyDescent="0.3"/>
    <row r="356" s="3" customFormat="1" ht="18.75" x14ac:dyDescent="0.3"/>
    <row r="357" s="3" customFormat="1" ht="18.75" x14ac:dyDescent="0.3"/>
    <row r="358" s="3" customFormat="1" ht="18.75" x14ac:dyDescent="0.3"/>
    <row r="359" s="3" customFormat="1" ht="18.75" x14ac:dyDescent="0.3"/>
    <row r="360" s="3" customFormat="1" ht="18.75" x14ac:dyDescent="0.3"/>
    <row r="361" s="3" customFormat="1" ht="18.75" x14ac:dyDescent="0.3"/>
    <row r="362" s="3" customFormat="1" ht="18.75" x14ac:dyDescent="0.3"/>
    <row r="363" s="3" customFormat="1" ht="18.75" x14ac:dyDescent="0.3"/>
    <row r="364" s="3" customFormat="1" ht="18.75" x14ac:dyDescent="0.3"/>
    <row r="365" s="3" customFormat="1" ht="18.75" x14ac:dyDescent="0.3"/>
    <row r="366" s="3" customFormat="1" ht="18.75" x14ac:dyDescent="0.3"/>
    <row r="367" s="3" customFormat="1" ht="18.75" x14ac:dyDescent="0.3"/>
    <row r="368" s="3" customFormat="1" ht="18.75" x14ac:dyDescent="0.3"/>
    <row r="369" s="3" customFormat="1" ht="18.75" x14ac:dyDescent="0.3"/>
    <row r="370" s="3" customFormat="1" ht="18.75" x14ac:dyDescent="0.3"/>
    <row r="371" s="3" customFormat="1" ht="18.75" x14ac:dyDescent="0.3"/>
    <row r="372" s="3" customFormat="1" ht="18.75" x14ac:dyDescent="0.3"/>
    <row r="373" s="3" customFormat="1" ht="18.75" x14ac:dyDescent="0.3"/>
    <row r="374" s="3" customFormat="1" ht="18.75" x14ac:dyDescent="0.3"/>
    <row r="375" s="3" customFormat="1" ht="18.75" x14ac:dyDescent="0.3"/>
    <row r="376" s="3" customFormat="1" ht="18.75" x14ac:dyDescent="0.3"/>
    <row r="377" s="3" customFormat="1" ht="18.75" x14ac:dyDescent="0.3"/>
    <row r="378" s="3" customFormat="1" ht="18.75" x14ac:dyDescent="0.3"/>
    <row r="379" s="3" customFormat="1" ht="18.75" x14ac:dyDescent="0.3"/>
    <row r="380" s="3" customFormat="1" ht="18.75" x14ac:dyDescent="0.3"/>
    <row r="381" s="3" customFormat="1" ht="18.75" x14ac:dyDescent="0.3"/>
    <row r="382" s="3" customFormat="1" ht="18.75" x14ac:dyDescent="0.3"/>
    <row r="383" s="3" customFormat="1" ht="18.75" x14ac:dyDescent="0.3"/>
    <row r="384" s="3" customFormat="1" ht="18.75" x14ac:dyDescent="0.3"/>
    <row r="385" s="3" customFormat="1" ht="18.75" x14ac:dyDescent="0.3"/>
    <row r="386" s="3" customFormat="1" ht="18.75" x14ac:dyDescent="0.3"/>
    <row r="387" s="3" customFormat="1" ht="18.75" x14ac:dyDescent="0.3"/>
    <row r="388" s="3" customFormat="1" ht="18.75" x14ac:dyDescent="0.3"/>
    <row r="389" s="3" customFormat="1" ht="18.75" x14ac:dyDescent="0.3"/>
    <row r="390" s="3" customFormat="1" ht="18.75" x14ac:dyDescent="0.3"/>
    <row r="391" s="3" customFormat="1" ht="18.75" x14ac:dyDescent="0.3"/>
    <row r="392" s="3" customFormat="1" ht="18.75" x14ac:dyDescent="0.3"/>
    <row r="393" s="3" customFormat="1" ht="18.75" x14ac:dyDescent="0.3"/>
    <row r="394" s="3" customFormat="1" ht="18.75" x14ac:dyDescent="0.3"/>
    <row r="395" s="3" customFormat="1" ht="18.75" x14ac:dyDescent="0.3"/>
    <row r="396" s="3" customFormat="1" ht="18.75" x14ac:dyDescent="0.3"/>
    <row r="397" s="3" customFormat="1" ht="18.75" x14ac:dyDescent="0.3"/>
    <row r="398" s="3" customFormat="1" ht="18.75" x14ac:dyDescent="0.3"/>
    <row r="399" s="3" customFormat="1" ht="18.75" x14ac:dyDescent="0.3"/>
    <row r="400" s="3" customFormat="1" ht="18.75" x14ac:dyDescent="0.3"/>
    <row r="401" s="3" customFormat="1" ht="18.75" x14ac:dyDescent="0.3"/>
    <row r="402" s="3" customFormat="1" ht="18.75" x14ac:dyDescent="0.3"/>
    <row r="403" s="3" customFormat="1" ht="18.75" x14ac:dyDescent="0.3"/>
    <row r="404" s="3" customFormat="1" ht="18.75" x14ac:dyDescent="0.3"/>
    <row r="405" s="3" customFormat="1" ht="18.75" x14ac:dyDescent="0.3"/>
    <row r="406" s="3" customFormat="1" ht="18.75" x14ac:dyDescent="0.3"/>
    <row r="407" s="3" customFormat="1" ht="18.75" x14ac:dyDescent="0.3"/>
    <row r="408" s="3" customFormat="1" ht="18.75" x14ac:dyDescent="0.3"/>
    <row r="409" s="3" customFormat="1" ht="18.75" x14ac:dyDescent="0.3"/>
    <row r="410" s="3" customFormat="1" ht="18.75" x14ac:dyDescent="0.3"/>
    <row r="411" s="3" customFormat="1" ht="18.75" x14ac:dyDescent="0.3"/>
    <row r="412" s="3" customFormat="1" ht="18.75" x14ac:dyDescent="0.3"/>
    <row r="413" s="3" customFormat="1" ht="18.75" x14ac:dyDescent="0.3"/>
    <row r="414" s="3" customFormat="1" ht="18.75" x14ac:dyDescent="0.3"/>
    <row r="415" s="3" customFormat="1" ht="18.75" x14ac:dyDescent="0.3"/>
    <row r="416" s="3" customFormat="1" ht="18.75" x14ac:dyDescent="0.3"/>
    <row r="417" s="3" customFormat="1" ht="18.75" x14ac:dyDescent="0.3"/>
    <row r="418" s="3" customFormat="1" ht="18.75" x14ac:dyDescent="0.3"/>
    <row r="419" s="3" customFormat="1" ht="18.75" x14ac:dyDescent="0.3"/>
    <row r="420" s="3" customFormat="1" ht="18.75" x14ac:dyDescent="0.3"/>
    <row r="421" s="3" customFormat="1" ht="18.75" x14ac:dyDescent="0.3"/>
    <row r="422" s="3" customFormat="1" ht="18.75" x14ac:dyDescent="0.3"/>
    <row r="423" s="3" customFormat="1" ht="18.75" x14ac:dyDescent="0.3"/>
    <row r="424" s="3" customFormat="1" ht="18.75" x14ac:dyDescent="0.3"/>
    <row r="425" s="3" customFormat="1" ht="18.75" x14ac:dyDescent="0.3"/>
    <row r="426" s="3" customFormat="1" ht="18.75" x14ac:dyDescent="0.3"/>
    <row r="427" s="3" customFormat="1" ht="18.75" x14ac:dyDescent="0.3"/>
    <row r="428" s="3" customFormat="1" ht="18.75" x14ac:dyDescent="0.3"/>
    <row r="429" s="3" customFormat="1" ht="18.75" x14ac:dyDescent="0.3"/>
    <row r="430" s="3" customFormat="1" ht="18.75" x14ac:dyDescent="0.3"/>
    <row r="431" s="3" customFormat="1" ht="18.75" x14ac:dyDescent="0.3"/>
    <row r="432" s="3" customFormat="1" ht="18.75" x14ac:dyDescent="0.3"/>
    <row r="433" s="3" customFormat="1" ht="18.75" x14ac:dyDescent="0.3"/>
    <row r="434" s="3" customFormat="1" ht="18.75" x14ac:dyDescent="0.3"/>
    <row r="435" s="3" customFormat="1" ht="18.75" x14ac:dyDescent="0.3"/>
    <row r="436" s="3" customFormat="1" ht="18.75" x14ac:dyDescent="0.3"/>
    <row r="437" s="3" customFormat="1" ht="18.75" x14ac:dyDescent="0.3"/>
    <row r="438" s="3" customFormat="1" ht="18.75" x14ac:dyDescent="0.3"/>
    <row r="439" s="3" customFormat="1" ht="18.75" x14ac:dyDescent="0.3"/>
    <row r="440" s="3" customFormat="1" ht="18.75" x14ac:dyDescent="0.3"/>
    <row r="441" s="3" customFormat="1" ht="18.75" x14ac:dyDescent="0.3"/>
    <row r="442" s="3" customFormat="1" ht="18.75" x14ac:dyDescent="0.3"/>
    <row r="443" s="3" customFormat="1" ht="18.75" x14ac:dyDescent="0.3"/>
    <row r="444" s="3" customFormat="1" ht="18.75" x14ac:dyDescent="0.3"/>
    <row r="445" s="3" customFormat="1" ht="18.75" x14ac:dyDescent="0.3"/>
    <row r="446" s="3" customFormat="1" ht="18.75" x14ac:dyDescent="0.3"/>
    <row r="447" s="3" customFormat="1" ht="18.75" x14ac:dyDescent="0.3"/>
    <row r="448" s="3" customFormat="1" ht="18.75" x14ac:dyDescent="0.3"/>
    <row r="449" s="3" customFormat="1" ht="18.75" x14ac:dyDescent="0.3"/>
    <row r="450" s="3" customFormat="1" ht="18.75" x14ac:dyDescent="0.3"/>
    <row r="451" s="3" customFormat="1" ht="18.75" x14ac:dyDescent="0.3"/>
    <row r="452" s="3" customFormat="1" ht="18.75" x14ac:dyDescent="0.3"/>
    <row r="453" s="3" customFormat="1" ht="18.75" x14ac:dyDescent="0.3"/>
    <row r="454" s="3" customFormat="1" ht="18.75" x14ac:dyDescent="0.3"/>
    <row r="455" s="3" customFormat="1" ht="18.75" x14ac:dyDescent="0.3"/>
    <row r="456" s="3" customFormat="1" ht="18.75" x14ac:dyDescent="0.3"/>
    <row r="457" s="3" customFormat="1" ht="18.75" x14ac:dyDescent="0.3"/>
    <row r="458" s="3" customFormat="1" ht="18.75" x14ac:dyDescent="0.3"/>
    <row r="459" s="3" customFormat="1" ht="18.75" x14ac:dyDescent="0.3"/>
    <row r="460" s="3" customFormat="1" ht="18.75" x14ac:dyDescent="0.3"/>
    <row r="461" s="3" customFormat="1" ht="18.75" x14ac:dyDescent="0.3"/>
    <row r="462" s="3" customFormat="1" ht="18.75" x14ac:dyDescent="0.3"/>
    <row r="463" s="3" customFormat="1" ht="18.75" x14ac:dyDescent="0.3"/>
    <row r="464" s="3" customFormat="1" ht="18.75" x14ac:dyDescent="0.3"/>
    <row r="465" s="3" customFormat="1" ht="18.75" x14ac:dyDescent="0.3"/>
    <row r="466" s="3" customFormat="1" ht="18.75" x14ac:dyDescent="0.3"/>
    <row r="467" s="3" customFormat="1" ht="18.75" x14ac:dyDescent="0.3"/>
    <row r="468" s="3" customFormat="1" ht="18.75" x14ac:dyDescent="0.3"/>
    <row r="469" s="3" customFormat="1" ht="18.75" x14ac:dyDescent="0.3"/>
    <row r="470" s="3" customFormat="1" ht="18.75" x14ac:dyDescent="0.3"/>
    <row r="471" s="3" customFormat="1" ht="18.75" x14ac:dyDescent="0.3"/>
    <row r="472" s="3" customFormat="1" ht="18.75" x14ac:dyDescent="0.3"/>
    <row r="473" s="3" customFormat="1" ht="18.75" x14ac:dyDescent="0.3"/>
    <row r="474" s="3" customFormat="1" ht="18.75" x14ac:dyDescent="0.3"/>
    <row r="475" s="3" customFormat="1" ht="18.75" x14ac:dyDescent="0.3"/>
    <row r="476" s="3" customFormat="1" ht="18.75" x14ac:dyDescent="0.3"/>
    <row r="477" s="3" customFormat="1" ht="18.75" x14ac:dyDescent="0.3"/>
    <row r="478" s="3" customFormat="1" ht="18.75" x14ac:dyDescent="0.3"/>
    <row r="479" s="3" customFormat="1" ht="18.75" x14ac:dyDescent="0.3"/>
    <row r="480" s="3" customFormat="1" ht="18.75" x14ac:dyDescent="0.3"/>
    <row r="481" s="3" customFormat="1" ht="18.75" x14ac:dyDescent="0.3"/>
    <row r="482" s="3" customFormat="1" ht="18.75" x14ac:dyDescent="0.3"/>
    <row r="483" s="3" customFormat="1" ht="18.75" x14ac:dyDescent="0.3"/>
    <row r="484" s="3" customFormat="1" ht="18.75" x14ac:dyDescent="0.3"/>
    <row r="485" s="3" customFormat="1" ht="18.75" x14ac:dyDescent="0.3"/>
    <row r="486" s="3" customFormat="1" ht="18.75" x14ac:dyDescent="0.3"/>
    <row r="487" s="3" customFormat="1" ht="18.75" x14ac:dyDescent="0.3"/>
    <row r="488" s="3" customFormat="1" ht="18.75" x14ac:dyDescent="0.3"/>
    <row r="489" s="3" customFormat="1" ht="18.75" x14ac:dyDescent="0.3"/>
    <row r="490" s="3" customFormat="1" ht="18.75" x14ac:dyDescent="0.3"/>
    <row r="491" s="3" customFormat="1" ht="18.75" x14ac:dyDescent="0.3"/>
    <row r="492" s="3" customFormat="1" ht="18.75" x14ac:dyDescent="0.3"/>
    <row r="493" s="3" customFormat="1" ht="18.75" x14ac:dyDescent="0.3"/>
    <row r="494" s="3" customFormat="1" ht="18.75" x14ac:dyDescent="0.3"/>
    <row r="495" s="3" customFormat="1" ht="18.75" x14ac:dyDescent="0.3"/>
    <row r="496" s="3" customFormat="1" ht="18.75" x14ac:dyDescent="0.3"/>
    <row r="497" s="3" customFormat="1" ht="18.75" x14ac:dyDescent="0.3"/>
    <row r="498" s="3" customFormat="1" ht="18.75" x14ac:dyDescent="0.3"/>
    <row r="499" s="3" customFormat="1" ht="18.75" x14ac:dyDescent="0.3"/>
    <row r="500" s="3" customFormat="1" ht="18.75" x14ac:dyDescent="0.3"/>
    <row r="501" s="3" customFormat="1" ht="18.75" x14ac:dyDescent="0.3"/>
    <row r="502" s="3" customFormat="1" ht="18.75" x14ac:dyDescent="0.3"/>
    <row r="503" s="3" customFormat="1" ht="18.75" x14ac:dyDescent="0.3"/>
    <row r="504" s="3" customFormat="1" ht="18.75" x14ac:dyDescent="0.3"/>
    <row r="505" s="3" customFormat="1" ht="18.75" x14ac:dyDescent="0.3"/>
    <row r="506" s="3" customFormat="1" ht="18.75" x14ac:dyDescent="0.3"/>
    <row r="507" s="3" customFormat="1" ht="18.75" x14ac:dyDescent="0.3"/>
    <row r="508" s="3" customFormat="1" ht="18.75" x14ac:dyDescent="0.3"/>
    <row r="509" s="3" customFormat="1" ht="18.75" x14ac:dyDescent="0.3"/>
    <row r="510" s="3" customFormat="1" ht="18.75" x14ac:dyDescent="0.3"/>
    <row r="511" s="3" customFormat="1" ht="18.75" x14ac:dyDescent="0.3"/>
    <row r="512" s="3" customFormat="1" ht="18.75" x14ac:dyDescent="0.3"/>
    <row r="513" s="3" customFormat="1" ht="18.75" x14ac:dyDescent="0.3"/>
    <row r="514" s="3" customFormat="1" ht="18.75" x14ac:dyDescent="0.3"/>
    <row r="515" s="3" customFormat="1" ht="18.75" x14ac:dyDescent="0.3"/>
    <row r="516" s="3" customFormat="1" ht="18.75" x14ac:dyDescent="0.3"/>
    <row r="517" s="3" customFormat="1" ht="18.75" x14ac:dyDescent="0.3"/>
    <row r="518" s="3" customFormat="1" ht="18.75" x14ac:dyDescent="0.3"/>
    <row r="519" s="3" customFormat="1" ht="18.75" x14ac:dyDescent="0.3"/>
    <row r="520" s="3" customFormat="1" ht="18.75" x14ac:dyDescent="0.3"/>
    <row r="521" s="3" customFormat="1" ht="18.75" x14ac:dyDescent="0.3"/>
    <row r="522" s="3" customFormat="1" ht="18.75" x14ac:dyDescent="0.3"/>
    <row r="523" s="3" customFormat="1" ht="18.75" x14ac:dyDescent="0.3"/>
    <row r="524" s="3" customFormat="1" ht="18.75" x14ac:dyDescent="0.3"/>
    <row r="525" s="3" customFormat="1" ht="18.75" x14ac:dyDescent="0.3"/>
    <row r="526" s="3" customFormat="1" ht="18.75" x14ac:dyDescent="0.3"/>
    <row r="527" s="3" customFormat="1" ht="18.75" x14ac:dyDescent="0.3"/>
    <row r="528" s="3" customFormat="1" ht="18.75" x14ac:dyDescent="0.3"/>
    <row r="529" s="3" customFormat="1" ht="18.75" x14ac:dyDescent="0.3"/>
    <row r="530" s="3" customFormat="1" ht="18.75" x14ac:dyDescent="0.3"/>
    <row r="531" s="3" customFormat="1" ht="18.75" x14ac:dyDescent="0.3"/>
    <row r="532" s="3" customFormat="1" ht="18.75" x14ac:dyDescent="0.3"/>
    <row r="533" s="3" customFormat="1" ht="18.75" x14ac:dyDescent="0.3"/>
    <row r="534" s="3" customFormat="1" ht="18.75" x14ac:dyDescent="0.3"/>
    <row r="535" s="3" customFormat="1" ht="18.75" x14ac:dyDescent="0.3"/>
    <row r="536" s="3" customFormat="1" ht="18.75" x14ac:dyDescent="0.3"/>
    <row r="537" s="3" customFormat="1" ht="18.75" x14ac:dyDescent="0.3"/>
    <row r="538" s="3" customFormat="1" ht="18.75" x14ac:dyDescent="0.3"/>
    <row r="539" s="3" customFormat="1" ht="18.75" x14ac:dyDescent="0.3"/>
    <row r="540" s="3" customFormat="1" ht="18.75" x14ac:dyDescent="0.3"/>
    <row r="541" s="3" customFormat="1" ht="18.75" x14ac:dyDescent="0.3"/>
    <row r="542" s="3" customFormat="1" ht="18.75" x14ac:dyDescent="0.3"/>
    <row r="543" s="3" customFormat="1" ht="18.75" x14ac:dyDescent="0.3"/>
    <row r="544" s="3" customFormat="1" ht="18.75" x14ac:dyDescent="0.3"/>
    <row r="545" s="3" customFormat="1" ht="18.75" x14ac:dyDescent="0.3"/>
    <row r="546" s="3" customFormat="1" ht="18.75" x14ac:dyDescent="0.3"/>
    <row r="547" s="3" customFormat="1" ht="18.75" x14ac:dyDescent="0.3"/>
    <row r="548" s="3" customFormat="1" ht="18.75" x14ac:dyDescent="0.3"/>
    <row r="549" s="3" customFormat="1" ht="18.75" x14ac:dyDescent="0.3"/>
    <row r="550" s="3" customFormat="1" ht="18.75" x14ac:dyDescent="0.3"/>
    <row r="551" s="3" customFormat="1" ht="18.75" x14ac:dyDescent="0.3"/>
    <row r="552" s="3" customFormat="1" ht="18.75" x14ac:dyDescent="0.3"/>
    <row r="553" s="3" customFormat="1" ht="18.75" x14ac:dyDescent="0.3"/>
    <row r="554" s="3" customFormat="1" ht="18.75" x14ac:dyDescent="0.3"/>
    <row r="555" s="3" customFormat="1" ht="18.75" x14ac:dyDescent="0.3"/>
    <row r="556" s="3" customFormat="1" ht="18.75" x14ac:dyDescent="0.3"/>
    <row r="557" s="3" customFormat="1" ht="18.75" x14ac:dyDescent="0.3"/>
    <row r="558" s="3" customFormat="1" ht="18.75" x14ac:dyDescent="0.3"/>
    <row r="559" s="3" customFormat="1" ht="18.75" x14ac:dyDescent="0.3"/>
    <row r="560" s="3" customFormat="1" ht="18.75" x14ac:dyDescent="0.3"/>
    <row r="561" s="3" customFormat="1" ht="18.75" x14ac:dyDescent="0.3"/>
    <row r="562" s="3" customFormat="1" ht="18.75" x14ac:dyDescent="0.3"/>
    <row r="563" s="3" customFormat="1" ht="18.75" x14ac:dyDescent="0.3"/>
    <row r="564" s="3" customFormat="1" ht="18.75" x14ac:dyDescent="0.3"/>
    <row r="565" s="3" customFormat="1" ht="18.75" x14ac:dyDescent="0.3"/>
    <row r="566" s="3" customFormat="1" ht="18.75" x14ac:dyDescent="0.3"/>
    <row r="567" s="3" customFormat="1" ht="18.75" x14ac:dyDescent="0.3"/>
    <row r="568" s="3" customFormat="1" ht="18.75" x14ac:dyDescent="0.3"/>
    <row r="569" s="3" customFormat="1" ht="18.75" x14ac:dyDescent="0.3"/>
    <row r="570" s="3" customFormat="1" ht="18.75" x14ac:dyDescent="0.3"/>
    <row r="571" s="3" customFormat="1" ht="18.75" x14ac:dyDescent="0.3"/>
    <row r="572" s="3" customFormat="1" ht="18.75" x14ac:dyDescent="0.3"/>
    <row r="573" s="3" customFormat="1" ht="18.75" x14ac:dyDescent="0.3"/>
    <row r="574" s="3" customFormat="1" ht="18.75" x14ac:dyDescent="0.3"/>
    <row r="575" s="3" customFormat="1" ht="18.75" x14ac:dyDescent="0.3"/>
    <row r="576" s="3" customFormat="1" ht="18.75" x14ac:dyDescent="0.3"/>
    <row r="577" s="3" customFormat="1" ht="18.75" x14ac:dyDescent="0.3"/>
    <row r="578" s="3" customFormat="1" ht="18.75" x14ac:dyDescent="0.3"/>
    <row r="579" s="3" customFormat="1" ht="18.75" x14ac:dyDescent="0.3"/>
    <row r="580" s="3" customFormat="1" ht="18.75" x14ac:dyDescent="0.3"/>
    <row r="581" s="3" customFormat="1" ht="18.75" x14ac:dyDescent="0.3"/>
    <row r="582" s="3" customFormat="1" ht="18.75" x14ac:dyDescent="0.3"/>
    <row r="583" s="3" customFormat="1" ht="18.75" x14ac:dyDescent="0.3"/>
    <row r="584" s="3" customFormat="1" ht="18.75" x14ac:dyDescent="0.3"/>
    <row r="585" s="3" customFormat="1" ht="18.75" x14ac:dyDescent="0.3"/>
    <row r="586" s="3" customFormat="1" ht="18.75" x14ac:dyDescent="0.3"/>
    <row r="587" s="3" customFormat="1" ht="18.75" x14ac:dyDescent="0.3"/>
    <row r="588" s="3" customFormat="1" ht="18.75" x14ac:dyDescent="0.3"/>
    <row r="589" s="3" customFormat="1" ht="18.75" x14ac:dyDescent="0.3"/>
    <row r="590" s="3" customFormat="1" ht="18.75" x14ac:dyDescent="0.3"/>
    <row r="591" s="3" customFormat="1" ht="18.75" x14ac:dyDescent="0.3"/>
    <row r="592" s="3" customFormat="1" ht="18.75" x14ac:dyDescent="0.3"/>
    <row r="593" s="3" customFormat="1" ht="18.75" x14ac:dyDescent="0.3"/>
    <row r="594" s="3" customFormat="1" ht="19.5" thickBot="1" x14ac:dyDescent="0.35"/>
    <row r="595" ht="18.75" x14ac:dyDescent="0.25"/>
  </sheetData>
  <pageMargins left="0.21937499999999999" right="0.17410714285714285" top="0.18562500000000001" bottom="0.75" header="0.3" footer="0.3"/>
  <pageSetup paperSize="9" scale="5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E189"/>
  <sheetViews>
    <sheetView zoomScale="145" zoomScaleNormal="145" workbookViewId="0">
      <selection activeCell="V1" sqref="V1:V42"/>
    </sheetView>
  </sheetViews>
  <sheetFormatPr defaultRowHeight="15" x14ac:dyDescent="0.25"/>
  <cols>
    <col min="1" max="2" width="9.140625" style="63"/>
    <col min="3" max="3" width="26.7109375" style="63" customWidth="1"/>
    <col min="4" max="4" width="9.140625" style="63"/>
    <col min="5" max="8" width="20.85546875" style="63" customWidth="1"/>
    <col min="9" max="9" width="9.140625" style="58"/>
    <col min="10" max="10" width="9.140625" style="59"/>
    <col min="11" max="18" width="9.140625" style="63"/>
    <col min="19" max="19" width="9.140625" style="59"/>
    <col min="20" max="27" width="9.140625" style="63"/>
    <col min="28" max="28" width="9.140625" style="59"/>
    <col min="29" max="36" width="9.140625" style="63"/>
    <col min="37" max="37" width="9.140625" style="59"/>
    <col min="38" max="45" width="9.140625" style="63"/>
    <col min="46" max="46" width="9.140625" style="59"/>
    <col min="47" max="54" width="9.140625" style="63"/>
    <col min="55" max="55" width="9.140625" style="59"/>
    <col min="56" max="63" width="9.140625" style="63"/>
    <col min="64" max="64" width="9.140625" style="59"/>
    <col min="65" max="72" width="9.140625" style="63"/>
    <col min="73" max="73" width="9.140625" style="59"/>
    <col min="74" max="81" width="9.140625" style="63"/>
    <col min="82" max="82" width="9.140625" style="59"/>
    <col min="83" max="90" width="9.140625" style="63"/>
    <col min="91" max="91" width="9.140625" style="59"/>
    <col min="92" max="99" width="9.140625" style="63"/>
    <col min="100" max="100" width="9.140625" style="59"/>
    <col min="101" max="108" width="9.140625" style="63"/>
    <col min="109" max="109" width="9.140625" style="59"/>
    <col min="110" max="117" width="9.140625" style="63"/>
    <col min="118" max="118" width="9.140625" style="59"/>
    <col min="119" max="126" width="9.140625" style="63"/>
    <col min="127" max="127" width="9.140625" style="59"/>
    <col min="128" max="135" width="9.140625" style="63"/>
    <col min="136" max="136" width="9.140625" style="59"/>
    <col min="137" max="144" width="9.140625" style="63"/>
    <col min="145" max="145" width="9.140625" style="59"/>
    <col min="146" max="153" width="9.140625" style="63"/>
    <col min="154" max="154" width="9.140625" style="59"/>
    <col min="164" max="171" width="9.140625" style="63"/>
    <col min="172" max="172" width="9.140625" style="59"/>
    <col min="173" max="178" width="9.140625" style="53"/>
    <col min="179" max="179" width="9.140625" style="62"/>
    <col min="180" max="180" width="9.140625" style="67"/>
    <col min="181" max="186" width="9.140625" style="72"/>
    <col min="187" max="187" width="9.140625" style="73"/>
    <col min="188" max="188" width="9.140625" style="72"/>
    <col min="189" max="190" width="9.140625" style="53"/>
    <col min="191" max="192" width="9.140625" style="63"/>
    <col min="193" max="193" width="9.140625" style="64"/>
    <col min="194" max="210" width="9.140625" style="63"/>
    <col min="211" max="211" width="9.140625" style="72"/>
    <col min="212" max="212" width="36.85546875" style="66" customWidth="1"/>
    <col min="213" max="213" width="9.140625" style="59"/>
    <col min="214" max="16384" width="9.140625" style="63"/>
  </cols>
  <sheetData>
    <row r="1" spans="1:213" x14ac:dyDescent="0.25">
      <c r="A1" s="57" t="s">
        <v>114</v>
      </c>
      <c r="B1" s="57" t="s">
        <v>141</v>
      </c>
      <c r="C1" s="57" t="s">
        <v>114</v>
      </c>
      <c r="D1" s="57" t="s">
        <v>134</v>
      </c>
      <c r="E1" s="57" t="s">
        <v>123</v>
      </c>
      <c r="F1" s="57" t="s">
        <v>796</v>
      </c>
      <c r="G1" s="57" t="s">
        <v>143</v>
      </c>
      <c r="H1" s="57"/>
      <c r="I1" s="58" t="s">
        <v>124</v>
      </c>
      <c r="K1" s="57" t="s">
        <v>114</v>
      </c>
      <c r="L1" s="57" t="s">
        <v>141</v>
      </c>
      <c r="M1" s="57" t="s">
        <v>114</v>
      </c>
      <c r="N1" s="57" t="s">
        <v>134</v>
      </c>
      <c r="O1" s="57" t="s">
        <v>123</v>
      </c>
      <c r="P1" s="57" t="s">
        <v>143</v>
      </c>
      <c r="Q1" s="57"/>
      <c r="R1" s="58" t="s">
        <v>124</v>
      </c>
      <c r="T1" s="57" t="s">
        <v>114</v>
      </c>
      <c r="U1" s="57" t="s">
        <v>141</v>
      </c>
      <c r="V1" s="57" t="s">
        <v>114</v>
      </c>
      <c r="W1" s="57" t="s">
        <v>134</v>
      </c>
      <c r="X1" s="57" t="s">
        <v>123</v>
      </c>
      <c r="Y1" s="57" t="s">
        <v>143</v>
      </c>
      <c r="Z1" s="57"/>
      <c r="AA1" s="58" t="s">
        <v>124</v>
      </c>
      <c r="AC1" s="57" t="s">
        <v>114</v>
      </c>
      <c r="AD1" s="57" t="s">
        <v>141</v>
      </c>
      <c r="AE1" s="57" t="s">
        <v>114</v>
      </c>
      <c r="AF1" s="57" t="s">
        <v>134</v>
      </c>
      <c r="AG1" s="57" t="s">
        <v>123</v>
      </c>
      <c r="AH1" s="57" t="s">
        <v>143</v>
      </c>
      <c r="AI1" s="57"/>
      <c r="AJ1" s="58" t="s">
        <v>124</v>
      </c>
      <c r="AL1" s="57" t="s">
        <v>114</v>
      </c>
      <c r="AM1" s="57" t="s">
        <v>141</v>
      </c>
      <c r="AN1" s="57" t="s">
        <v>114</v>
      </c>
      <c r="AO1" s="57" t="s">
        <v>134</v>
      </c>
      <c r="AP1" s="57" t="s">
        <v>123</v>
      </c>
      <c r="AQ1" s="57" t="s">
        <v>143</v>
      </c>
      <c r="AR1" s="57"/>
      <c r="AS1" s="58" t="s">
        <v>124</v>
      </c>
      <c r="AU1" s="57" t="s">
        <v>114</v>
      </c>
      <c r="AV1" s="57" t="s">
        <v>141</v>
      </c>
      <c r="AW1" s="57" t="s">
        <v>114</v>
      </c>
      <c r="AX1" s="57" t="s">
        <v>134</v>
      </c>
      <c r="AY1" s="57" t="s">
        <v>123</v>
      </c>
      <c r="AZ1" s="57" t="s">
        <v>143</v>
      </c>
      <c r="BA1" s="57"/>
      <c r="BB1" s="58" t="s">
        <v>124</v>
      </c>
      <c r="BD1" s="57" t="s">
        <v>114</v>
      </c>
      <c r="BE1" s="57" t="s">
        <v>141</v>
      </c>
      <c r="BF1" s="57" t="s">
        <v>114</v>
      </c>
      <c r="BG1" s="57" t="s">
        <v>134</v>
      </c>
      <c r="BH1" s="57" t="s">
        <v>123</v>
      </c>
      <c r="BI1" s="57" t="s">
        <v>143</v>
      </c>
      <c r="BJ1" s="57"/>
      <c r="BK1" s="58" t="s">
        <v>124</v>
      </c>
      <c r="BM1" s="57" t="s">
        <v>114</v>
      </c>
      <c r="BN1" s="57" t="s">
        <v>141</v>
      </c>
      <c r="BO1" s="57" t="s">
        <v>114</v>
      </c>
      <c r="BP1" s="57" t="s">
        <v>134</v>
      </c>
      <c r="BQ1" s="57" t="s">
        <v>123</v>
      </c>
      <c r="BR1" s="57" t="s">
        <v>143</v>
      </c>
      <c r="BS1" s="57"/>
      <c r="BT1" s="58" t="s">
        <v>124</v>
      </c>
      <c r="BV1" s="57" t="s">
        <v>114</v>
      </c>
      <c r="BW1" s="57" t="s">
        <v>141</v>
      </c>
      <c r="BX1" s="57" t="s">
        <v>114</v>
      </c>
      <c r="BY1" s="57" t="s">
        <v>134</v>
      </c>
      <c r="BZ1" s="57" t="s">
        <v>123</v>
      </c>
      <c r="CA1" s="57" t="s">
        <v>143</v>
      </c>
      <c r="CB1" s="57"/>
      <c r="CC1" s="58" t="s">
        <v>124</v>
      </c>
      <c r="CE1" s="57" t="s">
        <v>114</v>
      </c>
      <c r="CF1" s="57" t="s">
        <v>141</v>
      </c>
      <c r="CG1" s="57" t="s">
        <v>114</v>
      </c>
      <c r="CH1" s="57" t="s">
        <v>134</v>
      </c>
      <c r="CI1" s="57" t="s">
        <v>123</v>
      </c>
      <c r="CJ1" s="57" t="s">
        <v>143</v>
      </c>
      <c r="CK1" s="57"/>
      <c r="CL1" s="58" t="s">
        <v>124</v>
      </c>
      <c r="CN1" s="57" t="s">
        <v>114</v>
      </c>
      <c r="CO1" s="57" t="s">
        <v>141</v>
      </c>
      <c r="CP1" s="57" t="s">
        <v>114</v>
      </c>
      <c r="CQ1" s="57" t="s">
        <v>134</v>
      </c>
      <c r="CR1" s="57" t="s">
        <v>123</v>
      </c>
      <c r="CS1" s="57" t="s">
        <v>143</v>
      </c>
      <c r="CT1" s="57"/>
      <c r="CU1" s="58" t="s">
        <v>124</v>
      </c>
      <c r="CW1" s="57" t="s">
        <v>114</v>
      </c>
      <c r="CX1" s="57" t="s">
        <v>141</v>
      </c>
      <c r="CY1" s="57" t="s">
        <v>114</v>
      </c>
      <c r="CZ1" s="57" t="s">
        <v>134</v>
      </c>
      <c r="DA1" s="57" t="s">
        <v>123</v>
      </c>
      <c r="DB1" s="57" t="s">
        <v>143</v>
      </c>
      <c r="DC1" s="57"/>
      <c r="DD1" s="58" t="s">
        <v>124</v>
      </c>
      <c r="DF1" s="57" t="s">
        <v>114</v>
      </c>
      <c r="DG1" s="57" t="s">
        <v>141</v>
      </c>
      <c r="DH1" s="57" t="s">
        <v>114</v>
      </c>
      <c r="DI1" s="57" t="s">
        <v>134</v>
      </c>
      <c r="DJ1" s="57" t="s">
        <v>123</v>
      </c>
      <c r="DK1" s="57" t="s">
        <v>801</v>
      </c>
      <c r="DL1" s="57"/>
      <c r="DM1" s="58" t="s">
        <v>124</v>
      </c>
      <c r="DO1" s="57" t="s">
        <v>114</v>
      </c>
      <c r="DP1" s="57" t="s">
        <v>141</v>
      </c>
      <c r="DQ1" s="57" t="s">
        <v>114</v>
      </c>
      <c r="DR1" s="57" t="s">
        <v>134</v>
      </c>
      <c r="DS1" s="57" t="s">
        <v>123</v>
      </c>
      <c r="DT1" s="57" t="s">
        <v>801</v>
      </c>
      <c r="DU1" s="57"/>
      <c r="DV1" s="58" t="s">
        <v>124</v>
      </c>
      <c r="DX1" s="57" t="s">
        <v>114</v>
      </c>
      <c r="DY1" s="57" t="s">
        <v>141</v>
      </c>
      <c r="DZ1" s="57" t="s">
        <v>114</v>
      </c>
      <c r="EA1" s="57" t="s">
        <v>134</v>
      </c>
      <c r="EB1" s="57" t="s">
        <v>123</v>
      </c>
      <c r="EC1" s="57" t="s">
        <v>801</v>
      </c>
      <c r="ED1" s="57"/>
      <c r="EE1" s="58" t="s">
        <v>124</v>
      </c>
      <c r="EG1" s="57" t="s">
        <v>114</v>
      </c>
      <c r="EH1" s="57" t="s">
        <v>141</v>
      </c>
      <c r="EI1" s="57" t="s">
        <v>114</v>
      </c>
      <c r="EJ1" s="57" t="s">
        <v>134</v>
      </c>
      <c r="EK1" s="57" t="s">
        <v>123</v>
      </c>
      <c r="EL1" s="57" t="s">
        <v>801</v>
      </c>
      <c r="EM1" s="57"/>
      <c r="EN1" s="58" t="s">
        <v>124</v>
      </c>
      <c r="EP1" s="57" t="s">
        <v>114</v>
      </c>
      <c r="EQ1" s="57" t="s">
        <v>141</v>
      </c>
      <c r="ER1" s="57" t="s">
        <v>114</v>
      </c>
      <c r="ES1" s="57" t="s">
        <v>134</v>
      </c>
      <c r="ET1" s="57" t="s">
        <v>123</v>
      </c>
      <c r="EU1" s="57" t="s">
        <v>143</v>
      </c>
      <c r="EV1" s="57"/>
      <c r="EW1" s="58" t="s">
        <v>124</v>
      </c>
      <c r="FH1" s="60"/>
      <c r="FI1" s="60"/>
      <c r="FJ1" s="60"/>
      <c r="FK1" s="60"/>
      <c r="FL1" s="60"/>
      <c r="FM1" s="60"/>
      <c r="FN1" s="60"/>
      <c r="FO1" s="60"/>
      <c r="FQ1" s="61"/>
      <c r="FR1" s="61"/>
      <c r="FS1" s="61"/>
      <c r="FT1" s="61"/>
      <c r="FU1" s="61"/>
      <c r="FV1" s="61"/>
      <c r="FX1" s="74"/>
      <c r="FY1" s="74"/>
      <c r="FZ1" s="74"/>
      <c r="GA1" s="74"/>
      <c r="GB1" s="74"/>
      <c r="GC1" s="74"/>
      <c r="GD1" s="74"/>
      <c r="GL1" s="65" t="s">
        <v>819</v>
      </c>
      <c r="GM1" s="65" t="s">
        <v>820</v>
      </c>
      <c r="GN1" s="65" t="s">
        <v>821</v>
      </c>
      <c r="GO1" s="65" t="s">
        <v>1</v>
      </c>
      <c r="GP1" s="65" t="s">
        <v>822</v>
      </c>
      <c r="GQ1" s="65" t="s">
        <v>823</v>
      </c>
      <c r="GR1" s="65" t="s">
        <v>824</v>
      </c>
      <c r="GS1" s="65" t="s">
        <v>835</v>
      </c>
      <c r="GT1" s="65" t="s">
        <v>825</v>
      </c>
      <c r="GU1" s="65" t="s">
        <v>826</v>
      </c>
      <c r="GV1" s="65" t="s">
        <v>827</v>
      </c>
      <c r="GW1" s="65" t="s">
        <v>828</v>
      </c>
      <c r="GX1" s="65" t="s">
        <v>829</v>
      </c>
      <c r="GY1" s="65" t="s">
        <v>830</v>
      </c>
      <c r="GZ1" s="65" t="s">
        <v>831</v>
      </c>
      <c r="HA1" s="65" t="s">
        <v>832</v>
      </c>
      <c r="HB1" s="65" t="s">
        <v>833</v>
      </c>
      <c r="HC1" s="65" t="s">
        <v>836</v>
      </c>
      <c r="HD1" s="66" t="s">
        <v>834</v>
      </c>
    </row>
    <row r="2" spans="1:213" s="67" customFormat="1" x14ac:dyDescent="0.25">
      <c r="A2" s="67" t="s">
        <v>142</v>
      </c>
      <c r="B2" s="68">
        <f>dop!A4+1</f>
        <v>231</v>
      </c>
      <c r="C2" s="69" t="s">
        <v>146</v>
      </c>
      <c r="D2" s="67">
        <f>form!B2</f>
        <v>28</v>
      </c>
      <c r="E2" s="67" t="s">
        <v>854</v>
      </c>
      <c r="F2" s="70">
        <f>EQ2</f>
        <v>247</v>
      </c>
      <c r="G2" s="67" t="s">
        <v>845</v>
      </c>
      <c r="I2" s="58" t="str">
        <f>A2&amp;B2&amp;", '"&amp;C2&amp;"', "&amp;D2&amp;E2&amp;F2&amp;G2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(231, 'kategoriy_stud', 28,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J2" s="59"/>
      <c r="K2" s="67" t="s">
        <v>142</v>
      </c>
      <c r="L2" s="68">
        <f>B2+1</f>
        <v>232</v>
      </c>
      <c r="M2" s="69" t="s">
        <v>147</v>
      </c>
      <c r="N2" s="67">
        <f>form!B2</f>
        <v>28</v>
      </c>
      <c r="O2" s="67" t="s">
        <v>846</v>
      </c>
      <c r="R2" s="58" t="str">
        <f>K2&amp;L2&amp;", '"&amp;M2&amp;"', "&amp;N2&amp;O2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(232, 'edu_stud', 28,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S2" s="59"/>
      <c r="T2" s="67" t="s">
        <v>142</v>
      </c>
      <c r="U2" s="68">
        <f>L2+1</f>
        <v>233</v>
      </c>
      <c r="V2" s="69" t="s">
        <v>148</v>
      </c>
      <c r="W2" s="67">
        <f>form!B2</f>
        <v>28</v>
      </c>
      <c r="X2" s="67" t="s">
        <v>138</v>
      </c>
      <c r="AA2" s="58" t="str">
        <f>T2&amp;U2&amp;", '"&amp;V2&amp;"', "&amp;W2&amp;X2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(233, 'st_url_id', 28,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B2" s="59"/>
      <c r="AC2" s="67" t="s">
        <v>142</v>
      </c>
      <c r="AD2" s="68">
        <f>U2+1</f>
        <v>234</v>
      </c>
      <c r="AE2" s="69" t="s">
        <v>149</v>
      </c>
      <c r="AF2" s="67">
        <f>form!B2</f>
        <v>28</v>
      </c>
      <c r="AG2" s="67" t="s">
        <v>807</v>
      </c>
      <c r="AH2" s="67">
        <f>U2</f>
        <v>233</v>
      </c>
      <c r="AI2" s="67" t="s">
        <v>810</v>
      </c>
      <c r="AJ2" s="58" t="str">
        <f>AC2&amp;AD2&amp;", '"&amp;AE2&amp;"', "&amp;AF2&amp;AG2&amp;AH2&amp;AI2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(234, 'gp_stud', 28,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K2" s="59"/>
      <c r="AL2" s="67" t="s">
        <v>142</v>
      </c>
      <c r="AM2" s="68">
        <f>AD2+1</f>
        <v>235</v>
      </c>
      <c r="AN2" s="69" t="s">
        <v>150</v>
      </c>
      <c r="AO2" s="67">
        <f>form!B2</f>
        <v>28</v>
      </c>
      <c r="AP2" s="67" t="s">
        <v>808</v>
      </c>
      <c r="AQ2" s="67">
        <f>AD2</f>
        <v>234</v>
      </c>
      <c r="AR2" s="67" t="s">
        <v>811</v>
      </c>
      <c r="AS2" s="58" t="str">
        <f>AL2&amp;AM2&amp;", '"&amp;AN2&amp;"', "&amp;AO2&amp;AP2&amp;AQ2&amp;AR2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(235, 'cors_stud', 28,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T2" s="59"/>
      <c r="AU2" s="67" t="s">
        <v>142</v>
      </c>
      <c r="AV2" s="68">
        <f>AM2+1</f>
        <v>236</v>
      </c>
      <c r="AW2" s="69" t="s">
        <v>151</v>
      </c>
      <c r="AX2" s="67">
        <f>form!B2</f>
        <v>28</v>
      </c>
      <c r="AY2" s="67" t="s">
        <v>809</v>
      </c>
      <c r="AZ2" s="67">
        <f>AM2</f>
        <v>235</v>
      </c>
      <c r="BA2" s="67" t="s">
        <v>812</v>
      </c>
      <c r="BB2" s="58" t="str">
        <f>AU2&amp;AV2&amp;", '"&amp;AW2&amp;"', "&amp;AX2&amp;AY2&amp;AZ2&amp;BA2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(236, 'kaf_stud', 28,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C2" s="59"/>
      <c r="BD2" s="67" t="s">
        <v>142</v>
      </c>
      <c r="BE2" s="68">
        <f>AV2+1</f>
        <v>237</v>
      </c>
      <c r="BF2" s="69" t="s">
        <v>152</v>
      </c>
      <c r="BG2" s="67">
        <f>form!B2</f>
        <v>28</v>
      </c>
      <c r="BH2" s="67" t="s">
        <v>849</v>
      </c>
      <c r="BK2" s="58" t="str">
        <f>BD2&amp;BE2&amp;", '"&amp;BF2&amp;"', "&amp;BG2&amp;BH2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(237, 'redi_stud', 28,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L2" s="59"/>
      <c r="BM2" s="67" t="s">
        <v>142</v>
      </c>
      <c r="BN2" s="68">
        <f>BE2+1</f>
        <v>238</v>
      </c>
      <c r="BO2" s="69" t="s">
        <v>153</v>
      </c>
      <c r="BP2" s="67">
        <f>form!B2</f>
        <v>28</v>
      </c>
      <c r="BQ2" s="67" t="s">
        <v>814</v>
      </c>
      <c r="BR2" s="67">
        <f>EQ2</f>
        <v>247</v>
      </c>
      <c r="BS2" s="67" t="s">
        <v>144</v>
      </c>
      <c r="BT2" s="58" t="str">
        <f>BM2&amp;BN2&amp;", '"&amp;BO2&amp;"', "&amp;BP2&amp;BQ2&amp;BR2&amp;BS2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(238, 'uch_sp', 28,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U2" s="59"/>
      <c r="BV2" s="67" t="s">
        <v>142</v>
      </c>
      <c r="BW2" s="68">
        <f>BN2+1</f>
        <v>239</v>
      </c>
      <c r="BX2" s="69" t="s">
        <v>154</v>
      </c>
      <c r="BY2" s="67">
        <f>form!B2</f>
        <v>28</v>
      </c>
      <c r="BZ2" s="67" t="s">
        <v>806</v>
      </c>
      <c r="CA2" s="67">
        <f>CF2</f>
        <v>240</v>
      </c>
      <c r="CB2" s="67" t="s">
        <v>145</v>
      </c>
      <c r="CC2" s="58" t="str">
        <f>BV2&amp;BW2&amp;", '"&amp;BX2&amp;"', "&amp;BY2&amp;BZ2&amp;CA2&amp;CB2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(239, 'uch_sp_inf', 28,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D2" s="59"/>
      <c r="CE2" s="67" t="s">
        <v>142</v>
      </c>
      <c r="CF2" s="68">
        <f>BW2+1</f>
        <v>240</v>
      </c>
      <c r="CG2" s="69" t="s">
        <v>155</v>
      </c>
      <c r="CH2" s="67">
        <f>form!B2</f>
        <v>28</v>
      </c>
      <c r="CI2" s="67" t="s">
        <v>139</v>
      </c>
      <c r="CL2" s="58" t="str">
        <f>CE2&amp;CF2&amp;", '"&amp;CG2&amp;"', "&amp;CH2&amp;CI2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(240, 'adres_uch', 28,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M2" s="59"/>
      <c r="CN2" s="67" t="s">
        <v>142</v>
      </c>
      <c r="CO2" s="68">
        <f>CF2+1</f>
        <v>241</v>
      </c>
      <c r="CP2" s="69" t="s">
        <v>141</v>
      </c>
      <c r="CQ2" s="67">
        <f>form!B2</f>
        <v>28</v>
      </c>
      <c r="CR2" s="67" t="s">
        <v>140</v>
      </c>
      <c r="CU2" s="58" t="str">
        <f>CN2&amp;CO2&amp;", '"&amp;CP2&amp;"', "&amp;CQ2&amp;CR2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(241, 'id', 28,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V2" s="59"/>
      <c r="CW2" s="67" t="s">
        <v>142</v>
      </c>
      <c r="CX2" s="68">
        <f>CO2+1</f>
        <v>242</v>
      </c>
      <c r="CY2" s="69" t="s">
        <v>156</v>
      </c>
      <c r="CZ2" s="67">
        <f>form!B2</f>
        <v>28</v>
      </c>
      <c r="DA2" s="67" t="s">
        <v>137</v>
      </c>
      <c r="DD2" s="58" t="str">
        <f>CW2&amp;CX2&amp;", '"&amp;CY2&amp;"', "&amp;CZ2&amp;DA2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(242, 'date_time', 28,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E2" s="59"/>
      <c r="DF2" s="67" t="s">
        <v>142</v>
      </c>
      <c r="DG2" s="68">
        <f>CX2+1</f>
        <v>243</v>
      </c>
      <c r="DH2" s="69" t="s">
        <v>158</v>
      </c>
      <c r="DI2" s="67">
        <f>form!B2</f>
        <v>28</v>
      </c>
      <c r="DJ2" s="67" t="s">
        <v>799</v>
      </c>
      <c r="DK2" s="70">
        <f>EQ2</f>
        <v>247</v>
      </c>
      <c r="DL2" s="67" t="s">
        <v>847</v>
      </c>
      <c r="DM2" s="58" t="str">
        <f>DF2&amp;DG2&amp;", '"&amp;DH2&amp;"', "&amp;DI2&amp;DJ2&amp;DK2&amp;DL2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(243, 'famaly_stud', 28,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N2" s="59"/>
      <c r="DO2" s="67" t="s">
        <v>142</v>
      </c>
      <c r="DP2" s="68">
        <f>DG2+1</f>
        <v>244</v>
      </c>
      <c r="DQ2" s="69" t="s">
        <v>159</v>
      </c>
      <c r="DR2" s="67">
        <f>form!B2</f>
        <v>28</v>
      </c>
      <c r="DS2" s="67" t="s">
        <v>802</v>
      </c>
      <c r="DT2" s="70">
        <f>EQ2</f>
        <v>247</v>
      </c>
      <c r="DU2" s="67" t="s">
        <v>848</v>
      </c>
      <c r="DV2" s="58" t="str">
        <f>DO2&amp;DP2&amp;", '"&amp;DQ2&amp;"', "&amp;DR2&amp;DS2&amp;DT2&amp;DU2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(244, 'name_stud', 28,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W2" s="59"/>
      <c r="DX2" s="67" t="s">
        <v>142</v>
      </c>
      <c r="DY2" s="68">
        <f>DP2+1</f>
        <v>245</v>
      </c>
      <c r="DZ2" s="69" t="s">
        <v>160</v>
      </c>
      <c r="EA2" s="67">
        <f>form!B2</f>
        <v>28</v>
      </c>
      <c r="EB2" s="67" t="s">
        <v>804</v>
      </c>
      <c r="EC2" s="70">
        <f>EQ2</f>
        <v>247</v>
      </c>
      <c r="ED2" s="67" t="s">
        <v>848</v>
      </c>
      <c r="EE2" s="58" t="str">
        <f>DX2&amp;DY2&amp;", '"&amp;DZ2&amp;"', "&amp;EA2&amp;EB2&amp;EC2&amp;ED2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(245, 'oth_stud', 28,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F2" s="59"/>
      <c r="EG2" s="67" t="s">
        <v>142</v>
      </c>
      <c r="EH2" s="68">
        <f>DY2+1</f>
        <v>246</v>
      </c>
      <c r="EI2" s="69" t="s">
        <v>161</v>
      </c>
      <c r="EJ2" s="67">
        <f>form!B2</f>
        <v>28</v>
      </c>
      <c r="EK2" s="67" t="s">
        <v>805</v>
      </c>
      <c r="EL2" s="70">
        <f>EQ2</f>
        <v>247</v>
      </c>
      <c r="EM2" s="67" t="s">
        <v>848</v>
      </c>
      <c r="EN2" s="58" t="str">
        <f>EG2&amp;EH2&amp;", '"&amp;EI2&amp;"', "&amp;EJ2&amp;EK2&amp;EL2&amp;EM2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(246, 'dolj_stud', 28,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O2" s="59"/>
      <c r="EP2" s="67" t="s">
        <v>142</v>
      </c>
      <c r="EQ2" s="68">
        <f>EH2+1</f>
        <v>247</v>
      </c>
      <c r="ER2" s="69" t="s">
        <v>157</v>
      </c>
      <c r="ES2" s="67">
        <f>form!B2</f>
        <v>28</v>
      </c>
      <c r="ET2" s="67" t="s">
        <v>813</v>
      </c>
      <c r="EW2" s="58" t="str">
        <f>EP2&amp;EQ2&amp;", '"&amp;ER2&amp;"', "&amp;ES2&amp;ET2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(247, 'user_sp', 28,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EX2" s="59"/>
      <c r="FH2" s="71" t="s">
        <v>162</v>
      </c>
      <c r="FI2" s="71">
        <f>EQ2</f>
        <v>247</v>
      </c>
      <c r="FJ2" s="71" t="s">
        <v>163</v>
      </c>
      <c r="FK2" s="67">
        <f>form!B2</f>
        <v>28</v>
      </c>
      <c r="FL2" s="71" t="s">
        <v>164</v>
      </c>
      <c r="FM2" s="71"/>
      <c r="FN2" s="71"/>
      <c r="FO2" s="58" t="str">
        <f>FH2&amp;" "&amp;FI2&amp;FJ2&amp;FK2&amp;FL2</f>
        <v>INSERT INTO `ez_fabrik_joins` (`list_id`, `element_id`, `join_from_table`, `table_join`, `table_key`, `table_join_key`, `join_type`, `group_id`, `params`) VALUES (0, 247, '', '#__users', 'user_sp', 'id', 'left', 28, '{"join-label":"name","type":"element","pk":"`#__users`.`id`"}');</v>
      </c>
      <c r="FP2" s="59"/>
      <c r="FQ2" s="67" t="s">
        <v>142</v>
      </c>
      <c r="FR2" s="68">
        <f>FI2+1</f>
        <v>248</v>
      </c>
      <c r="FS2" s="67" t="s">
        <v>341</v>
      </c>
      <c r="FT2" s="67">
        <f>form!B2</f>
        <v>28</v>
      </c>
      <c r="FU2" s="67" t="s">
        <v>342</v>
      </c>
      <c r="FV2" s="58" t="str">
        <f>FQ2&amp;FR2&amp;FS2&amp;FT2&amp;FU2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(248, 'status', 28,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2" s="59"/>
      <c r="FX2" s="13" t="s">
        <v>142</v>
      </c>
      <c r="FY2" s="68">
        <f>FR2+1</f>
        <v>249</v>
      </c>
      <c r="FZ2" t="s">
        <v>851</v>
      </c>
      <c r="GA2" s="67">
        <f>form!B2</f>
        <v>28</v>
      </c>
      <c r="GB2" t="s">
        <v>853</v>
      </c>
      <c r="GC2" s="34">
        <f>U2</f>
        <v>233</v>
      </c>
      <c r="GD2" t="s">
        <v>852</v>
      </c>
      <c r="GE2" s="73" t="str">
        <f>FX2&amp;FY2&amp;FZ2&amp;GA2&amp;GB2&amp;GC2&amp;GD2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(249, 'start_stud_date', 28,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F2" s="72"/>
      <c r="GK2" s="64"/>
      <c r="GL2" s="67" t="str">
        <f>I2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(231, 'kategoriy_stud', 28,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2" s="67" t="str">
        <f>R2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(232, 'edu_stud', 28,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2" s="67" t="str">
        <f>AA2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(233, 'st_url_id', 28,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2" s="70" t="str">
        <f>AJ2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(234, 'gp_stud', 28,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2" s="67" t="str">
        <f>AS2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(235, 'cors_stud', 28,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2" s="67" t="str">
        <f>BB2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(236, 'kaf_stud', 28,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2" s="67" t="str">
        <f>BK2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(237, 'redi_stud', 28,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2" s="67" t="str">
        <f>BT2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(238, 'uch_sp', 28,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2" s="67" t="str">
        <f>CC2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(239, 'uch_sp_inf', 28,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2" s="67" t="str">
        <f>CL2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(240, 'adres_uch', 28,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2" s="67" t="str">
        <f>CU2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(241, 'id', 28,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2" s="67" t="str">
        <f>DD2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(242, 'date_time', 28,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2" s="67" t="str">
        <f>DM2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(243, 'famaly_stud', 28,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2" s="67" t="str">
        <f>DV2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(244, 'name_stud', 28,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2" s="67" t="str">
        <f>EE2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(245, 'oth_stud', 28,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2" s="67" t="str">
        <f>EN2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(246, 'dolj_stud', 28,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2" s="67" t="str">
        <f>EW2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(247, 'user_sp', 28,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2" s="72" t="str">
        <f>FV2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(248, 'status', 28,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2" s="66" t="str">
        <f>FO2</f>
        <v>INSERT INTO `ez_fabrik_joins` (`list_id`, `element_id`, `join_from_table`, `table_join`, `table_key`, `table_join_key`, `join_type`, `group_id`, `params`) VALUES (0, 247, '', '#__users', 'user_sp', 'id', 'left', 28, '{"join-label":"name","type":"element","pk":"`#__users`.`id`"}');</v>
      </c>
      <c r="HE2" s="59"/>
    </row>
    <row r="3" spans="1:213" s="67" customFormat="1" x14ac:dyDescent="0.25">
      <c r="A3" s="67" t="s">
        <v>142</v>
      </c>
      <c r="B3" s="68">
        <f>dop!A5+1</f>
        <v>251</v>
      </c>
      <c r="C3" s="69" t="s">
        <v>146</v>
      </c>
      <c r="D3" s="67">
        <f>form!B3</f>
        <v>29</v>
      </c>
      <c r="E3" s="67" t="s">
        <v>854</v>
      </c>
      <c r="F3" s="70">
        <f t="shared" ref="F3:F66" si="0">EQ3</f>
        <v>267</v>
      </c>
      <c r="G3" s="67" t="s">
        <v>845</v>
      </c>
      <c r="I3" s="58" t="str">
        <f t="shared" ref="I3:I42" si="1">A3&amp;B3&amp;", '"&amp;C3&amp;"', "&amp;D3&amp;E3&amp;F3&amp;G3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(251, 'kategoriy_stud', 29,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J3" s="59"/>
      <c r="K3" s="67" t="s">
        <v>142</v>
      </c>
      <c r="L3" s="68">
        <f t="shared" ref="L3:L66" si="2">B3+1</f>
        <v>252</v>
      </c>
      <c r="M3" s="69" t="s">
        <v>147</v>
      </c>
      <c r="N3" s="67">
        <f>form!B3</f>
        <v>29</v>
      </c>
      <c r="O3" s="67" t="s">
        <v>846</v>
      </c>
      <c r="R3" s="58" t="str">
        <f t="shared" ref="R3:R66" si="3">K3&amp;L3&amp;", '"&amp;M3&amp;"', "&amp;N3&amp;O3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(252, 'edu_stud', 29,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S3" s="59"/>
      <c r="T3" s="67" t="s">
        <v>142</v>
      </c>
      <c r="U3" s="68">
        <f t="shared" ref="U3:U66" si="4">L3+1</f>
        <v>253</v>
      </c>
      <c r="V3" s="69" t="s">
        <v>148</v>
      </c>
      <c r="W3" s="67">
        <f>form!B3</f>
        <v>29</v>
      </c>
      <c r="X3" s="67" t="s">
        <v>138</v>
      </c>
      <c r="AA3" s="58" t="str">
        <f t="shared" ref="AA3:AA66" si="5">T3&amp;U3&amp;", '"&amp;V3&amp;"', "&amp;W3&amp;X3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(253, 'st_url_id', 29,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B3" s="59"/>
      <c r="AC3" s="67" t="s">
        <v>142</v>
      </c>
      <c r="AD3" s="68">
        <f t="shared" ref="AD3:AD66" si="6">U3+1</f>
        <v>254</v>
      </c>
      <c r="AE3" s="69" t="s">
        <v>149</v>
      </c>
      <c r="AF3" s="67">
        <f>form!B3</f>
        <v>29</v>
      </c>
      <c r="AG3" s="67" t="s">
        <v>807</v>
      </c>
      <c r="AH3" s="67">
        <f t="shared" ref="AH3:AH66" si="7">U3</f>
        <v>253</v>
      </c>
      <c r="AI3" s="67" t="s">
        <v>810</v>
      </c>
      <c r="AJ3" s="58" t="str">
        <f t="shared" ref="AJ3:AJ66" si="8">AC3&amp;AD3&amp;", '"&amp;AE3&amp;"', "&amp;AF3&amp;AG3&amp;AH3&amp;AI3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(254, 'gp_stud', 29,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K3" s="59"/>
      <c r="AL3" s="67" t="s">
        <v>142</v>
      </c>
      <c r="AM3" s="68">
        <f t="shared" ref="AM3:AM66" si="9">AD3+1</f>
        <v>255</v>
      </c>
      <c r="AN3" s="69" t="s">
        <v>150</v>
      </c>
      <c r="AO3" s="67">
        <f>form!B3</f>
        <v>29</v>
      </c>
      <c r="AP3" s="67" t="s">
        <v>808</v>
      </c>
      <c r="AQ3" s="67">
        <f t="shared" ref="AQ3:AQ66" si="10">AD3</f>
        <v>254</v>
      </c>
      <c r="AR3" s="67" t="s">
        <v>811</v>
      </c>
      <c r="AS3" s="58" t="str">
        <f t="shared" ref="AS3:AS66" si="11">AL3&amp;AM3&amp;", '"&amp;AN3&amp;"', "&amp;AO3&amp;AP3&amp;AQ3&amp;AR3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(255, 'cors_stud', 29,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T3" s="59"/>
      <c r="AU3" s="67" t="s">
        <v>142</v>
      </c>
      <c r="AV3" s="68">
        <f t="shared" ref="AV3:AV66" si="12">AM3+1</f>
        <v>256</v>
      </c>
      <c r="AW3" s="69" t="s">
        <v>151</v>
      </c>
      <c r="AX3" s="67">
        <f>form!B3</f>
        <v>29</v>
      </c>
      <c r="AY3" s="67" t="s">
        <v>809</v>
      </c>
      <c r="AZ3" s="67">
        <f t="shared" ref="AZ3:AZ66" si="13">AM3</f>
        <v>255</v>
      </c>
      <c r="BA3" s="67" t="s">
        <v>812</v>
      </c>
      <c r="BB3" s="58" t="str">
        <f t="shared" ref="BB3:BB66" si="14">AU3&amp;AV3&amp;", '"&amp;AW3&amp;"', "&amp;AX3&amp;AY3&amp;AZ3&amp;BA3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(256, 'kaf_stud', 29,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C3" s="59"/>
      <c r="BD3" s="67" t="s">
        <v>142</v>
      </c>
      <c r="BE3" s="68">
        <f t="shared" ref="BE3:BE66" si="15">AV3+1</f>
        <v>257</v>
      </c>
      <c r="BF3" s="69" t="s">
        <v>152</v>
      </c>
      <c r="BG3" s="67">
        <f>form!B3</f>
        <v>29</v>
      </c>
      <c r="BH3" s="67" t="s">
        <v>849</v>
      </c>
      <c r="BK3" s="58" t="str">
        <f t="shared" ref="BK3:BK66" si="16">BD3&amp;BE3&amp;", '"&amp;BF3&amp;"', "&amp;BG3&amp;BH3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(257, 'redi_stud', 29,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L3" s="59"/>
      <c r="BM3" s="67" t="s">
        <v>142</v>
      </c>
      <c r="BN3" s="68">
        <f t="shared" ref="BN3:BN66" si="17">BE3+1</f>
        <v>258</v>
      </c>
      <c r="BO3" s="69" t="s">
        <v>153</v>
      </c>
      <c r="BP3" s="67">
        <f>form!B3</f>
        <v>29</v>
      </c>
      <c r="BQ3" s="67" t="s">
        <v>814</v>
      </c>
      <c r="BR3" s="67">
        <f t="shared" ref="BR3:BR66" si="18">EQ3</f>
        <v>267</v>
      </c>
      <c r="BS3" s="67" t="s">
        <v>144</v>
      </c>
      <c r="BT3" s="58" t="str">
        <f t="shared" ref="BT3:BT66" si="19">BM3&amp;BN3&amp;", '"&amp;BO3&amp;"', "&amp;BP3&amp;BQ3&amp;BR3&amp;BS3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(258, 'uch_sp', 29,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U3" s="59"/>
      <c r="BV3" s="67" t="s">
        <v>142</v>
      </c>
      <c r="BW3" s="68">
        <f t="shared" ref="BW3:BW66" si="20">BN3+1</f>
        <v>259</v>
      </c>
      <c r="BX3" s="69" t="s">
        <v>154</v>
      </c>
      <c r="BY3" s="67">
        <f>form!B3</f>
        <v>29</v>
      </c>
      <c r="BZ3" s="67" t="s">
        <v>806</v>
      </c>
      <c r="CA3" s="67">
        <f t="shared" ref="CA3:CA66" si="21">CF3</f>
        <v>260</v>
      </c>
      <c r="CB3" s="67" t="s">
        <v>145</v>
      </c>
      <c r="CC3" s="58" t="str">
        <f t="shared" ref="CC3:CC66" si="22">BV3&amp;BW3&amp;", '"&amp;BX3&amp;"', "&amp;BY3&amp;BZ3&amp;CA3&amp;CB3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(259, 'uch_sp_inf', 29,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D3" s="59"/>
      <c r="CE3" s="67" t="s">
        <v>142</v>
      </c>
      <c r="CF3" s="68">
        <f t="shared" ref="CF3:CF66" si="23">BW3+1</f>
        <v>260</v>
      </c>
      <c r="CG3" s="69" t="s">
        <v>155</v>
      </c>
      <c r="CH3" s="67">
        <f>form!B3</f>
        <v>29</v>
      </c>
      <c r="CI3" s="67" t="s">
        <v>139</v>
      </c>
      <c r="CL3" s="58" t="str">
        <f t="shared" ref="CL3:CL66" si="24">CE3&amp;CF3&amp;", '"&amp;CG3&amp;"', "&amp;CH3&amp;CI3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(260, 'adres_uch', 29,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M3" s="59"/>
      <c r="CN3" s="67" t="s">
        <v>142</v>
      </c>
      <c r="CO3" s="68">
        <f t="shared" ref="CO3:CO66" si="25">CF3+1</f>
        <v>261</v>
      </c>
      <c r="CP3" s="69" t="s">
        <v>141</v>
      </c>
      <c r="CQ3" s="67">
        <f>form!B3</f>
        <v>29</v>
      </c>
      <c r="CR3" s="67" t="s">
        <v>140</v>
      </c>
      <c r="CU3" s="58" t="str">
        <f t="shared" ref="CU3:CU66" si="26">CN3&amp;CO3&amp;", '"&amp;CP3&amp;"', "&amp;CQ3&amp;CR3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(261, 'id', 29,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V3" s="59"/>
      <c r="CW3" s="67" t="s">
        <v>142</v>
      </c>
      <c r="CX3" s="68">
        <f t="shared" ref="CX3:CX66" si="27">CO3+1</f>
        <v>262</v>
      </c>
      <c r="CY3" s="69" t="s">
        <v>156</v>
      </c>
      <c r="CZ3" s="67">
        <f>form!B3</f>
        <v>29</v>
      </c>
      <c r="DA3" s="67" t="s">
        <v>137</v>
      </c>
      <c r="DD3" s="58" t="str">
        <f t="shared" ref="DD3:DD66" si="28">CW3&amp;CX3&amp;", '"&amp;CY3&amp;"', "&amp;CZ3&amp;DA3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(262, 'date_time', 29,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E3" s="59"/>
      <c r="DF3" s="67" t="s">
        <v>142</v>
      </c>
      <c r="DG3" s="68">
        <f t="shared" ref="DG3:DG66" si="29">CX3+1</f>
        <v>263</v>
      </c>
      <c r="DH3" s="69" t="s">
        <v>158</v>
      </c>
      <c r="DI3" s="67">
        <f>form!B3</f>
        <v>29</v>
      </c>
      <c r="DJ3" s="67" t="s">
        <v>799</v>
      </c>
      <c r="DK3" s="70">
        <f t="shared" ref="DK3:DK66" si="30">EQ3</f>
        <v>267</v>
      </c>
      <c r="DL3" s="67" t="s">
        <v>847</v>
      </c>
      <c r="DM3" s="58" t="str">
        <f t="shared" ref="DM3:DM66" si="31">DF3&amp;DG3&amp;", '"&amp;DH3&amp;"', "&amp;DI3&amp;DJ3&amp;DK3&amp;DL3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(263, 'famaly_stud', 29,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N3" s="59"/>
      <c r="DO3" s="67" t="s">
        <v>142</v>
      </c>
      <c r="DP3" s="68">
        <f t="shared" ref="DP3:DP66" si="32">DG3+1</f>
        <v>264</v>
      </c>
      <c r="DQ3" s="69" t="s">
        <v>159</v>
      </c>
      <c r="DR3" s="67">
        <f>form!B3</f>
        <v>29</v>
      </c>
      <c r="DS3" s="67" t="s">
        <v>802</v>
      </c>
      <c r="DT3" s="70">
        <f t="shared" ref="DT3:DT66" si="33">EQ3</f>
        <v>267</v>
      </c>
      <c r="DU3" s="67" t="s">
        <v>848</v>
      </c>
      <c r="DV3" s="58" t="str">
        <f t="shared" ref="DV3:DV66" si="34">DO3&amp;DP3&amp;", '"&amp;DQ3&amp;"', "&amp;DR3&amp;DS3&amp;DT3&amp;DU3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(264, 'name_stud', 29,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W3" s="59"/>
      <c r="DX3" s="67" t="s">
        <v>142</v>
      </c>
      <c r="DY3" s="68">
        <f t="shared" ref="DY3:DY66" si="35">DP3+1</f>
        <v>265</v>
      </c>
      <c r="DZ3" s="69" t="s">
        <v>160</v>
      </c>
      <c r="EA3" s="67">
        <f>form!B3</f>
        <v>29</v>
      </c>
      <c r="EB3" s="67" t="s">
        <v>804</v>
      </c>
      <c r="EC3" s="70">
        <f t="shared" ref="EC3:EC66" si="36">EQ3</f>
        <v>267</v>
      </c>
      <c r="ED3" s="67" t="s">
        <v>848</v>
      </c>
      <c r="EE3" s="58" t="str">
        <f t="shared" ref="EE3:EE66" si="37">DX3&amp;DY3&amp;", '"&amp;DZ3&amp;"', "&amp;EA3&amp;EB3&amp;EC3&amp;ED3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(265, 'oth_stud', 29,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F3" s="59"/>
      <c r="EG3" s="67" t="s">
        <v>142</v>
      </c>
      <c r="EH3" s="68">
        <f t="shared" ref="EH3:EH66" si="38">DY3+1</f>
        <v>266</v>
      </c>
      <c r="EI3" s="69" t="s">
        <v>161</v>
      </c>
      <c r="EJ3" s="67">
        <f>form!B3</f>
        <v>29</v>
      </c>
      <c r="EK3" s="67" t="s">
        <v>805</v>
      </c>
      <c r="EL3" s="70">
        <f t="shared" ref="EL3:EL66" si="39">EQ3</f>
        <v>267</v>
      </c>
      <c r="EM3" s="67" t="s">
        <v>848</v>
      </c>
      <c r="EN3" s="58" t="str">
        <f t="shared" ref="EN3:EN66" si="40">EG3&amp;EH3&amp;", '"&amp;EI3&amp;"', "&amp;EJ3&amp;EK3&amp;EL3&amp;EM3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(266, 'dolj_stud', 29,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O3" s="59"/>
      <c r="EP3" s="67" t="s">
        <v>142</v>
      </c>
      <c r="EQ3" s="68">
        <f t="shared" ref="EQ3:EQ66" si="41">EH3+1</f>
        <v>267</v>
      </c>
      <c r="ER3" s="69" t="s">
        <v>157</v>
      </c>
      <c r="ES3" s="67">
        <f>form!B3</f>
        <v>29</v>
      </c>
      <c r="ET3" s="67" t="s">
        <v>813</v>
      </c>
      <c r="EW3" s="58" t="str">
        <f t="shared" ref="EW3:EW66" si="42">EP3&amp;EQ3&amp;", '"&amp;ER3&amp;"', "&amp;ES3&amp;ET3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(267, 'user_sp', 29,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EX3" s="59"/>
      <c r="FH3" s="71" t="s">
        <v>162</v>
      </c>
      <c r="FI3" s="71">
        <f t="shared" ref="FI3:FI66" si="43">EQ3</f>
        <v>267</v>
      </c>
      <c r="FJ3" s="71" t="s">
        <v>163</v>
      </c>
      <c r="FK3" s="67">
        <f>form!B3</f>
        <v>29</v>
      </c>
      <c r="FL3" s="71" t="s">
        <v>164</v>
      </c>
      <c r="FM3" s="71"/>
      <c r="FN3" s="71"/>
      <c r="FO3" s="58" t="str">
        <f t="shared" ref="FO3:FO66" si="44">FH3&amp;" "&amp;FI3&amp;FJ3&amp;FK3&amp;FL3</f>
        <v>INSERT INTO `ez_fabrik_joins` (`list_id`, `element_id`, `join_from_table`, `table_join`, `table_key`, `table_join_key`, `join_type`, `group_id`, `params`) VALUES (0, 267, '', '#__users', 'user_sp', 'id', 'left', 29, '{"join-label":"name","type":"element","pk":"`#__users`.`id`"}');</v>
      </c>
      <c r="FP3" s="59"/>
      <c r="FQ3" s="67" t="s">
        <v>142</v>
      </c>
      <c r="FR3" s="68">
        <f t="shared" ref="FR3:FR66" si="45">FI3+1</f>
        <v>268</v>
      </c>
      <c r="FS3" s="67" t="s">
        <v>341</v>
      </c>
      <c r="FT3" s="67">
        <f>form!B3</f>
        <v>29</v>
      </c>
      <c r="FU3" s="67" t="s">
        <v>342</v>
      </c>
      <c r="FV3" s="58" t="str">
        <f t="shared" ref="FV3:FV66" si="46">FQ3&amp;FR3&amp;FS3&amp;FT3&amp;FU3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(268, 'status', 29,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3" s="59"/>
      <c r="FX3" s="13" t="s">
        <v>142</v>
      </c>
      <c r="FY3" s="68">
        <f t="shared" ref="FY3:FY66" si="47">FR3+1</f>
        <v>269</v>
      </c>
      <c r="FZ3" t="s">
        <v>851</v>
      </c>
      <c r="GA3" s="67">
        <f>form!B3</f>
        <v>29</v>
      </c>
      <c r="GB3" t="s">
        <v>853</v>
      </c>
      <c r="GC3" s="34">
        <f t="shared" ref="GC3:GC66" si="48">U3</f>
        <v>253</v>
      </c>
      <c r="GD3" t="s">
        <v>852</v>
      </c>
      <c r="GE3" s="73" t="str">
        <f t="shared" ref="GE3:GE42" si="49">FX3&amp;FY3&amp;FZ3&amp;GA3&amp;GB3&amp;GC3&amp;GD3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(269, 'start_stud_date', 29,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F3" s="72"/>
      <c r="GK3" s="64"/>
      <c r="GL3" s="67" t="str">
        <f t="shared" ref="GL3:GL66" si="50">I3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(251, 'kategoriy_stud', 29,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3" s="67" t="str">
        <f t="shared" ref="GM3:GM66" si="51">R3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(252, 'edu_stud', 29,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3" s="67" t="str">
        <f t="shared" ref="GN3:GN66" si="52">AA3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(253, 'st_url_id', 29,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3" s="70" t="str">
        <f t="shared" ref="GO3:GO66" si="53">AJ3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(254, 'gp_stud', 29,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3" s="67" t="str">
        <f t="shared" ref="GP3:GP66" si="54">AS3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(255, 'cors_stud', 29,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3" s="67" t="str">
        <f t="shared" ref="GQ3:GQ66" si="55">BB3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(256, 'kaf_stud', 29,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3" s="67" t="str">
        <f t="shared" ref="GR3:GR66" si="56">BK3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(257, 'redi_stud', 29,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3" s="67" t="str">
        <f t="shared" ref="GS3:GS66" si="57">BT3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(258, 'uch_sp', 29,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3" s="67" t="str">
        <f t="shared" ref="GT3:GT66" si="58">CC3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(259, 'uch_sp_inf', 29,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3" s="67" t="str">
        <f t="shared" ref="GU3:GU66" si="59">CL3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(260, 'adres_uch', 29,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3" s="67" t="str">
        <f t="shared" ref="GV3:GV66" si="60">CU3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(261, 'id', 29,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3" s="67" t="str">
        <f t="shared" ref="GW3:GW66" si="61">DD3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(262, 'date_time', 29,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3" s="67" t="str">
        <f t="shared" ref="GX3:GX66" si="62">DM3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(263, 'famaly_stud', 29,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3" s="67" t="str">
        <f t="shared" ref="GY3:GY66" si="63">DV3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(264, 'name_stud', 29,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3" s="67" t="str">
        <f t="shared" ref="GZ3:GZ66" si="64">EE3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(265, 'oth_stud', 29,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3" s="67" t="str">
        <f t="shared" ref="HA3:HA66" si="65">EN3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(266, 'dolj_stud', 29,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3" s="67" t="str">
        <f t="shared" ref="HB3:HB66" si="66">EW3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(267, 'user_sp', 29,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3" s="72" t="str">
        <f t="shared" ref="HC3:HC66" si="67">FV3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(268, 'status', 29,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3" s="66" t="str">
        <f t="shared" ref="HD3:HD66" si="68">FO3</f>
        <v>INSERT INTO `ez_fabrik_joins` (`list_id`, `element_id`, `join_from_table`, `table_join`, `table_key`, `table_join_key`, `join_type`, `group_id`, `params`) VALUES (0, 267, '', '#__users', 'user_sp', 'id', 'left', 29, '{"join-label":"name","type":"element","pk":"`#__users`.`id`"}');</v>
      </c>
      <c r="HE3" s="59"/>
    </row>
    <row r="4" spans="1:213" s="67" customFormat="1" x14ac:dyDescent="0.25">
      <c r="A4" s="67" t="s">
        <v>142</v>
      </c>
      <c r="B4" s="68">
        <f>dop!A6+1</f>
        <v>271</v>
      </c>
      <c r="C4" s="69" t="s">
        <v>146</v>
      </c>
      <c r="D4" s="67">
        <f>form!B4</f>
        <v>30</v>
      </c>
      <c r="E4" s="67" t="s">
        <v>854</v>
      </c>
      <c r="F4" s="70">
        <f t="shared" si="0"/>
        <v>287</v>
      </c>
      <c r="G4" s="67" t="s">
        <v>845</v>
      </c>
      <c r="I4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(271, 'kategoriy_stud', 30,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J4" s="59"/>
      <c r="K4" s="67" t="s">
        <v>142</v>
      </c>
      <c r="L4" s="68">
        <f t="shared" si="2"/>
        <v>272</v>
      </c>
      <c r="M4" s="69" t="s">
        <v>147</v>
      </c>
      <c r="N4" s="67">
        <f>form!B4</f>
        <v>30</v>
      </c>
      <c r="O4" s="67" t="s">
        <v>846</v>
      </c>
      <c r="R4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(272, 'edu_stud', 30,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S4" s="59"/>
      <c r="T4" s="67" t="s">
        <v>142</v>
      </c>
      <c r="U4" s="68">
        <f t="shared" si="4"/>
        <v>273</v>
      </c>
      <c r="V4" s="69" t="s">
        <v>148</v>
      </c>
      <c r="W4" s="67">
        <f>form!B4</f>
        <v>30</v>
      </c>
      <c r="X4" s="67" t="s">
        <v>138</v>
      </c>
      <c r="AA4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(273, 'st_url_id', 30,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B4" s="59"/>
      <c r="AC4" s="67" t="s">
        <v>142</v>
      </c>
      <c r="AD4" s="68">
        <f t="shared" si="6"/>
        <v>274</v>
      </c>
      <c r="AE4" s="69" t="s">
        <v>149</v>
      </c>
      <c r="AF4" s="67">
        <f>form!B4</f>
        <v>30</v>
      </c>
      <c r="AG4" s="67" t="s">
        <v>807</v>
      </c>
      <c r="AH4" s="67">
        <f t="shared" si="7"/>
        <v>273</v>
      </c>
      <c r="AI4" s="67" t="s">
        <v>810</v>
      </c>
      <c r="AJ4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(274, 'gp_stud', 30,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K4" s="59"/>
      <c r="AL4" s="67" t="s">
        <v>142</v>
      </c>
      <c r="AM4" s="68">
        <f t="shared" si="9"/>
        <v>275</v>
      </c>
      <c r="AN4" s="69" t="s">
        <v>150</v>
      </c>
      <c r="AO4" s="67">
        <f>form!B4</f>
        <v>30</v>
      </c>
      <c r="AP4" s="67" t="s">
        <v>808</v>
      </c>
      <c r="AQ4" s="67">
        <f t="shared" si="10"/>
        <v>274</v>
      </c>
      <c r="AR4" s="67" t="s">
        <v>811</v>
      </c>
      <c r="AS4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(275, 'cors_stud', 30,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T4" s="59"/>
      <c r="AU4" s="67" t="s">
        <v>142</v>
      </c>
      <c r="AV4" s="68">
        <f t="shared" si="12"/>
        <v>276</v>
      </c>
      <c r="AW4" s="69" t="s">
        <v>151</v>
      </c>
      <c r="AX4" s="67">
        <f>form!B4</f>
        <v>30</v>
      </c>
      <c r="AY4" s="67" t="s">
        <v>809</v>
      </c>
      <c r="AZ4" s="67">
        <f t="shared" si="13"/>
        <v>275</v>
      </c>
      <c r="BA4" s="67" t="s">
        <v>812</v>
      </c>
      <c r="BB4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(276, 'kaf_stud', 30,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C4" s="59"/>
      <c r="BD4" s="67" t="s">
        <v>142</v>
      </c>
      <c r="BE4" s="68">
        <f t="shared" si="15"/>
        <v>277</v>
      </c>
      <c r="BF4" s="69" t="s">
        <v>152</v>
      </c>
      <c r="BG4" s="67">
        <f>form!B4</f>
        <v>30</v>
      </c>
      <c r="BH4" s="67" t="s">
        <v>849</v>
      </c>
      <c r="BK4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(277, 'redi_stud', 30,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L4" s="59"/>
      <c r="BM4" s="67" t="s">
        <v>142</v>
      </c>
      <c r="BN4" s="68">
        <f t="shared" si="17"/>
        <v>278</v>
      </c>
      <c r="BO4" s="69" t="s">
        <v>153</v>
      </c>
      <c r="BP4" s="67">
        <f>form!B4</f>
        <v>30</v>
      </c>
      <c r="BQ4" s="67" t="s">
        <v>814</v>
      </c>
      <c r="BR4" s="67">
        <f t="shared" si="18"/>
        <v>287</v>
      </c>
      <c r="BS4" s="67" t="s">
        <v>144</v>
      </c>
      <c r="BT4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(278, 'uch_sp', 30,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U4" s="59"/>
      <c r="BV4" s="67" t="s">
        <v>142</v>
      </c>
      <c r="BW4" s="68">
        <f t="shared" si="20"/>
        <v>279</v>
      </c>
      <c r="BX4" s="69" t="s">
        <v>154</v>
      </c>
      <c r="BY4" s="67">
        <f>form!B4</f>
        <v>30</v>
      </c>
      <c r="BZ4" s="67" t="s">
        <v>806</v>
      </c>
      <c r="CA4" s="67">
        <f t="shared" si="21"/>
        <v>280</v>
      </c>
      <c r="CB4" s="67" t="s">
        <v>145</v>
      </c>
      <c r="CC4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(279, 'uch_sp_inf', 30,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D4" s="59"/>
      <c r="CE4" s="67" t="s">
        <v>142</v>
      </c>
      <c r="CF4" s="68">
        <f t="shared" si="23"/>
        <v>280</v>
      </c>
      <c r="CG4" s="69" t="s">
        <v>155</v>
      </c>
      <c r="CH4" s="67">
        <f>form!B4</f>
        <v>30</v>
      </c>
      <c r="CI4" s="67" t="s">
        <v>139</v>
      </c>
      <c r="CL4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(280, 'adres_uch', 30,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M4" s="59"/>
      <c r="CN4" s="67" t="s">
        <v>142</v>
      </c>
      <c r="CO4" s="68">
        <f t="shared" si="25"/>
        <v>281</v>
      </c>
      <c r="CP4" s="69" t="s">
        <v>141</v>
      </c>
      <c r="CQ4" s="67">
        <f>form!B4</f>
        <v>30</v>
      </c>
      <c r="CR4" s="67" t="s">
        <v>140</v>
      </c>
      <c r="CU4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(281, 'id', 30,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V4" s="59"/>
      <c r="CW4" s="67" t="s">
        <v>142</v>
      </c>
      <c r="CX4" s="68">
        <f t="shared" si="27"/>
        <v>282</v>
      </c>
      <c r="CY4" s="69" t="s">
        <v>156</v>
      </c>
      <c r="CZ4" s="67">
        <f>form!B4</f>
        <v>30</v>
      </c>
      <c r="DA4" s="67" t="s">
        <v>137</v>
      </c>
      <c r="DD4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(282, 'date_time', 30,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E4" s="59"/>
      <c r="DF4" s="67" t="s">
        <v>142</v>
      </c>
      <c r="DG4" s="68">
        <f t="shared" si="29"/>
        <v>283</v>
      </c>
      <c r="DH4" s="69" t="s">
        <v>158</v>
      </c>
      <c r="DI4" s="67">
        <f>form!B4</f>
        <v>30</v>
      </c>
      <c r="DJ4" s="67" t="s">
        <v>799</v>
      </c>
      <c r="DK4" s="70">
        <f t="shared" si="30"/>
        <v>287</v>
      </c>
      <c r="DL4" s="67" t="s">
        <v>847</v>
      </c>
      <c r="DM4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(283, 'famaly_stud', 30,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N4" s="59"/>
      <c r="DO4" s="67" t="s">
        <v>142</v>
      </c>
      <c r="DP4" s="68">
        <f t="shared" si="32"/>
        <v>284</v>
      </c>
      <c r="DQ4" s="69" t="s">
        <v>159</v>
      </c>
      <c r="DR4" s="67">
        <f>form!B4</f>
        <v>30</v>
      </c>
      <c r="DS4" s="67" t="s">
        <v>802</v>
      </c>
      <c r="DT4" s="70">
        <f t="shared" si="33"/>
        <v>287</v>
      </c>
      <c r="DU4" s="67" t="s">
        <v>848</v>
      </c>
      <c r="DV4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(284, 'name_stud', 30,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W4" s="59"/>
      <c r="DX4" s="67" t="s">
        <v>142</v>
      </c>
      <c r="DY4" s="68">
        <f t="shared" si="35"/>
        <v>285</v>
      </c>
      <c r="DZ4" s="69" t="s">
        <v>160</v>
      </c>
      <c r="EA4" s="67">
        <f>form!B4</f>
        <v>30</v>
      </c>
      <c r="EB4" s="67" t="s">
        <v>804</v>
      </c>
      <c r="EC4" s="70">
        <f t="shared" si="36"/>
        <v>287</v>
      </c>
      <c r="ED4" s="67" t="s">
        <v>848</v>
      </c>
      <c r="EE4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(285, 'oth_stud', 30,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F4" s="59"/>
      <c r="EG4" s="67" t="s">
        <v>142</v>
      </c>
      <c r="EH4" s="68">
        <f t="shared" si="38"/>
        <v>286</v>
      </c>
      <c r="EI4" s="69" t="s">
        <v>161</v>
      </c>
      <c r="EJ4" s="67">
        <f>form!B4</f>
        <v>30</v>
      </c>
      <c r="EK4" s="67" t="s">
        <v>805</v>
      </c>
      <c r="EL4" s="70">
        <f t="shared" si="39"/>
        <v>287</v>
      </c>
      <c r="EM4" s="67" t="s">
        <v>848</v>
      </c>
      <c r="EN4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(286, 'dolj_stud', 30,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O4" s="59"/>
      <c r="EP4" s="67" t="s">
        <v>142</v>
      </c>
      <c r="EQ4" s="68">
        <f t="shared" si="41"/>
        <v>287</v>
      </c>
      <c r="ER4" s="69" t="s">
        <v>157</v>
      </c>
      <c r="ES4" s="67">
        <f>form!B4</f>
        <v>30</v>
      </c>
      <c r="ET4" s="67" t="s">
        <v>813</v>
      </c>
      <c r="EW4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(287, 'user_sp', 30,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EX4" s="59"/>
      <c r="FH4" s="71" t="s">
        <v>162</v>
      </c>
      <c r="FI4" s="71">
        <f t="shared" si="43"/>
        <v>287</v>
      </c>
      <c r="FJ4" s="71" t="s">
        <v>163</v>
      </c>
      <c r="FK4" s="67">
        <f>form!B4</f>
        <v>30</v>
      </c>
      <c r="FL4" s="71" t="s">
        <v>164</v>
      </c>
      <c r="FM4" s="71"/>
      <c r="FN4" s="71"/>
      <c r="FO4" s="58" t="str">
        <f t="shared" si="44"/>
        <v>INSERT INTO `ez_fabrik_joins` (`list_id`, `element_id`, `join_from_table`, `table_join`, `table_key`, `table_join_key`, `join_type`, `group_id`, `params`) VALUES (0, 287, '', '#__users', 'user_sp', 'id', 'left', 30, '{"join-label":"name","type":"element","pk":"`#__users`.`id`"}');</v>
      </c>
      <c r="FP4" s="59"/>
      <c r="FQ4" s="67" t="s">
        <v>142</v>
      </c>
      <c r="FR4" s="68">
        <f t="shared" si="45"/>
        <v>288</v>
      </c>
      <c r="FS4" s="67" t="s">
        <v>341</v>
      </c>
      <c r="FT4" s="67">
        <f>form!B4</f>
        <v>30</v>
      </c>
      <c r="FU4" s="67" t="s">
        <v>342</v>
      </c>
      <c r="FV4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(288, 'status', 30,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4" s="59"/>
      <c r="FX4" s="13" t="s">
        <v>142</v>
      </c>
      <c r="FY4" s="68">
        <f t="shared" si="47"/>
        <v>289</v>
      </c>
      <c r="FZ4" t="s">
        <v>851</v>
      </c>
      <c r="GA4" s="67">
        <f>form!B4</f>
        <v>30</v>
      </c>
      <c r="GB4" t="s">
        <v>853</v>
      </c>
      <c r="GC4" s="34">
        <f t="shared" si="48"/>
        <v>273</v>
      </c>
      <c r="GD4" t="s">
        <v>852</v>
      </c>
      <c r="GE4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(289, 'start_stud_date', 30,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F4" s="72"/>
      <c r="GK4" s="64"/>
      <c r="GL4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(271, 'kategoriy_stud', 30,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4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(272, 'edu_stud', 30,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4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(273, 'st_url_id', 30,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4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(274, 'gp_stud', 30,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4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(275, 'cors_stud', 30,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4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(276, 'kaf_stud', 30,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4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(277, 'redi_stud', 30,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4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(278, 'uch_sp', 30,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4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(279, 'uch_sp_inf', 30,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4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(280, 'adres_uch', 30,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4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(281, 'id', 30,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4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(282, 'date_time', 30,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4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(283, 'famaly_stud', 30,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4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(284, 'name_stud', 30,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4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(285, 'oth_stud', 30,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4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(286, 'dolj_stud', 30,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4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(287, 'user_sp', 30,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4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(288, 'status', 30,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4" s="66" t="str">
        <f t="shared" si="68"/>
        <v>INSERT INTO `ez_fabrik_joins` (`list_id`, `element_id`, `join_from_table`, `table_join`, `table_key`, `table_join_key`, `join_type`, `group_id`, `params`) VALUES (0, 287, '', '#__users', 'user_sp', 'id', 'left', 30, '{"join-label":"name","type":"element","pk":"`#__users`.`id`"}');</v>
      </c>
      <c r="HE4" s="59"/>
    </row>
    <row r="5" spans="1:213" s="67" customFormat="1" x14ac:dyDescent="0.25">
      <c r="A5" s="67" t="s">
        <v>142</v>
      </c>
      <c r="B5" s="68">
        <f>dop!A7+1</f>
        <v>291</v>
      </c>
      <c r="C5" s="69" t="s">
        <v>146</v>
      </c>
      <c r="D5" s="67">
        <f>form!B5</f>
        <v>31</v>
      </c>
      <c r="E5" s="67" t="s">
        <v>854</v>
      </c>
      <c r="F5" s="70">
        <f t="shared" si="0"/>
        <v>307</v>
      </c>
      <c r="G5" s="67" t="s">
        <v>845</v>
      </c>
      <c r="I5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(291, 'kategoriy_stud', 31,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J5" s="59"/>
      <c r="K5" s="67" t="s">
        <v>142</v>
      </c>
      <c r="L5" s="68">
        <f t="shared" si="2"/>
        <v>292</v>
      </c>
      <c r="M5" s="69" t="s">
        <v>147</v>
      </c>
      <c r="N5" s="67">
        <f>form!B5</f>
        <v>31</v>
      </c>
      <c r="O5" s="67" t="s">
        <v>846</v>
      </c>
      <c r="R5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(292, 'edu_stud', 31,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S5" s="59"/>
      <c r="T5" s="67" t="s">
        <v>142</v>
      </c>
      <c r="U5" s="68">
        <f t="shared" si="4"/>
        <v>293</v>
      </c>
      <c r="V5" s="69" t="s">
        <v>148</v>
      </c>
      <c r="W5" s="67">
        <f>form!B5</f>
        <v>31</v>
      </c>
      <c r="X5" s="67" t="s">
        <v>138</v>
      </c>
      <c r="AA5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(293, 'st_url_id', 31,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B5" s="59"/>
      <c r="AC5" s="67" t="s">
        <v>142</v>
      </c>
      <c r="AD5" s="68">
        <f t="shared" si="6"/>
        <v>294</v>
      </c>
      <c r="AE5" s="69" t="s">
        <v>149</v>
      </c>
      <c r="AF5" s="67">
        <f>form!B5</f>
        <v>31</v>
      </c>
      <c r="AG5" s="67" t="s">
        <v>807</v>
      </c>
      <c r="AH5" s="67">
        <f t="shared" si="7"/>
        <v>293</v>
      </c>
      <c r="AI5" s="67" t="s">
        <v>810</v>
      </c>
      <c r="AJ5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(294, 'gp_stud', 31,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K5" s="59"/>
      <c r="AL5" s="67" t="s">
        <v>142</v>
      </c>
      <c r="AM5" s="68">
        <f t="shared" si="9"/>
        <v>295</v>
      </c>
      <c r="AN5" s="69" t="s">
        <v>150</v>
      </c>
      <c r="AO5" s="67">
        <f>form!B5</f>
        <v>31</v>
      </c>
      <c r="AP5" s="67" t="s">
        <v>808</v>
      </c>
      <c r="AQ5" s="67">
        <f t="shared" si="10"/>
        <v>294</v>
      </c>
      <c r="AR5" s="67" t="s">
        <v>811</v>
      </c>
      <c r="AS5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(295, 'cors_stud', 31,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T5" s="59"/>
      <c r="AU5" s="67" t="s">
        <v>142</v>
      </c>
      <c r="AV5" s="68">
        <f t="shared" si="12"/>
        <v>296</v>
      </c>
      <c r="AW5" s="69" t="s">
        <v>151</v>
      </c>
      <c r="AX5" s="67">
        <f>form!B5</f>
        <v>31</v>
      </c>
      <c r="AY5" s="67" t="s">
        <v>809</v>
      </c>
      <c r="AZ5" s="67">
        <f t="shared" si="13"/>
        <v>295</v>
      </c>
      <c r="BA5" s="67" t="s">
        <v>812</v>
      </c>
      <c r="BB5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(296, 'kaf_stud', 31,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C5" s="59"/>
      <c r="BD5" s="67" t="s">
        <v>142</v>
      </c>
      <c r="BE5" s="68">
        <f t="shared" si="15"/>
        <v>297</v>
      </c>
      <c r="BF5" s="69" t="s">
        <v>152</v>
      </c>
      <c r="BG5" s="67">
        <f>form!B5</f>
        <v>31</v>
      </c>
      <c r="BH5" s="67" t="s">
        <v>849</v>
      </c>
      <c r="BK5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(297, 'redi_stud', 31,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L5" s="59"/>
      <c r="BM5" s="67" t="s">
        <v>142</v>
      </c>
      <c r="BN5" s="68">
        <f t="shared" si="17"/>
        <v>298</v>
      </c>
      <c r="BO5" s="69" t="s">
        <v>153</v>
      </c>
      <c r="BP5" s="67">
        <f>form!B5</f>
        <v>31</v>
      </c>
      <c r="BQ5" s="67" t="s">
        <v>814</v>
      </c>
      <c r="BR5" s="67">
        <f t="shared" si="18"/>
        <v>307</v>
      </c>
      <c r="BS5" s="67" t="s">
        <v>144</v>
      </c>
      <c r="BT5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(298, 'uch_sp', 31,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U5" s="59"/>
      <c r="BV5" s="67" t="s">
        <v>142</v>
      </c>
      <c r="BW5" s="68">
        <f t="shared" si="20"/>
        <v>299</v>
      </c>
      <c r="BX5" s="69" t="s">
        <v>154</v>
      </c>
      <c r="BY5" s="67">
        <f>form!B5</f>
        <v>31</v>
      </c>
      <c r="BZ5" s="67" t="s">
        <v>806</v>
      </c>
      <c r="CA5" s="67">
        <f t="shared" si="21"/>
        <v>300</v>
      </c>
      <c r="CB5" s="67" t="s">
        <v>145</v>
      </c>
      <c r="CC5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(299, 'uch_sp_inf', 31,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D5" s="59"/>
      <c r="CE5" s="67" t="s">
        <v>142</v>
      </c>
      <c r="CF5" s="68">
        <f t="shared" si="23"/>
        <v>300</v>
      </c>
      <c r="CG5" s="69" t="s">
        <v>155</v>
      </c>
      <c r="CH5" s="67">
        <f>form!B5</f>
        <v>31</v>
      </c>
      <c r="CI5" s="67" t="s">
        <v>139</v>
      </c>
      <c r="CL5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(300, 'adres_uch', 31,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M5" s="59"/>
      <c r="CN5" s="67" t="s">
        <v>142</v>
      </c>
      <c r="CO5" s="68">
        <f t="shared" si="25"/>
        <v>301</v>
      </c>
      <c r="CP5" s="69" t="s">
        <v>141</v>
      </c>
      <c r="CQ5" s="67">
        <f>form!B5</f>
        <v>31</v>
      </c>
      <c r="CR5" s="67" t="s">
        <v>140</v>
      </c>
      <c r="CU5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(301, 'id', 31,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V5" s="59"/>
      <c r="CW5" s="67" t="s">
        <v>142</v>
      </c>
      <c r="CX5" s="68">
        <f t="shared" si="27"/>
        <v>302</v>
      </c>
      <c r="CY5" s="69" t="s">
        <v>156</v>
      </c>
      <c r="CZ5" s="67">
        <f>form!B5</f>
        <v>31</v>
      </c>
      <c r="DA5" s="67" t="s">
        <v>137</v>
      </c>
      <c r="DD5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(302, 'date_time', 31,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E5" s="59"/>
      <c r="DF5" s="67" t="s">
        <v>142</v>
      </c>
      <c r="DG5" s="68">
        <f t="shared" si="29"/>
        <v>303</v>
      </c>
      <c r="DH5" s="69" t="s">
        <v>158</v>
      </c>
      <c r="DI5" s="67">
        <f>form!B5</f>
        <v>31</v>
      </c>
      <c r="DJ5" s="67" t="s">
        <v>799</v>
      </c>
      <c r="DK5" s="70">
        <f t="shared" si="30"/>
        <v>307</v>
      </c>
      <c r="DL5" s="67" t="s">
        <v>847</v>
      </c>
      <c r="DM5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(303, 'famaly_stud', 31,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N5" s="59"/>
      <c r="DO5" s="67" t="s">
        <v>142</v>
      </c>
      <c r="DP5" s="68">
        <f t="shared" si="32"/>
        <v>304</v>
      </c>
      <c r="DQ5" s="69" t="s">
        <v>159</v>
      </c>
      <c r="DR5" s="67">
        <f>form!B5</f>
        <v>31</v>
      </c>
      <c r="DS5" s="67" t="s">
        <v>802</v>
      </c>
      <c r="DT5" s="70">
        <f t="shared" si="33"/>
        <v>307</v>
      </c>
      <c r="DU5" s="67" t="s">
        <v>848</v>
      </c>
      <c r="DV5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(304, 'name_stud', 31,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W5" s="59"/>
      <c r="DX5" s="67" t="s">
        <v>142</v>
      </c>
      <c r="DY5" s="68">
        <f t="shared" si="35"/>
        <v>305</v>
      </c>
      <c r="DZ5" s="69" t="s">
        <v>160</v>
      </c>
      <c r="EA5" s="67">
        <f>form!B5</f>
        <v>31</v>
      </c>
      <c r="EB5" s="67" t="s">
        <v>804</v>
      </c>
      <c r="EC5" s="70">
        <f t="shared" si="36"/>
        <v>307</v>
      </c>
      <c r="ED5" s="67" t="s">
        <v>848</v>
      </c>
      <c r="EE5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(305, 'oth_stud', 31,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F5" s="59"/>
      <c r="EG5" s="67" t="s">
        <v>142</v>
      </c>
      <c r="EH5" s="68">
        <f t="shared" si="38"/>
        <v>306</v>
      </c>
      <c r="EI5" s="69" t="s">
        <v>161</v>
      </c>
      <c r="EJ5" s="67">
        <f>form!B5</f>
        <v>31</v>
      </c>
      <c r="EK5" s="67" t="s">
        <v>805</v>
      </c>
      <c r="EL5" s="70">
        <f t="shared" si="39"/>
        <v>307</v>
      </c>
      <c r="EM5" s="67" t="s">
        <v>848</v>
      </c>
      <c r="EN5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(306, 'dolj_stud', 31,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O5" s="59"/>
      <c r="EP5" s="67" t="s">
        <v>142</v>
      </c>
      <c r="EQ5" s="68">
        <f t="shared" si="41"/>
        <v>307</v>
      </c>
      <c r="ER5" s="69" t="s">
        <v>157</v>
      </c>
      <c r="ES5" s="67">
        <f>form!B5</f>
        <v>31</v>
      </c>
      <c r="ET5" s="67" t="s">
        <v>813</v>
      </c>
      <c r="EW5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(307, 'user_sp', 31,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EX5" s="59"/>
      <c r="FH5" s="71" t="s">
        <v>162</v>
      </c>
      <c r="FI5" s="71">
        <f t="shared" si="43"/>
        <v>307</v>
      </c>
      <c r="FJ5" s="71" t="s">
        <v>163</v>
      </c>
      <c r="FK5" s="67">
        <f>form!B5</f>
        <v>31</v>
      </c>
      <c r="FL5" s="71" t="s">
        <v>164</v>
      </c>
      <c r="FM5" s="71"/>
      <c r="FN5" s="71"/>
      <c r="FO5" s="58" t="str">
        <f t="shared" si="44"/>
        <v>INSERT INTO `ez_fabrik_joins` (`list_id`, `element_id`, `join_from_table`, `table_join`, `table_key`, `table_join_key`, `join_type`, `group_id`, `params`) VALUES (0, 307, '', '#__users', 'user_sp', 'id', 'left', 31, '{"join-label":"name","type":"element","pk":"`#__users`.`id`"}');</v>
      </c>
      <c r="FP5" s="59"/>
      <c r="FQ5" s="67" t="s">
        <v>142</v>
      </c>
      <c r="FR5" s="68">
        <f t="shared" si="45"/>
        <v>308</v>
      </c>
      <c r="FS5" s="67" t="s">
        <v>341</v>
      </c>
      <c r="FT5" s="67">
        <f>form!B5</f>
        <v>31</v>
      </c>
      <c r="FU5" s="67" t="s">
        <v>342</v>
      </c>
      <c r="FV5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(308, 'status', 31,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5" s="59"/>
      <c r="FX5" s="13" t="s">
        <v>142</v>
      </c>
      <c r="FY5" s="68">
        <f t="shared" si="47"/>
        <v>309</v>
      </c>
      <c r="FZ5" t="s">
        <v>851</v>
      </c>
      <c r="GA5" s="67">
        <f>form!B5</f>
        <v>31</v>
      </c>
      <c r="GB5" t="s">
        <v>853</v>
      </c>
      <c r="GC5" s="34">
        <f t="shared" si="48"/>
        <v>293</v>
      </c>
      <c r="GD5" t="s">
        <v>852</v>
      </c>
      <c r="GE5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(309, 'start_stud_date', 31,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F5" s="72"/>
      <c r="GK5" s="64"/>
      <c r="GL5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(291, 'kategoriy_stud', 31,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5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(292, 'edu_stud', 31,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5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(293, 'st_url_id', 31,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5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(294, 'gp_stud', 31,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5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(295, 'cors_stud', 31,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5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(296, 'kaf_stud', 31,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5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(297, 'redi_stud', 31,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5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(298, 'uch_sp', 31,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5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(299, 'uch_sp_inf', 31,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5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(300, 'adres_uch', 31,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5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(301, 'id', 31,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5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(302, 'date_time', 31,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5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(303, 'famaly_stud', 31,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5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(304, 'name_stud', 31,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5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(305, 'oth_stud', 31,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5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(306, 'dolj_stud', 31,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5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(307, 'user_sp', 31,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5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(308, 'status', 31,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5" s="66" t="str">
        <f t="shared" si="68"/>
        <v>INSERT INTO `ez_fabrik_joins` (`list_id`, `element_id`, `join_from_table`, `table_join`, `table_key`, `table_join_key`, `join_type`, `group_id`, `params`) VALUES (0, 307, '', '#__users', 'user_sp', 'id', 'left', 31, '{"join-label":"name","type":"element","pk":"`#__users`.`id`"}');</v>
      </c>
      <c r="HE5" s="59"/>
    </row>
    <row r="6" spans="1:213" s="67" customFormat="1" x14ac:dyDescent="0.25">
      <c r="A6" s="67" t="s">
        <v>142</v>
      </c>
      <c r="B6" s="68">
        <f>dop!A8+1</f>
        <v>311</v>
      </c>
      <c r="C6" s="69" t="s">
        <v>146</v>
      </c>
      <c r="D6" s="67">
        <f>form!B6</f>
        <v>32</v>
      </c>
      <c r="E6" s="67" t="s">
        <v>854</v>
      </c>
      <c r="F6" s="70">
        <f t="shared" si="0"/>
        <v>327</v>
      </c>
      <c r="G6" s="67" t="s">
        <v>845</v>
      </c>
      <c r="I6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(311, 'kategoriy_stud', 32,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J6" s="59"/>
      <c r="K6" s="67" t="s">
        <v>142</v>
      </c>
      <c r="L6" s="68">
        <f t="shared" si="2"/>
        <v>312</v>
      </c>
      <c r="M6" s="69" t="s">
        <v>147</v>
      </c>
      <c r="N6" s="67">
        <f>form!B6</f>
        <v>32</v>
      </c>
      <c r="O6" s="67" t="s">
        <v>846</v>
      </c>
      <c r="R6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(312, 'edu_stud', 32,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S6" s="59"/>
      <c r="T6" s="67" t="s">
        <v>142</v>
      </c>
      <c r="U6" s="68">
        <f t="shared" si="4"/>
        <v>313</v>
      </c>
      <c r="V6" s="69" t="s">
        <v>148</v>
      </c>
      <c r="W6" s="67">
        <f>form!B6</f>
        <v>32</v>
      </c>
      <c r="X6" s="67" t="s">
        <v>138</v>
      </c>
      <c r="AA6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(313, 'st_url_id', 32,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B6" s="59"/>
      <c r="AC6" s="67" t="s">
        <v>142</v>
      </c>
      <c r="AD6" s="68">
        <f t="shared" si="6"/>
        <v>314</v>
      </c>
      <c r="AE6" s="69" t="s">
        <v>149</v>
      </c>
      <c r="AF6" s="67">
        <f>form!B6</f>
        <v>32</v>
      </c>
      <c r="AG6" s="67" t="s">
        <v>807</v>
      </c>
      <c r="AH6" s="67">
        <f t="shared" si="7"/>
        <v>313</v>
      </c>
      <c r="AI6" s="67" t="s">
        <v>810</v>
      </c>
      <c r="AJ6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(314, 'gp_stud', 32,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K6" s="59"/>
      <c r="AL6" s="67" t="s">
        <v>142</v>
      </c>
      <c r="AM6" s="68">
        <f t="shared" si="9"/>
        <v>315</v>
      </c>
      <c r="AN6" s="69" t="s">
        <v>150</v>
      </c>
      <c r="AO6" s="67">
        <f>form!B6</f>
        <v>32</v>
      </c>
      <c r="AP6" s="67" t="s">
        <v>808</v>
      </c>
      <c r="AQ6" s="67">
        <f t="shared" si="10"/>
        <v>314</v>
      </c>
      <c r="AR6" s="67" t="s">
        <v>811</v>
      </c>
      <c r="AS6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(315, 'cors_stud', 32,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T6" s="59"/>
      <c r="AU6" s="67" t="s">
        <v>142</v>
      </c>
      <c r="AV6" s="68">
        <f t="shared" si="12"/>
        <v>316</v>
      </c>
      <c r="AW6" s="69" t="s">
        <v>151</v>
      </c>
      <c r="AX6" s="67">
        <f>form!B6</f>
        <v>32</v>
      </c>
      <c r="AY6" s="67" t="s">
        <v>809</v>
      </c>
      <c r="AZ6" s="67">
        <f t="shared" si="13"/>
        <v>315</v>
      </c>
      <c r="BA6" s="67" t="s">
        <v>812</v>
      </c>
      <c r="BB6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(316, 'kaf_stud', 32,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C6" s="59"/>
      <c r="BD6" s="67" t="s">
        <v>142</v>
      </c>
      <c r="BE6" s="68">
        <f t="shared" si="15"/>
        <v>317</v>
      </c>
      <c r="BF6" s="69" t="s">
        <v>152</v>
      </c>
      <c r="BG6" s="67">
        <f>form!B6</f>
        <v>32</v>
      </c>
      <c r="BH6" s="67" t="s">
        <v>849</v>
      </c>
      <c r="BK6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(317, 'redi_stud', 32,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L6" s="59"/>
      <c r="BM6" s="67" t="s">
        <v>142</v>
      </c>
      <c r="BN6" s="68">
        <f t="shared" si="17"/>
        <v>318</v>
      </c>
      <c r="BO6" s="69" t="s">
        <v>153</v>
      </c>
      <c r="BP6" s="67">
        <f>form!B6</f>
        <v>32</v>
      </c>
      <c r="BQ6" s="67" t="s">
        <v>814</v>
      </c>
      <c r="BR6" s="67">
        <f t="shared" si="18"/>
        <v>327</v>
      </c>
      <c r="BS6" s="67" t="s">
        <v>144</v>
      </c>
      <c r="BT6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(318, 'uch_sp', 32,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U6" s="59"/>
      <c r="BV6" s="67" t="s">
        <v>142</v>
      </c>
      <c r="BW6" s="68">
        <f t="shared" si="20"/>
        <v>319</v>
      </c>
      <c r="BX6" s="69" t="s">
        <v>154</v>
      </c>
      <c r="BY6" s="67">
        <f>form!B6</f>
        <v>32</v>
      </c>
      <c r="BZ6" s="67" t="s">
        <v>806</v>
      </c>
      <c r="CA6" s="67">
        <f t="shared" si="21"/>
        <v>320</v>
      </c>
      <c r="CB6" s="67" t="s">
        <v>145</v>
      </c>
      <c r="CC6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(319, 'uch_sp_inf', 32,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D6" s="59"/>
      <c r="CE6" s="67" t="s">
        <v>142</v>
      </c>
      <c r="CF6" s="68">
        <f t="shared" si="23"/>
        <v>320</v>
      </c>
      <c r="CG6" s="69" t="s">
        <v>155</v>
      </c>
      <c r="CH6" s="67">
        <f>form!B6</f>
        <v>32</v>
      </c>
      <c r="CI6" s="67" t="s">
        <v>139</v>
      </c>
      <c r="CL6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(320, 'adres_uch', 32,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M6" s="59"/>
      <c r="CN6" s="67" t="s">
        <v>142</v>
      </c>
      <c r="CO6" s="68">
        <f t="shared" si="25"/>
        <v>321</v>
      </c>
      <c r="CP6" s="69" t="s">
        <v>141</v>
      </c>
      <c r="CQ6" s="67">
        <f>form!B6</f>
        <v>32</v>
      </c>
      <c r="CR6" s="67" t="s">
        <v>140</v>
      </c>
      <c r="CU6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(321, 'id', 32,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V6" s="59"/>
      <c r="CW6" s="67" t="s">
        <v>142</v>
      </c>
      <c r="CX6" s="68">
        <f t="shared" si="27"/>
        <v>322</v>
      </c>
      <c r="CY6" s="69" t="s">
        <v>156</v>
      </c>
      <c r="CZ6" s="67">
        <f>form!B6</f>
        <v>32</v>
      </c>
      <c r="DA6" s="67" t="s">
        <v>137</v>
      </c>
      <c r="DD6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(322, 'date_time', 32,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E6" s="59"/>
      <c r="DF6" s="67" t="s">
        <v>142</v>
      </c>
      <c r="DG6" s="68">
        <f t="shared" si="29"/>
        <v>323</v>
      </c>
      <c r="DH6" s="69" t="s">
        <v>158</v>
      </c>
      <c r="DI6" s="67">
        <f>form!B6</f>
        <v>32</v>
      </c>
      <c r="DJ6" s="67" t="s">
        <v>799</v>
      </c>
      <c r="DK6" s="70">
        <f t="shared" si="30"/>
        <v>327</v>
      </c>
      <c r="DL6" s="67" t="s">
        <v>847</v>
      </c>
      <c r="DM6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(323, 'famaly_stud', 32,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N6" s="59"/>
      <c r="DO6" s="67" t="s">
        <v>142</v>
      </c>
      <c r="DP6" s="68">
        <f t="shared" si="32"/>
        <v>324</v>
      </c>
      <c r="DQ6" s="69" t="s">
        <v>159</v>
      </c>
      <c r="DR6" s="67">
        <f>form!B6</f>
        <v>32</v>
      </c>
      <c r="DS6" s="67" t="s">
        <v>802</v>
      </c>
      <c r="DT6" s="70">
        <f t="shared" si="33"/>
        <v>327</v>
      </c>
      <c r="DU6" s="67" t="s">
        <v>848</v>
      </c>
      <c r="DV6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(324, 'name_stud', 32,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W6" s="59"/>
      <c r="DX6" s="67" t="s">
        <v>142</v>
      </c>
      <c r="DY6" s="68">
        <f t="shared" si="35"/>
        <v>325</v>
      </c>
      <c r="DZ6" s="69" t="s">
        <v>160</v>
      </c>
      <c r="EA6" s="67">
        <f>form!B6</f>
        <v>32</v>
      </c>
      <c r="EB6" s="67" t="s">
        <v>804</v>
      </c>
      <c r="EC6" s="70">
        <f t="shared" si="36"/>
        <v>327</v>
      </c>
      <c r="ED6" s="67" t="s">
        <v>848</v>
      </c>
      <c r="EE6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(325, 'oth_stud', 32,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F6" s="59"/>
      <c r="EG6" s="67" t="s">
        <v>142</v>
      </c>
      <c r="EH6" s="68">
        <f t="shared" si="38"/>
        <v>326</v>
      </c>
      <c r="EI6" s="69" t="s">
        <v>161</v>
      </c>
      <c r="EJ6" s="67">
        <f>form!B6</f>
        <v>32</v>
      </c>
      <c r="EK6" s="67" t="s">
        <v>805</v>
      </c>
      <c r="EL6" s="70">
        <f t="shared" si="39"/>
        <v>327</v>
      </c>
      <c r="EM6" s="67" t="s">
        <v>848</v>
      </c>
      <c r="EN6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(326, 'dolj_stud', 32,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O6" s="59"/>
      <c r="EP6" s="67" t="s">
        <v>142</v>
      </c>
      <c r="EQ6" s="68">
        <f t="shared" si="41"/>
        <v>327</v>
      </c>
      <c r="ER6" s="69" t="s">
        <v>157</v>
      </c>
      <c r="ES6" s="67">
        <f>form!B6</f>
        <v>32</v>
      </c>
      <c r="ET6" s="67" t="s">
        <v>813</v>
      </c>
      <c r="EW6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(327, 'user_sp', 32,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EX6" s="59"/>
      <c r="FH6" s="71" t="s">
        <v>162</v>
      </c>
      <c r="FI6" s="71">
        <f t="shared" si="43"/>
        <v>327</v>
      </c>
      <c r="FJ6" s="71" t="s">
        <v>163</v>
      </c>
      <c r="FK6" s="67">
        <f>form!B6</f>
        <v>32</v>
      </c>
      <c r="FL6" s="71" t="s">
        <v>164</v>
      </c>
      <c r="FM6" s="71"/>
      <c r="FN6" s="71"/>
      <c r="FO6" s="58" t="str">
        <f t="shared" si="44"/>
        <v>INSERT INTO `ez_fabrik_joins` (`list_id`, `element_id`, `join_from_table`, `table_join`, `table_key`, `table_join_key`, `join_type`, `group_id`, `params`) VALUES (0, 327, '', '#__users', 'user_sp', 'id', 'left', 32, '{"join-label":"name","type":"element","pk":"`#__users`.`id`"}');</v>
      </c>
      <c r="FP6" s="59"/>
      <c r="FQ6" s="67" t="s">
        <v>142</v>
      </c>
      <c r="FR6" s="68">
        <f t="shared" si="45"/>
        <v>328</v>
      </c>
      <c r="FS6" s="67" t="s">
        <v>341</v>
      </c>
      <c r="FT6" s="67">
        <f>form!B6</f>
        <v>32</v>
      </c>
      <c r="FU6" s="67" t="s">
        <v>342</v>
      </c>
      <c r="FV6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(328, 'status', 32,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6" s="59"/>
      <c r="FX6" s="13" t="s">
        <v>142</v>
      </c>
      <c r="FY6" s="68">
        <f t="shared" si="47"/>
        <v>329</v>
      </c>
      <c r="FZ6" t="s">
        <v>851</v>
      </c>
      <c r="GA6" s="67">
        <f>form!B6</f>
        <v>32</v>
      </c>
      <c r="GB6" t="s">
        <v>853</v>
      </c>
      <c r="GC6" s="34">
        <f t="shared" si="48"/>
        <v>313</v>
      </c>
      <c r="GD6" t="s">
        <v>852</v>
      </c>
      <c r="GE6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(329, 'start_stud_date', 32,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F6" s="72"/>
      <c r="GK6" s="64"/>
      <c r="GL6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(311, 'kategoriy_stud', 32,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6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(312, 'edu_stud', 32,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6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(313, 'st_url_id', 32,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6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(314, 'gp_stud', 32,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6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(315, 'cors_stud', 32,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6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(316, 'kaf_stud', 32,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6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(317, 'redi_stud', 32,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6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(318, 'uch_sp', 32,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6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(319, 'uch_sp_inf', 32,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6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(320, 'adres_uch', 32,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6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(321, 'id', 32,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6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(322, 'date_time', 32,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6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(323, 'famaly_stud', 32,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6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(324, 'name_stud', 32,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6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(325, 'oth_stud', 32,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6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(326, 'dolj_stud', 32,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6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(327, 'user_sp', 32,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6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(328, 'status', 32,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6" s="66" t="str">
        <f t="shared" si="68"/>
        <v>INSERT INTO `ez_fabrik_joins` (`list_id`, `element_id`, `join_from_table`, `table_join`, `table_key`, `table_join_key`, `join_type`, `group_id`, `params`) VALUES (0, 327, '', '#__users', 'user_sp', 'id', 'left', 32, '{"join-label":"name","type":"element","pk":"`#__users`.`id`"}');</v>
      </c>
      <c r="HE6" s="59"/>
    </row>
    <row r="7" spans="1:213" s="67" customFormat="1" x14ac:dyDescent="0.25">
      <c r="A7" s="67" t="s">
        <v>142</v>
      </c>
      <c r="B7" s="68">
        <f>dop!A9+1</f>
        <v>331</v>
      </c>
      <c r="C7" s="69" t="s">
        <v>146</v>
      </c>
      <c r="D7" s="67">
        <f>form!B7</f>
        <v>33</v>
      </c>
      <c r="E7" s="67" t="s">
        <v>854</v>
      </c>
      <c r="F7" s="70">
        <f t="shared" si="0"/>
        <v>347</v>
      </c>
      <c r="G7" s="67" t="s">
        <v>845</v>
      </c>
      <c r="I7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(331, 'kategoriy_stud', 33,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J7" s="59"/>
      <c r="K7" s="67" t="s">
        <v>142</v>
      </c>
      <c r="L7" s="68">
        <f t="shared" si="2"/>
        <v>332</v>
      </c>
      <c r="M7" s="69" t="s">
        <v>147</v>
      </c>
      <c r="N7" s="67">
        <f>form!B7</f>
        <v>33</v>
      </c>
      <c r="O7" s="67" t="s">
        <v>846</v>
      </c>
      <c r="R7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(332, 'edu_stud', 33,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S7" s="59"/>
      <c r="T7" s="67" t="s">
        <v>142</v>
      </c>
      <c r="U7" s="68">
        <f t="shared" si="4"/>
        <v>333</v>
      </c>
      <c r="V7" s="69" t="s">
        <v>148</v>
      </c>
      <c r="W7" s="67">
        <f>form!B7</f>
        <v>33</v>
      </c>
      <c r="X7" s="67" t="s">
        <v>138</v>
      </c>
      <c r="AA7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(333, 'st_url_id', 33,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B7" s="59"/>
      <c r="AC7" s="67" t="s">
        <v>142</v>
      </c>
      <c r="AD7" s="68">
        <f t="shared" si="6"/>
        <v>334</v>
      </c>
      <c r="AE7" s="69" t="s">
        <v>149</v>
      </c>
      <c r="AF7" s="67">
        <f>form!B7</f>
        <v>33</v>
      </c>
      <c r="AG7" s="67" t="s">
        <v>807</v>
      </c>
      <c r="AH7" s="67">
        <f t="shared" si="7"/>
        <v>333</v>
      </c>
      <c r="AI7" s="67" t="s">
        <v>810</v>
      </c>
      <c r="AJ7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(334, 'gp_stud', 33,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K7" s="59"/>
      <c r="AL7" s="67" t="s">
        <v>142</v>
      </c>
      <c r="AM7" s="68">
        <f t="shared" si="9"/>
        <v>335</v>
      </c>
      <c r="AN7" s="69" t="s">
        <v>150</v>
      </c>
      <c r="AO7" s="67">
        <f>form!B7</f>
        <v>33</v>
      </c>
      <c r="AP7" s="67" t="s">
        <v>808</v>
      </c>
      <c r="AQ7" s="67">
        <f t="shared" si="10"/>
        <v>334</v>
      </c>
      <c r="AR7" s="67" t="s">
        <v>811</v>
      </c>
      <c r="AS7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(335, 'cors_stud', 33,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T7" s="59"/>
      <c r="AU7" s="67" t="s">
        <v>142</v>
      </c>
      <c r="AV7" s="68">
        <f t="shared" si="12"/>
        <v>336</v>
      </c>
      <c r="AW7" s="69" t="s">
        <v>151</v>
      </c>
      <c r="AX7" s="67">
        <f>form!B7</f>
        <v>33</v>
      </c>
      <c r="AY7" s="67" t="s">
        <v>809</v>
      </c>
      <c r="AZ7" s="67">
        <f t="shared" si="13"/>
        <v>335</v>
      </c>
      <c r="BA7" s="67" t="s">
        <v>812</v>
      </c>
      <c r="BB7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(336, 'kaf_stud', 33,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C7" s="59"/>
      <c r="BD7" s="67" t="s">
        <v>142</v>
      </c>
      <c r="BE7" s="68">
        <f t="shared" si="15"/>
        <v>337</v>
      </c>
      <c r="BF7" s="69" t="s">
        <v>152</v>
      </c>
      <c r="BG7" s="67">
        <f>form!B7</f>
        <v>33</v>
      </c>
      <c r="BH7" s="67" t="s">
        <v>849</v>
      </c>
      <c r="BK7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(337, 'redi_stud', 33,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L7" s="59"/>
      <c r="BM7" s="67" t="s">
        <v>142</v>
      </c>
      <c r="BN7" s="68">
        <f t="shared" si="17"/>
        <v>338</v>
      </c>
      <c r="BO7" s="69" t="s">
        <v>153</v>
      </c>
      <c r="BP7" s="67">
        <f>form!B7</f>
        <v>33</v>
      </c>
      <c r="BQ7" s="67" t="s">
        <v>814</v>
      </c>
      <c r="BR7" s="67">
        <f t="shared" si="18"/>
        <v>347</v>
      </c>
      <c r="BS7" s="67" t="s">
        <v>144</v>
      </c>
      <c r="BT7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(338, 'uch_sp', 33,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U7" s="59"/>
      <c r="BV7" s="67" t="s">
        <v>142</v>
      </c>
      <c r="BW7" s="68">
        <f t="shared" si="20"/>
        <v>339</v>
      </c>
      <c r="BX7" s="69" t="s">
        <v>154</v>
      </c>
      <c r="BY7" s="67">
        <f>form!B7</f>
        <v>33</v>
      </c>
      <c r="BZ7" s="67" t="s">
        <v>806</v>
      </c>
      <c r="CA7" s="67">
        <f t="shared" si="21"/>
        <v>340</v>
      </c>
      <c r="CB7" s="67" t="s">
        <v>145</v>
      </c>
      <c r="CC7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(339, 'uch_sp_inf', 33,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D7" s="59"/>
      <c r="CE7" s="67" t="s">
        <v>142</v>
      </c>
      <c r="CF7" s="68">
        <f t="shared" si="23"/>
        <v>340</v>
      </c>
      <c r="CG7" s="69" t="s">
        <v>155</v>
      </c>
      <c r="CH7" s="67">
        <f>form!B7</f>
        <v>33</v>
      </c>
      <c r="CI7" s="67" t="s">
        <v>139</v>
      </c>
      <c r="CL7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(340, 'adres_uch', 33,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M7" s="59"/>
      <c r="CN7" s="67" t="s">
        <v>142</v>
      </c>
      <c r="CO7" s="68">
        <f t="shared" si="25"/>
        <v>341</v>
      </c>
      <c r="CP7" s="69" t="s">
        <v>141</v>
      </c>
      <c r="CQ7" s="67">
        <f>form!B7</f>
        <v>33</v>
      </c>
      <c r="CR7" s="67" t="s">
        <v>140</v>
      </c>
      <c r="CU7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(341, 'id', 33,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V7" s="59"/>
      <c r="CW7" s="67" t="s">
        <v>142</v>
      </c>
      <c r="CX7" s="68">
        <f t="shared" si="27"/>
        <v>342</v>
      </c>
      <c r="CY7" s="69" t="s">
        <v>156</v>
      </c>
      <c r="CZ7" s="67">
        <f>form!B7</f>
        <v>33</v>
      </c>
      <c r="DA7" s="67" t="s">
        <v>137</v>
      </c>
      <c r="DD7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(342, 'date_time', 33,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E7" s="59"/>
      <c r="DF7" s="67" t="s">
        <v>142</v>
      </c>
      <c r="DG7" s="68">
        <f t="shared" si="29"/>
        <v>343</v>
      </c>
      <c r="DH7" s="69" t="s">
        <v>158</v>
      </c>
      <c r="DI7" s="67">
        <f>form!B7</f>
        <v>33</v>
      </c>
      <c r="DJ7" s="67" t="s">
        <v>799</v>
      </c>
      <c r="DK7" s="70">
        <f t="shared" si="30"/>
        <v>347</v>
      </c>
      <c r="DL7" s="67" t="s">
        <v>847</v>
      </c>
      <c r="DM7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(343, 'famaly_stud', 33,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N7" s="59"/>
      <c r="DO7" s="67" t="s">
        <v>142</v>
      </c>
      <c r="DP7" s="68">
        <f t="shared" si="32"/>
        <v>344</v>
      </c>
      <c r="DQ7" s="69" t="s">
        <v>159</v>
      </c>
      <c r="DR7" s="67">
        <f>form!B7</f>
        <v>33</v>
      </c>
      <c r="DS7" s="67" t="s">
        <v>802</v>
      </c>
      <c r="DT7" s="70">
        <f t="shared" si="33"/>
        <v>347</v>
      </c>
      <c r="DU7" s="67" t="s">
        <v>848</v>
      </c>
      <c r="DV7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(344, 'name_stud', 33,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W7" s="59"/>
      <c r="DX7" s="67" t="s">
        <v>142</v>
      </c>
      <c r="DY7" s="68">
        <f t="shared" si="35"/>
        <v>345</v>
      </c>
      <c r="DZ7" s="69" t="s">
        <v>160</v>
      </c>
      <c r="EA7" s="67">
        <f>form!B7</f>
        <v>33</v>
      </c>
      <c r="EB7" s="67" t="s">
        <v>804</v>
      </c>
      <c r="EC7" s="70">
        <f t="shared" si="36"/>
        <v>347</v>
      </c>
      <c r="ED7" s="67" t="s">
        <v>848</v>
      </c>
      <c r="EE7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(345, 'oth_stud', 33,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F7" s="59"/>
      <c r="EG7" s="67" t="s">
        <v>142</v>
      </c>
      <c r="EH7" s="68">
        <f t="shared" si="38"/>
        <v>346</v>
      </c>
      <c r="EI7" s="69" t="s">
        <v>161</v>
      </c>
      <c r="EJ7" s="67">
        <f>form!B7</f>
        <v>33</v>
      </c>
      <c r="EK7" s="67" t="s">
        <v>805</v>
      </c>
      <c r="EL7" s="70">
        <f t="shared" si="39"/>
        <v>347</v>
      </c>
      <c r="EM7" s="67" t="s">
        <v>848</v>
      </c>
      <c r="EN7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(346, 'dolj_stud', 33,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O7" s="59"/>
      <c r="EP7" s="67" t="s">
        <v>142</v>
      </c>
      <c r="EQ7" s="68">
        <f t="shared" si="41"/>
        <v>347</v>
      </c>
      <c r="ER7" s="69" t="s">
        <v>157</v>
      </c>
      <c r="ES7" s="67">
        <f>form!B7</f>
        <v>33</v>
      </c>
      <c r="ET7" s="67" t="s">
        <v>813</v>
      </c>
      <c r="EW7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(347, 'user_sp', 33,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EX7" s="59"/>
      <c r="FH7" s="71" t="s">
        <v>162</v>
      </c>
      <c r="FI7" s="71">
        <f t="shared" si="43"/>
        <v>347</v>
      </c>
      <c r="FJ7" s="71" t="s">
        <v>163</v>
      </c>
      <c r="FK7" s="67">
        <f>form!B7</f>
        <v>33</v>
      </c>
      <c r="FL7" s="71" t="s">
        <v>164</v>
      </c>
      <c r="FM7" s="71"/>
      <c r="FN7" s="71"/>
      <c r="FO7" s="58" t="str">
        <f t="shared" si="44"/>
        <v>INSERT INTO `ez_fabrik_joins` (`list_id`, `element_id`, `join_from_table`, `table_join`, `table_key`, `table_join_key`, `join_type`, `group_id`, `params`) VALUES (0, 347, '', '#__users', 'user_sp', 'id', 'left', 33, '{"join-label":"name","type":"element","pk":"`#__users`.`id`"}');</v>
      </c>
      <c r="FP7" s="59"/>
      <c r="FQ7" s="67" t="s">
        <v>142</v>
      </c>
      <c r="FR7" s="68">
        <f t="shared" si="45"/>
        <v>348</v>
      </c>
      <c r="FS7" s="67" t="s">
        <v>341</v>
      </c>
      <c r="FT7" s="67">
        <f>form!B7</f>
        <v>33</v>
      </c>
      <c r="FU7" s="67" t="s">
        <v>342</v>
      </c>
      <c r="FV7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(348, 'status', 33,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7" s="59"/>
      <c r="FX7" s="13" t="s">
        <v>142</v>
      </c>
      <c r="FY7" s="68">
        <f t="shared" si="47"/>
        <v>349</v>
      </c>
      <c r="FZ7" t="s">
        <v>851</v>
      </c>
      <c r="GA7" s="67">
        <f>form!B7</f>
        <v>33</v>
      </c>
      <c r="GB7" t="s">
        <v>853</v>
      </c>
      <c r="GC7" s="34">
        <f t="shared" si="48"/>
        <v>333</v>
      </c>
      <c r="GD7" t="s">
        <v>852</v>
      </c>
      <c r="GE7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(349, 'start_stud_date', 33,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F7" s="72"/>
      <c r="GK7" s="64"/>
      <c r="GL7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(331, 'kategoriy_stud', 33,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7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(332, 'edu_stud', 33,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7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(333, 'st_url_id', 33,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7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(334, 'gp_stud', 33,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7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(335, 'cors_stud', 33,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7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(336, 'kaf_stud', 33,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7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(337, 'redi_stud', 33,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7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(338, 'uch_sp', 33,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7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(339, 'uch_sp_inf', 33,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7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(340, 'adres_uch', 33,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7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(341, 'id', 33,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7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(342, 'date_time', 33,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7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(343, 'famaly_stud', 33,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7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(344, 'name_stud', 33,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7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(345, 'oth_stud', 33,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7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(346, 'dolj_stud', 33,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7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(347, 'user_sp', 33,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7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(348, 'status', 33,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7" s="66" t="str">
        <f t="shared" si="68"/>
        <v>INSERT INTO `ez_fabrik_joins` (`list_id`, `element_id`, `join_from_table`, `table_join`, `table_key`, `table_join_key`, `join_type`, `group_id`, `params`) VALUES (0, 347, '', '#__users', 'user_sp', 'id', 'left', 33, '{"join-label":"name","type":"element","pk":"`#__users`.`id`"}');</v>
      </c>
      <c r="HE7" s="59"/>
    </row>
    <row r="8" spans="1:213" s="67" customFormat="1" x14ac:dyDescent="0.25">
      <c r="A8" s="67" t="s">
        <v>142</v>
      </c>
      <c r="B8" s="68">
        <f>dop!A10+1</f>
        <v>351</v>
      </c>
      <c r="C8" s="69" t="s">
        <v>146</v>
      </c>
      <c r="D8" s="67">
        <f>form!B8</f>
        <v>34</v>
      </c>
      <c r="E8" s="67" t="s">
        <v>854</v>
      </c>
      <c r="F8" s="70">
        <f t="shared" si="0"/>
        <v>367</v>
      </c>
      <c r="G8" s="67" t="s">
        <v>845</v>
      </c>
      <c r="I8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(351, 'kategoriy_stud', 34,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J8" s="59"/>
      <c r="K8" s="67" t="s">
        <v>142</v>
      </c>
      <c r="L8" s="68">
        <f t="shared" si="2"/>
        <v>352</v>
      </c>
      <c r="M8" s="69" t="s">
        <v>147</v>
      </c>
      <c r="N8" s="67">
        <f>form!B8</f>
        <v>34</v>
      </c>
      <c r="O8" s="67" t="s">
        <v>846</v>
      </c>
      <c r="R8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(352, 'edu_stud', 34,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S8" s="59"/>
      <c r="T8" s="67" t="s">
        <v>142</v>
      </c>
      <c r="U8" s="68">
        <f t="shared" si="4"/>
        <v>353</v>
      </c>
      <c r="V8" s="69" t="s">
        <v>148</v>
      </c>
      <c r="W8" s="67">
        <f>form!B8</f>
        <v>34</v>
      </c>
      <c r="X8" s="67" t="s">
        <v>138</v>
      </c>
      <c r="AA8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(353, 'st_url_id', 34,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B8" s="59"/>
      <c r="AC8" s="67" t="s">
        <v>142</v>
      </c>
      <c r="AD8" s="68">
        <f t="shared" si="6"/>
        <v>354</v>
      </c>
      <c r="AE8" s="69" t="s">
        <v>149</v>
      </c>
      <c r="AF8" s="67">
        <f>form!B8</f>
        <v>34</v>
      </c>
      <c r="AG8" s="67" t="s">
        <v>807</v>
      </c>
      <c r="AH8" s="67">
        <f t="shared" si="7"/>
        <v>353</v>
      </c>
      <c r="AI8" s="67" t="s">
        <v>810</v>
      </c>
      <c r="AJ8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(354, 'gp_stud', 34,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K8" s="59"/>
      <c r="AL8" s="67" t="s">
        <v>142</v>
      </c>
      <c r="AM8" s="68">
        <f t="shared" si="9"/>
        <v>355</v>
      </c>
      <c r="AN8" s="69" t="s">
        <v>150</v>
      </c>
      <c r="AO8" s="67">
        <f>form!B8</f>
        <v>34</v>
      </c>
      <c r="AP8" s="67" t="s">
        <v>808</v>
      </c>
      <c r="AQ8" s="67">
        <f t="shared" si="10"/>
        <v>354</v>
      </c>
      <c r="AR8" s="67" t="s">
        <v>811</v>
      </c>
      <c r="AS8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(355, 'cors_stud', 34,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T8" s="59"/>
      <c r="AU8" s="67" t="s">
        <v>142</v>
      </c>
      <c r="AV8" s="68">
        <f t="shared" si="12"/>
        <v>356</v>
      </c>
      <c r="AW8" s="69" t="s">
        <v>151</v>
      </c>
      <c r="AX8" s="67">
        <f>form!B8</f>
        <v>34</v>
      </c>
      <c r="AY8" s="67" t="s">
        <v>809</v>
      </c>
      <c r="AZ8" s="67">
        <f t="shared" si="13"/>
        <v>355</v>
      </c>
      <c r="BA8" s="67" t="s">
        <v>812</v>
      </c>
      <c r="BB8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(356, 'kaf_stud', 34,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C8" s="59"/>
      <c r="BD8" s="67" t="s">
        <v>142</v>
      </c>
      <c r="BE8" s="68">
        <f t="shared" si="15"/>
        <v>357</v>
      </c>
      <c r="BF8" s="69" t="s">
        <v>152</v>
      </c>
      <c r="BG8" s="67">
        <f>form!B8</f>
        <v>34</v>
      </c>
      <c r="BH8" s="67" t="s">
        <v>849</v>
      </c>
      <c r="BK8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(357, 'redi_stud', 34,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L8" s="59"/>
      <c r="BM8" s="67" t="s">
        <v>142</v>
      </c>
      <c r="BN8" s="68">
        <f t="shared" si="17"/>
        <v>358</v>
      </c>
      <c r="BO8" s="69" t="s">
        <v>153</v>
      </c>
      <c r="BP8" s="67">
        <f>form!B8</f>
        <v>34</v>
      </c>
      <c r="BQ8" s="67" t="s">
        <v>814</v>
      </c>
      <c r="BR8" s="67">
        <f t="shared" si="18"/>
        <v>367</v>
      </c>
      <c r="BS8" s="67" t="s">
        <v>144</v>
      </c>
      <c r="BT8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(358, 'uch_sp', 34,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U8" s="59"/>
      <c r="BV8" s="67" t="s">
        <v>142</v>
      </c>
      <c r="BW8" s="68">
        <f t="shared" si="20"/>
        <v>359</v>
      </c>
      <c r="BX8" s="69" t="s">
        <v>154</v>
      </c>
      <c r="BY8" s="67">
        <f>form!B8</f>
        <v>34</v>
      </c>
      <c r="BZ8" s="67" t="s">
        <v>806</v>
      </c>
      <c r="CA8" s="67">
        <f t="shared" si="21"/>
        <v>360</v>
      </c>
      <c r="CB8" s="67" t="s">
        <v>145</v>
      </c>
      <c r="CC8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(359, 'uch_sp_inf', 34,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D8" s="59"/>
      <c r="CE8" s="67" t="s">
        <v>142</v>
      </c>
      <c r="CF8" s="68">
        <f t="shared" si="23"/>
        <v>360</v>
      </c>
      <c r="CG8" s="69" t="s">
        <v>155</v>
      </c>
      <c r="CH8" s="67">
        <f>form!B8</f>
        <v>34</v>
      </c>
      <c r="CI8" s="67" t="s">
        <v>139</v>
      </c>
      <c r="CL8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(360, 'adres_uch', 34,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M8" s="59"/>
      <c r="CN8" s="67" t="s">
        <v>142</v>
      </c>
      <c r="CO8" s="68">
        <f t="shared" si="25"/>
        <v>361</v>
      </c>
      <c r="CP8" s="69" t="s">
        <v>141</v>
      </c>
      <c r="CQ8" s="67">
        <f>form!B8</f>
        <v>34</v>
      </c>
      <c r="CR8" s="67" t="s">
        <v>140</v>
      </c>
      <c r="CU8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(361, 'id', 34,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V8" s="59"/>
      <c r="CW8" s="67" t="s">
        <v>142</v>
      </c>
      <c r="CX8" s="68">
        <f t="shared" si="27"/>
        <v>362</v>
      </c>
      <c r="CY8" s="69" t="s">
        <v>156</v>
      </c>
      <c r="CZ8" s="67">
        <f>form!B8</f>
        <v>34</v>
      </c>
      <c r="DA8" s="67" t="s">
        <v>137</v>
      </c>
      <c r="DD8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(362, 'date_time', 34,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E8" s="59"/>
      <c r="DF8" s="67" t="s">
        <v>142</v>
      </c>
      <c r="DG8" s="68">
        <f t="shared" si="29"/>
        <v>363</v>
      </c>
      <c r="DH8" s="69" t="s">
        <v>158</v>
      </c>
      <c r="DI8" s="67">
        <f>form!B8</f>
        <v>34</v>
      </c>
      <c r="DJ8" s="67" t="s">
        <v>799</v>
      </c>
      <c r="DK8" s="70">
        <f t="shared" si="30"/>
        <v>367</v>
      </c>
      <c r="DL8" s="67" t="s">
        <v>847</v>
      </c>
      <c r="DM8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(363, 'famaly_stud', 34,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N8" s="59"/>
      <c r="DO8" s="67" t="s">
        <v>142</v>
      </c>
      <c r="DP8" s="68">
        <f t="shared" si="32"/>
        <v>364</v>
      </c>
      <c r="DQ8" s="69" t="s">
        <v>159</v>
      </c>
      <c r="DR8" s="67">
        <f>form!B8</f>
        <v>34</v>
      </c>
      <c r="DS8" s="67" t="s">
        <v>802</v>
      </c>
      <c r="DT8" s="70">
        <f t="shared" si="33"/>
        <v>367</v>
      </c>
      <c r="DU8" s="67" t="s">
        <v>848</v>
      </c>
      <c r="DV8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(364, 'name_stud', 34,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W8" s="59"/>
      <c r="DX8" s="67" t="s">
        <v>142</v>
      </c>
      <c r="DY8" s="68">
        <f t="shared" si="35"/>
        <v>365</v>
      </c>
      <c r="DZ8" s="69" t="s">
        <v>160</v>
      </c>
      <c r="EA8" s="67">
        <f>form!B8</f>
        <v>34</v>
      </c>
      <c r="EB8" s="67" t="s">
        <v>804</v>
      </c>
      <c r="EC8" s="70">
        <f t="shared" si="36"/>
        <v>367</v>
      </c>
      <c r="ED8" s="67" t="s">
        <v>848</v>
      </c>
      <c r="EE8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(365, 'oth_stud', 34,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F8" s="59"/>
      <c r="EG8" s="67" t="s">
        <v>142</v>
      </c>
      <c r="EH8" s="68">
        <f t="shared" si="38"/>
        <v>366</v>
      </c>
      <c r="EI8" s="69" t="s">
        <v>161</v>
      </c>
      <c r="EJ8" s="67">
        <f>form!B8</f>
        <v>34</v>
      </c>
      <c r="EK8" s="67" t="s">
        <v>805</v>
      </c>
      <c r="EL8" s="70">
        <f t="shared" si="39"/>
        <v>367</v>
      </c>
      <c r="EM8" s="67" t="s">
        <v>848</v>
      </c>
      <c r="EN8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(366, 'dolj_stud', 34,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O8" s="59"/>
      <c r="EP8" s="67" t="s">
        <v>142</v>
      </c>
      <c r="EQ8" s="68">
        <f t="shared" si="41"/>
        <v>367</v>
      </c>
      <c r="ER8" s="69" t="s">
        <v>157</v>
      </c>
      <c r="ES8" s="67">
        <f>form!B8</f>
        <v>34</v>
      </c>
      <c r="ET8" s="67" t="s">
        <v>813</v>
      </c>
      <c r="EW8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(367, 'user_sp', 34,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EX8" s="59"/>
      <c r="FH8" s="71" t="s">
        <v>162</v>
      </c>
      <c r="FI8" s="71">
        <f t="shared" si="43"/>
        <v>367</v>
      </c>
      <c r="FJ8" s="71" t="s">
        <v>163</v>
      </c>
      <c r="FK8" s="67">
        <f>form!B8</f>
        <v>34</v>
      </c>
      <c r="FL8" s="71" t="s">
        <v>164</v>
      </c>
      <c r="FM8" s="71"/>
      <c r="FN8" s="71"/>
      <c r="FO8" s="58" t="str">
        <f t="shared" si="44"/>
        <v>INSERT INTO `ez_fabrik_joins` (`list_id`, `element_id`, `join_from_table`, `table_join`, `table_key`, `table_join_key`, `join_type`, `group_id`, `params`) VALUES (0, 367, '', '#__users', 'user_sp', 'id', 'left', 34, '{"join-label":"name","type":"element","pk":"`#__users`.`id`"}');</v>
      </c>
      <c r="FP8" s="59"/>
      <c r="FQ8" s="67" t="s">
        <v>142</v>
      </c>
      <c r="FR8" s="68">
        <f t="shared" si="45"/>
        <v>368</v>
      </c>
      <c r="FS8" s="67" t="s">
        <v>341</v>
      </c>
      <c r="FT8" s="67">
        <f>form!B8</f>
        <v>34</v>
      </c>
      <c r="FU8" s="67" t="s">
        <v>342</v>
      </c>
      <c r="FV8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(368, 'status', 34,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8" s="59"/>
      <c r="FX8" s="13" t="s">
        <v>142</v>
      </c>
      <c r="FY8" s="68">
        <f t="shared" si="47"/>
        <v>369</v>
      </c>
      <c r="FZ8" t="s">
        <v>851</v>
      </c>
      <c r="GA8" s="67">
        <f>form!B8</f>
        <v>34</v>
      </c>
      <c r="GB8" t="s">
        <v>853</v>
      </c>
      <c r="GC8" s="34">
        <f t="shared" si="48"/>
        <v>353</v>
      </c>
      <c r="GD8" t="s">
        <v>852</v>
      </c>
      <c r="GE8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(369, 'start_stud_date', 34,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F8" s="72"/>
      <c r="GK8" s="64"/>
      <c r="GL8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(351, 'kategoriy_stud', 34,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8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(352, 'edu_stud', 34,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8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(353, 'st_url_id', 34,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8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(354, 'gp_stud', 34,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8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(355, 'cors_stud', 34,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8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(356, 'kaf_stud', 34,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8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(357, 'redi_stud', 34,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8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(358, 'uch_sp', 34,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8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(359, 'uch_sp_inf', 34,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8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(360, 'adres_uch', 34,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8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(361, 'id', 34,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8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(362, 'date_time', 34,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8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(363, 'famaly_stud', 34,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8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(364, 'name_stud', 34,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8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(365, 'oth_stud', 34,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8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(366, 'dolj_stud', 34,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8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(367, 'user_sp', 34,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8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(368, 'status', 34,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8" s="66" t="str">
        <f t="shared" si="68"/>
        <v>INSERT INTO `ez_fabrik_joins` (`list_id`, `element_id`, `join_from_table`, `table_join`, `table_key`, `table_join_key`, `join_type`, `group_id`, `params`) VALUES (0, 367, '', '#__users', 'user_sp', 'id', 'left', 34, '{"join-label":"name","type":"element","pk":"`#__users`.`id`"}');</v>
      </c>
      <c r="HE8" s="59"/>
    </row>
    <row r="9" spans="1:213" s="67" customFormat="1" x14ac:dyDescent="0.25">
      <c r="A9" s="67" t="s">
        <v>142</v>
      </c>
      <c r="B9" s="68">
        <f>dop!A11+1</f>
        <v>371</v>
      </c>
      <c r="C9" s="69" t="s">
        <v>146</v>
      </c>
      <c r="D9" s="67">
        <f>form!B9</f>
        <v>35</v>
      </c>
      <c r="E9" s="67" t="s">
        <v>854</v>
      </c>
      <c r="F9" s="70">
        <f t="shared" si="0"/>
        <v>387</v>
      </c>
      <c r="G9" s="67" t="s">
        <v>845</v>
      </c>
      <c r="I9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(371, 'kategoriy_stud', 35,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J9" s="59"/>
      <c r="K9" s="67" t="s">
        <v>142</v>
      </c>
      <c r="L9" s="68">
        <f t="shared" si="2"/>
        <v>372</v>
      </c>
      <c r="M9" s="69" t="s">
        <v>147</v>
      </c>
      <c r="N9" s="67">
        <f>form!B9</f>
        <v>35</v>
      </c>
      <c r="O9" s="67" t="s">
        <v>846</v>
      </c>
      <c r="R9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(372, 'edu_stud', 35,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S9" s="59"/>
      <c r="T9" s="67" t="s">
        <v>142</v>
      </c>
      <c r="U9" s="68">
        <f t="shared" si="4"/>
        <v>373</v>
      </c>
      <c r="V9" s="69" t="s">
        <v>148</v>
      </c>
      <c r="W9" s="67">
        <f>form!B9</f>
        <v>35</v>
      </c>
      <c r="X9" s="67" t="s">
        <v>138</v>
      </c>
      <c r="AA9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(373, 'st_url_id', 35,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B9" s="59"/>
      <c r="AC9" s="67" t="s">
        <v>142</v>
      </c>
      <c r="AD9" s="68">
        <f t="shared" si="6"/>
        <v>374</v>
      </c>
      <c r="AE9" s="69" t="s">
        <v>149</v>
      </c>
      <c r="AF9" s="67">
        <f>form!B9</f>
        <v>35</v>
      </c>
      <c r="AG9" s="67" t="s">
        <v>807</v>
      </c>
      <c r="AH9" s="67">
        <f t="shared" si="7"/>
        <v>373</v>
      </c>
      <c r="AI9" s="67" t="s">
        <v>810</v>
      </c>
      <c r="AJ9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(374, 'gp_stud', 35,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K9" s="59"/>
      <c r="AL9" s="67" t="s">
        <v>142</v>
      </c>
      <c r="AM9" s="68">
        <f t="shared" si="9"/>
        <v>375</v>
      </c>
      <c r="AN9" s="69" t="s">
        <v>150</v>
      </c>
      <c r="AO9" s="67">
        <f>form!B9</f>
        <v>35</v>
      </c>
      <c r="AP9" s="67" t="s">
        <v>808</v>
      </c>
      <c r="AQ9" s="67">
        <f t="shared" si="10"/>
        <v>374</v>
      </c>
      <c r="AR9" s="67" t="s">
        <v>811</v>
      </c>
      <c r="AS9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(375, 'cors_stud', 35,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T9" s="59"/>
      <c r="AU9" s="67" t="s">
        <v>142</v>
      </c>
      <c r="AV9" s="68">
        <f t="shared" si="12"/>
        <v>376</v>
      </c>
      <c r="AW9" s="69" t="s">
        <v>151</v>
      </c>
      <c r="AX9" s="67">
        <f>form!B9</f>
        <v>35</v>
      </c>
      <c r="AY9" s="67" t="s">
        <v>809</v>
      </c>
      <c r="AZ9" s="67">
        <f t="shared" si="13"/>
        <v>375</v>
      </c>
      <c r="BA9" s="67" t="s">
        <v>812</v>
      </c>
      <c r="BB9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(376, 'kaf_stud', 35,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C9" s="59"/>
      <c r="BD9" s="67" t="s">
        <v>142</v>
      </c>
      <c r="BE9" s="68">
        <f t="shared" si="15"/>
        <v>377</v>
      </c>
      <c r="BF9" s="69" t="s">
        <v>152</v>
      </c>
      <c r="BG9" s="67">
        <f>form!B9</f>
        <v>35</v>
      </c>
      <c r="BH9" s="67" t="s">
        <v>849</v>
      </c>
      <c r="BK9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(377, 'redi_stud', 35,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L9" s="59"/>
      <c r="BM9" s="67" t="s">
        <v>142</v>
      </c>
      <c r="BN9" s="68">
        <f t="shared" si="17"/>
        <v>378</v>
      </c>
      <c r="BO9" s="69" t="s">
        <v>153</v>
      </c>
      <c r="BP9" s="67">
        <f>form!B9</f>
        <v>35</v>
      </c>
      <c r="BQ9" s="67" t="s">
        <v>814</v>
      </c>
      <c r="BR9" s="67">
        <f t="shared" si="18"/>
        <v>387</v>
      </c>
      <c r="BS9" s="67" t="s">
        <v>144</v>
      </c>
      <c r="BT9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(378, 'uch_sp', 35,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U9" s="59"/>
      <c r="BV9" s="67" t="s">
        <v>142</v>
      </c>
      <c r="BW9" s="68">
        <f t="shared" si="20"/>
        <v>379</v>
      </c>
      <c r="BX9" s="69" t="s">
        <v>154</v>
      </c>
      <c r="BY9" s="67">
        <f>form!B9</f>
        <v>35</v>
      </c>
      <c r="BZ9" s="67" t="s">
        <v>806</v>
      </c>
      <c r="CA9" s="67">
        <f t="shared" si="21"/>
        <v>380</v>
      </c>
      <c r="CB9" s="67" t="s">
        <v>145</v>
      </c>
      <c r="CC9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(379, 'uch_sp_inf', 35,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D9" s="59"/>
      <c r="CE9" s="67" t="s">
        <v>142</v>
      </c>
      <c r="CF9" s="68">
        <f t="shared" si="23"/>
        <v>380</v>
      </c>
      <c r="CG9" s="69" t="s">
        <v>155</v>
      </c>
      <c r="CH9" s="67">
        <f>form!B9</f>
        <v>35</v>
      </c>
      <c r="CI9" s="67" t="s">
        <v>139</v>
      </c>
      <c r="CL9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(380, 'adres_uch', 35,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M9" s="59"/>
      <c r="CN9" s="67" t="s">
        <v>142</v>
      </c>
      <c r="CO9" s="68">
        <f t="shared" si="25"/>
        <v>381</v>
      </c>
      <c r="CP9" s="69" t="s">
        <v>141</v>
      </c>
      <c r="CQ9" s="67">
        <f>form!B9</f>
        <v>35</v>
      </c>
      <c r="CR9" s="67" t="s">
        <v>140</v>
      </c>
      <c r="CU9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(381, 'id', 35,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V9" s="59"/>
      <c r="CW9" s="67" t="s">
        <v>142</v>
      </c>
      <c r="CX9" s="68">
        <f t="shared" si="27"/>
        <v>382</v>
      </c>
      <c r="CY9" s="69" t="s">
        <v>156</v>
      </c>
      <c r="CZ9" s="67">
        <f>form!B9</f>
        <v>35</v>
      </c>
      <c r="DA9" s="67" t="s">
        <v>137</v>
      </c>
      <c r="DD9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(382, 'date_time', 35,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E9" s="59"/>
      <c r="DF9" s="67" t="s">
        <v>142</v>
      </c>
      <c r="DG9" s="68">
        <f t="shared" si="29"/>
        <v>383</v>
      </c>
      <c r="DH9" s="69" t="s">
        <v>158</v>
      </c>
      <c r="DI9" s="67">
        <f>form!B9</f>
        <v>35</v>
      </c>
      <c r="DJ9" s="67" t="s">
        <v>799</v>
      </c>
      <c r="DK9" s="70">
        <f t="shared" si="30"/>
        <v>387</v>
      </c>
      <c r="DL9" s="67" t="s">
        <v>847</v>
      </c>
      <c r="DM9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(383, 'famaly_stud', 35,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N9" s="59"/>
      <c r="DO9" s="67" t="s">
        <v>142</v>
      </c>
      <c r="DP9" s="68">
        <f t="shared" si="32"/>
        <v>384</v>
      </c>
      <c r="DQ9" s="69" t="s">
        <v>159</v>
      </c>
      <c r="DR9" s="67">
        <f>form!B9</f>
        <v>35</v>
      </c>
      <c r="DS9" s="67" t="s">
        <v>802</v>
      </c>
      <c r="DT9" s="70">
        <f t="shared" si="33"/>
        <v>387</v>
      </c>
      <c r="DU9" s="67" t="s">
        <v>848</v>
      </c>
      <c r="DV9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(384, 'name_stud', 35,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W9" s="59"/>
      <c r="DX9" s="67" t="s">
        <v>142</v>
      </c>
      <c r="DY9" s="68">
        <f t="shared" si="35"/>
        <v>385</v>
      </c>
      <c r="DZ9" s="69" t="s">
        <v>160</v>
      </c>
      <c r="EA9" s="67">
        <f>form!B9</f>
        <v>35</v>
      </c>
      <c r="EB9" s="67" t="s">
        <v>804</v>
      </c>
      <c r="EC9" s="70">
        <f t="shared" si="36"/>
        <v>387</v>
      </c>
      <c r="ED9" s="67" t="s">
        <v>848</v>
      </c>
      <c r="EE9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(385, 'oth_stud', 35,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F9" s="59"/>
      <c r="EG9" s="67" t="s">
        <v>142</v>
      </c>
      <c r="EH9" s="68">
        <f t="shared" si="38"/>
        <v>386</v>
      </c>
      <c r="EI9" s="69" t="s">
        <v>161</v>
      </c>
      <c r="EJ9" s="67">
        <f>form!B9</f>
        <v>35</v>
      </c>
      <c r="EK9" s="67" t="s">
        <v>805</v>
      </c>
      <c r="EL9" s="70">
        <f t="shared" si="39"/>
        <v>387</v>
      </c>
      <c r="EM9" s="67" t="s">
        <v>848</v>
      </c>
      <c r="EN9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(386, 'dolj_stud', 35,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O9" s="59"/>
      <c r="EP9" s="67" t="s">
        <v>142</v>
      </c>
      <c r="EQ9" s="68">
        <f t="shared" si="41"/>
        <v>387</v>
      </c>
      <c r="ER9" s="69" t="s">
        <v>157</v>
      </c>
      <c r="ES9" s="67">
        <f>form!B9</f>
        <v>35</v>
      </c>
      <c r="ET9" s="67" t="s">
        <v>813</v>
      </c>
      <c r="EW9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(387, 'user_sp', 35,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EX9" s="59"/>
      <c r="FH9" s="71" t="s">
        <v>162</v>
      </c>
      <c r="FI9" s="71">
        <f t="shared" si="43"/>
        <v>387</v>
      </c>
      <c r="FJ9" s="71" t="s">
        <v>163</v>
      </c>
      <c r="FK9" s="67">
        <f>form!B9</f>
        <v>35</v>
      </c>
      <c r="FL9" s="71" t="s">
        <v>164</v>
      </c>
      <c r="FM9" s="71"/>
      <c r="FN9" s="71"/>
      <c r="FO9" s="58" t="str">
        <f t="shared" si="44"/>
        <v>INSERT INTO `ez_fabrik_joins` (`list_id`, `element_id`, `join_from_table`, `table_join`, `table_key`, `table_join_key`, `join_type`, `group_id`, `params`) VALUES (0, 387, '', '#__users', 'user_sp', 'id', 'left', 35, '{"join-label":"name","type":"element","pk":"`#__users`.`id`"}');</v>
      </c>
      <c r="FP9" s="59"/>
      <c r="FQ9" s="67" t="s">
        <v>142</v>
      </c>
      <c r="FR9" s="68">
        <f t="shared" si="45"/>
        <v>388</v>
      </c>
      <c r="FS9" s="67" t="s">
        <v>341</v>
      </c>
      <c r="FT9" s="67">
        <f>form!B9</f>
        <v>35</v>
      </c>
      <c r="FU9" s="67" t="s">
        <v>342</v>
      </c>
      <c r="FV9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(388, 'status', 35,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9" s="59"/>
      <c r="FX9" s="13" t="s">
        <v>142</v>
      </c>
      <c r="FY9" s="68">
        <f t="shared" si="47"/>
        <v>389</v>
      </c>
      <c r="FZ9" t="s">
        <v>851</v>
      </c>
      <c r="GA9" s="67">
        <f>form!B9</f>
        <v>35</v>
      </c>
      <c r="GB9" t="s">
        <v>853</v>
      </c>
      <c r="GC9" s="34">
        <f t="shared" si="48"/>
        <v>373</v>
      </c>
      <c r="GD9" t="s">
        <v>852</v>
      </c>
      <c r="GE9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(389, 'start_stud_date', 35,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F9" s="72"/>
      <c r="GK9" s="64"/>
      <c r="GL9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(371, 'kategoriy_stud', 35,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9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(372, 'edu_stud', 35,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9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(373, 'st_url_id', 35,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9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(374, 'gp_stud', 35,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9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(375, 'cors_stud', 35,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9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(376, 'kaf_stud', 35,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9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(377, 'redi_stud', 35,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9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(378, 'uch_sp', 35,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9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(379, 'uch_sp_inf', 35,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9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(380, 'adres_uch', 35,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9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(381, 'id', 35,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9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(382, 'date_time', 35,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9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(383, 'famaly_stud', 35,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9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(384, 'name_stud', 35,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9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(385, 'oth_stud', 35,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9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(386, 'dolj_stud', 35,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9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(387, 'user_sp', 35,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9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(388, 'status', 35,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9" s="66" t="str">
        <f t="shared" si="68"/>
        <v>INSERT INTO `ez_fabrik_joins` (`list_id`, `element_id`, `join_from_table`, `table_join`, `table_key`, `table_join_key`, `join_type`, `group_id`, `params`) VALUES (0, 387, '', '#__users', 'user_sp', 'id', 'left', 35, '{"join-label":"name","type":"element","pk":"`#__users`.`id`"}');</v>
      </c>
      <c r="HE9" s="59"/>
    </row>
    <row r="10" spans="1:213" s="67" customFormat="1" x14ac:dyDescent="0.25">
      <c r="A10" s="67" t="s">
        <v>142</v>
      </c>
      <c r="B10" s="68">
        <f>dop!A12+1</f>
        <v>391</v>
      </c>
      <c r="C10" s="69" t="s">
        <v>146</v>
      </c>
      <c r="D10" s="67">
        <f>form!B10</f>
        <v>36</v>
      </c>
      <c r="E10" s="67" t="s">
        <v>854</v>
      </c>
      <c r="F10" s="70">
        <f t="shared" si="0"/>
        <v>407</v>
      </c>
      <c r="G10" s="67" t="s">
        <v>845</v>
      </c>
      <c r="I10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(391, 'kategoriy_stud', 36,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407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J10" s="59"/>
      <c r="K10" s="67" t="s">
        <v>142</v>
      </c>
      <c r="L10" s="68">
        <f t="shared" si="2"/>
        <v>392</v>
      </c>
      <c r="M10" s="69" t="s">
        <v>147</v>
      </c>
      <c r="N10" s="67">
        <f>form!B10</f>
        <v>36</v>
      </c>
      <c r="O10" s="67" t="s">
        <v>846</v>
      </c>
      <c r="R10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(392, 'edu_stud', 36,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S10" s="59"/>
      <c r="T10" s="67" t="s">
        <v>142</v>
      </c>
      <c r="U10" s="68">
        <f t="shared" si="4"/>
        <v>393</v>
      </c>
      <c r="V10" s="69" t="s">
        <v>148</v>
      </c>
      <c r="W10" s="67">
        <f>form!B10</f>
        <v>36</v>
      </c>
      <c r="X10" s="67" t="s">
        <v>138</v>
      </c>
      <c r="AA10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(393, 'st_url_id', 36,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B10" s="59"/>
      <c r="AC10" s="67" t="s">
        <v>142</v>
      </c>
      <c r="AD10" s="68">
        <f t="shared" si="6"/>
        <v>394</v>
      </c>
      <c r="AE10" s="69" t="s">
        <v>149</v>
      </c>
      <c r="AF10" s="67">
        <f>form!B10</f>
        <v>36</v>
      </c>
      <c r="AG10" s="67" t="s">
        <v>807</v>
      </c>
      <c r="AH10" s="67">
        <f t="shared" si="7"/>
        <v>393</v>
      </c>
      <c r="AI10" s="67" t="s">
        <v>810</v>
      </c>
      <c r="AJ10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(394, 'gp_stud', 36,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K10" s="59"/>
      <c r="AL10" s="67" t="s">
        <v>142</v>
      </c>
      <c r="AM10" s="68">
        <f t="shared" si="9"/>
        <v>395</v>
      </c>
      <c r="AN10" s="69" t="s">
        <v>150</v>
      </c>
      <c r="AO10" s="67">
        <f>form!B10</f>
        <v>36</v>
      </c>
      <c r="AP10" s="67" t="s">
        <v>808</v>
      </c>
      <c r="AQ10" s="67">
        <f t="shared" si="10"/>
        <v>394</v>
      </c>
      <c r="AR10" s="67" t="s">
        <v>811</v>
      </c>
      <c r="AS10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(395, 'cors_stud', 36,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T10" s="59"/>
      <c r="AU10" s="67" t="s">
        <v>142</v>
      </c>
      <c r="AV10" s="68">
        <f t="shared" si="12"/>
        <v>396</v>
      </c>
      <c r="AW10" s="69" t="s">
        <v>151</v>
      </c>
      <c r="AX10" s="67">
        <f>form!B10</f>
        <v>36</v>
      </c>
      <c r="AY10" s="67" t="s">
        <v>809</v>
      </c>
      <c r="AZ10" s="67">
        <f t="shared" si="13"/>
        <v>395</v>
      </c>
      <c r="BA10" s="67" t="s">
        <v>812</v>
      </c>
      <c r="BB10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(396, 'kaf_stud', 36,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C10" s="59"/>
      <c r="BD10" s="67" t="s">
        <v>142</v>
      </c>
      <c r="BE10" s="68">
        <f t="shared" si="15"/>
        <v>397</v>
      </c>
      <c r="BF10" s="69" t="s">
        <v>152</v>
      </c>
      <c r="BG10" s="67">
        <f>form!B10</f>
        <v>36</v>
      </c>
      <c r="BH10" s="67" t="s">
        <v>849</v>
      </c>
      <c r="BK10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(397, 'redi_stud', 36,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L10" s="59"/>
      <c r="BM10" s="67" t="s">
        <v>142</v>
      </c>
      <c r="BN10" s="68">
        <f t="shared" si="17"/>
        <v>398</v>
      </c>
      <c r="BO10" s="69" t="s">
        <v>153</v>
      </c>
      <c r="BP10" s="67">
        <f>form!B10</f>
        <v>36</v>
      </c>
      <c r="BQ10" s="67" t="s">
        <v>814</v>
      </c>
      <c r="BR10" s="67">
        <f t="shared" si="18"/>
        <v>407</v>
      </c>
      <c r="BS10" s="67" t="s">
        <v>144</v>
      </c>
      <c r="BT10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(398, 'uch_sp', 36,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407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U10" s="59"/>
      <c r="BV10" s="67" t="s">
        <v>142</v>
      </c>
      <c r="BW10" s="68">
        <f t="shared" si="20"/>
        <v>399</v>
      </c>
      <c r="BX10" s="69" t="s">
        <v>154</v>
      </c>
      <c r="BY10" s="67">
        <f>form!B10</f>
        <v>36</v>
      </c>
      <c r="BZ10" s="67" t="s">
        <v>806</v>
      </c>
      <c r="CA10" s="67">
        <f t="shared" si="21"/>
        <v>400</v>
      </c>
      <c r="CB10" s="67" t="s">
        <v>145</v>
      </c>
      <c r="CC10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(399, 'uch_sp_inf', 36,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400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D10" s="59"/>
      <c r="CE10" s="67" t="s">
        <v>142</v>
      </c>
      <c r="CF10" s="68">
        <f t="shared" si="23"/>
        <v>400</v>
      </c>
      <c r="CG10" s="69" t="s">
        <v>155</v>
      </c>
      <c r="CH10" s="67">
        <f>form!B10</f>
        <v>36</v>
      </c>
      <c r="CI10" s="67" t="s">
        <v>139</v>
      </c>
      <c r="CL10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(400, 'adres_uch', 36,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M10" s="59"/>
      <c r="CN10" s="67" t="s">
        <v>142</v>
      </c>
      <c r="CO10" s="68">
        <f t="shared" si="25"/>
        <v>401</v>
      </c>
      <c r="CP10" s="69" t="s">
        <v>141</v>
      </c>
      <c r="CQ10" s="67">
        <f>form!B10</f>
        <v>36</v>
      </c>
      <c r="CR10" s="67" t="s">
        <v>140</v>
      </c>
      <c r="CU10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(401, 'id', 36,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V10" s="59"/>
      <c r="CW10" s="67" t="s">
        <v>142</v>
      </c>
      <c r="CX10" s="68">
        <f t="shared" si="27"/>
        <v>402</v>
      </c>
      <c r="CY10" s="69" t="s">
        <v>156</v>
      </c>
      <c r="CZ10" s="67">
        <f>form!B10</f>
        <v>36</v>
      </c>
      <c r="DA10" s="67" t="s">
        <v>137</v>
      </c>
      <c r="DD10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(402, 'date_time', 36,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E10" s="59"/>
      <c r="DF10" s="67" t="s">
        <v>142</v>
      </c>
      <c r="DG10" s="68">
        <f t="shared" si="29"/>
        <v>403</v>
      </c>
      <c r="DH10" s="69" t="s">
        <v>158</v>
      </c>
      <c r="DI10" s="67">
        <f>form!B10</f>
        <v>36</v>
      </c>
      <c r="DJ10" s="67" t="s">
        <v>799</v>
      </c>
      <c r="DK10" s="70">
        <f t="shared" si="30"/>
        <v>407</v>
      </c>
      <c r="DL10" s="67" t="s">
        <v>847</v>
      </c>
      <c r="DM10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(403, 'famaly_stud', 36,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N10" s="59"/>
      <c r="DO10" s="67" t="s">
        <v>142</v>
      </c>
      <c r="DP10" s="68">
        <f t="shared" si="32"/>
        <v>404</v>
      </c>
      <c r="DQ10" s="69" t="s">
        <v>159</v>
      </c>
      <c r="DR10" s="67">
        <f>form!B10</f>
        <v>36</v>
      </c>
      <c r="DS10" s="67" t="s">
        <v>802</v>
      </c>
      <c r="DT10" s="70">
        <f t="shared" si="33"/>
        <v>407</v>
      </c>
      <c r="DU10" s="67" t="s">
        <v>848</v>
      </c>
      <c r="DV10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(404, 'name_stud', 36,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W10" s="59"/>
      <c r="DX10" s="67" t="s">
        <v>142</v>
      </c>
      <c r="DY10" s="68">
        <f t="shared" si="35"/>
        <v>405</v>
      </c>
      <c r="DZ10" s="69" t="s">
        <v>160</v>
      </c>
      <c r="EA10" s="67">
        <f>form!B10</f>
        <v>36</v>
      </c>
      <c r="EB10" s="67" t="s">
        <v>804</v>
      </c>
      <c r="EC10" s="70">
        <f t="shared" si="36"/>
        <v>407</v>
      </c>
      <c r="ED10" s="67" t="s">
        <v>848</v>
      </c>
      <c r="EE10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(405, 'oth_stud', 36,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F10" s="59"/>
      <c r="EG10" s="67" t="s">
        <v>142</v>
      </c>
      <c r="EH10" s="68">
        <f t="shared" si="38"/>
        <v>406</v>
      </c>
      <c r="EI10" s="69" t="s">
        <v>161</v>
      </c>
      <c r="EJ10" s="67">
        <f>form!B10</f>
        <v>36</v>
      </c>
      <c r="EK10" s="67" t="s">
        <v>805</v>
      </c>
      <c r="EL10" s="70">
        <f t="shared" si="39"/>
        <v>407</v>
      </c>
      <c r="EM10" s="67" t="s">
        <v>848</v>
      </c>
      <c r="EN10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(406, 'dolj_stud', 36,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O10" s="59"/>
      <c r="EP10" s="67" t="s">
        <v>142</v>
      </c>
      <c r="EQ10" s="68">
        <f t="shared" si="41"/>
        <v>407</v>
      </c>
      <c r="ER10" s="69" t="s">
        <v>157</v>
      </c>
      <c r="ES10" s="67">
        <f>form!B10</f>
        <v>36</v>
      </c>
      <c r="ET10" s="67" t="s">
        <v>813</v>
      </c>
      <c r="EW10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(407, 'user_sp', 36,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EX10" s="59"/>
      <c r="FH10" s="71" t="s">
        <v>162</v>
      </c>
      <c r="FI10" s="71">
        <f t="shared" si="43"/>
        <v>407</v>
      </c>
      <c r="FJ10" s="71" t="s">
        <v>163</v>
      </c>
      <c r="FK10" s="67">
        <f>form!B10</f>
        <v>36</v>
      </c>
      <c r="FL10" s="71" t="s">
        <v>164</v>
      </c>
      <c r="FM10" s="71"/>
      <c r="FN10" s="71"/>
      <c r="FO10" s="58" t="str">
        <f t="shared" si="44"/>
        <v>INSERT INTO `ez_fabrik_joins` (`list_id`, `element_id`, `join_from_table`, `table_join`, `table_key`, `table_join_key`, `join_type`, `group_id`, `params`) VALUES (0, 407, '', '#__users', 'user_sp', 'id', 'left', 36, '{"join-label":"name","type":"element","pk":"`#__users`.`id`"}');</v>
      </c>
      <c r="FP10" s="59"/>
      <c r="FQ10" s="67" t="s">
        <v>142</v>
      </c>
      <c r="FR10" s="68">
        <f t="shared" si="45"/>
        <v>408</v>
      </c>
      <c r="FS10" s="67" t="s">
        <v>341</v>
      </c>
      <c r="FT10" s="67">
        <f>form!B10</f>
        <v>36</v>
      </c>
      <c r="FU10" s="67" t="s">
        <v>342</v>
      </c>
      <c r="FV10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(408, 'status', 36,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0" s="59"/>
      <c r="FX10" s="13" t="s">
        <v>142</v>
      </c>
      <c r="FY10" s="68">
        <f t="shared" si="47"/>
        <v>409</v>
      </c>
      <c r="FZ10" t="s">
        <v>851</v>
      </c>
      <c r="GA10" s="67">
        <f>form!B10</f>
        <v>36</v>
      </c>
      <c r="GB10" t="s">
        <v>853</v>
      </c>
      <c r="GC10" s="34">
        <f t="shared" si="48"/>
        <v>393</v>
      </c>
      <c r="GD10" t="s">
        <v>852</v>
      </c>
      <c r="GE10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(409, 'start_stud_date', 36,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F10" s="72"/>
      <c r="GK10" s="64"/>
      <c r="GL10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(391, 'kategoriy_stud', 36,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407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0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(392, 'edu_stud', 36,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0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(393, 'st_url_id', 36,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0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(394, 'gp_stud', 36,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0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(395, 'cors_stud', 36,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0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(396, 'kaf_stud', 36,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0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(397, 'redi_stud', 36,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0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(398, 'uch_sp', 36,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407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0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(399, 'uch_sp_inf', 36,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400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0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(400, 'adres_uch', 36,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0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(401, 'id', 36,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0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(402, 'date_time', 36,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0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(403, 'famaly_stud', 36,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0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(404, 'name_stud', 36,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0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(405, 'oth_stud', 36,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0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(406, 'dolj_stud', 36,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0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(407, 'user_sp', 36,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0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(408, 'status', 36,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0" s="66" t="str">
        <f t="shared" si="68"/>
        <v>INSERT INTO `ez_fabrik_joins` (`list_id`, `element_id`, `join_from_table`, `table_join`, `table_key`, `table_join_key`, `join_type`, `group_id`, `params`) VALUES (0, 407, '', '#__users', 'user_sp', 'id', 'left', 36, '{"join-label":"name","type":"element","pk":"`#__users`.`id`"}');</v>
      </c>
      <c r="HE10" s="59"/>
    </row>
    <row r="11" spans="1:213" s="67" customFormat="1" x14ac:dyDescent="0.25">
      <c r="A11" s="67" t="s">
        <v>142</v>
      </c>
      <c r="B11" s="68">
        <f>dop!A13+1</f>
        <v>411</v>
      </c>
      <c r="C11" s="69" t="s">
        <v>146</v>
      </c>
      <c r="D11" s="67">
        <f>form!B11</f>
        <v>37</v>
      </c>
      <c r="E11" s="67" t="s">
        <v>854</v>
      </c>
      <c r="F11" s="70">
        <f t="shared" si="0"/>
        <v>427</v>
      </c>
      <c r="G11" s="67" t="s">
        <v>845</v>
      </c>
      <c r="I11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(411, 'kategoriy_stud', 37,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427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J11" s="59"/>
      <c r="K11" s="67" t="s">
        <v>142</v>
      </c>
      <c r="L11" s="68">
        <f t="shared" si="2"/>
        <v>412</v>
      </c>
      <c r="M11" s="69" t="s">
        <v>147</v>
      </c>
      <c r="N11" s="67">
        <f>form!B11</f>
        <v>37</v>
      </c>
      <c r="O11" s="67" t="s">
        <v>846</v>
      </c>
      <c r="R11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(412, 'edu_stud', 37,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S11" s="59"/>
      <c r="T11" s="67" t="s">
        <v>142</v>
      </c>
      <c r="U11" s="68">
        <f t="shared" si="4"/>
        <v>413</v>
      </c>
      <c r="V11" s="69" t="s">
        <v>148</v>
      </c>
      <c r="W11" s="67">
        <f>form!B11</f>
        <v>37</v>
      </c>
      <c r="X11" s="67" t="s">
        <v>138</v>
      </c>
      <c r="AA11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(413, 'st_url_id', 37,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B11" s="59"/>
      <c r="AC11" s="67" t="s">
        <v>142</v>
      </c>
      <c r="AD11" s="68">
        <f t="shared" si="6"/>
        <v>414</v>
      </c>
      <c r="AE11" s="69" t="s">
        <v>149</v>
      </c>
      <c r="AF11" s="67">
        <f>form!B11</f>
        <v>37</v>
      </c>
      <c r="AG11" s="67" t="s">
        <v>807</v>
      </c>
      <c r="AH11" s="67">
        <f t="shared" si="7"/>
        <v>413</v>
      </c>
      <c r="AI11" s="67" t="s">
        <v>810</v>
      </c>
      <c r="AJ11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(414, 'gp_stud', 37,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413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K11" s="59"/>
      <c r="AL11" s="67" t="s">
        <v>142</v>
      </c>
      <c r="AM11" s="68">
        <f t="shared" si="9"/>
        <v>415</v>
      </c>
      <c r="AN11" s="69" t="s">
        <v>150</v>
      </c>
      <c r="AO11" s="67">
        <f>form!B11</f>
        <v>37</v>
      </c>
      <c r="AP11" s="67" t="s">
        <v>808</v>
      </c>
      <c r="AQ11" s="67">
        <f t="shared" si="10"/>
        <v>414</v>
      </c>
      <c r="AR11" s="67" t="s">
        <v>811</v>
      </c>
      <c r="AS11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(415, 'cors_stud', 37,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414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T11" s="59"/>
      <c r="AU11" s="67" t="s">
        <v>142</v>
      </c>
      <c r="AV11" s="68">
        <f t="shared" si="12"/>
        <v>416</v>
      </c>
      <c r="AW11" s="69" t="s">
        <v>151</v>
      </c>
      <c r="AX11" s="67">
        <f>form!B11</f>
        <v>37</v>
      </c>
      <c r="AY11" s="67" t="s">
        <v>809</v>
      </c>
      <c r="AZ11" s="67">
        <f t="shared" si="13"/>
        <v>415</v>
      </c>
      <c r="BA11" s="67" t="s">
        <v>812</v>
      </c>
      <c r="BB11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(416, 'kaf_stud', 37,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415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C11" s="59"/>
      <c r="BD11" s="67" t="s">
        <v>142</v>
      </c>
      <c r="BE11" s="68">
        <f t="shared" si="15"/>
        <v>417</v>
      </c>
      <c r="BF11" s="69" t="s">
        <v>152</v>
      </c>
      <c r="BG11" s="67">
        <f>form!B11</f>
        <v>37</v>
      </c>
      <c r="BH11" s="67" t="s">
        <v>849</v>
      </c>
      <c r="BK11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(417, 'redi_stud', 37,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L11" s="59"/>
      <c r="BM11" s="67" t="s">
        <v>142</v>
      </c>
      <c r="BN11" s="68">
        <f t="shared" si="17"/>
        <v>418</v>
      </c>
      <c r="BO11" s="69" t="s">
        <v>153</v>
      </c>
      <c r="BP11" s="67">
        <f>form!B11</f>
        <v>37</v>
      </c>
      <c r="BQ11" s="67" t="s">
        <v>814</v>
      </c>
      <c r="BR11" s="67">
        <f t="shared" si="18"/>
        <v>427</v>
      </c>
      <c r="BS11" s="67" t="s">
        <v>144</v>
      </c>
      <c r="BT11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(418, 'uch_sp', 37,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427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U11" s="59"/>
      <c r="BV11" s="67" t="s">
        <v>142</v>
      </c>
      <c r="BW11" s="68">
        <f t="shared" si="20"/>
        <v>419</v>
      </c>
      <c r="BX11" s="69" t="s">
        <v>154</v>
      </c>
      <c r="BY11" s="67">
        <f>form!B11</f>
        <v>37</v>
      </c>
      <c r="BZ11" s="67" t="s">
        <v>806</v>
      </c>
      <c r="CA11" s="67">
        <f t="shared" si="21"/>
        <v>420</v>
      </c>
      <c r="CB11" s="67" t="s">
        <v>145</v>
      </c>
      <c r="CC11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(419, 'uch_sp_inf', 37,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420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D11" s="59"/>
      <c r="CE11" s="67" t="s">
        <v>142</v>
      </c>
      <c r="CF11" s="68">
        <f t="shared" si="23"/>
        <v>420</v>
      </c>
      <c r="CG11" s="69" t="s">
        <v>155</v>
      </c>
      <c r="CH11" s="67">
        <f>form!B11</f>
        <v>37</v>
      </c>
      <c r="CI11" s="67" t="s">
        <v>139</v>
      </c>
      <c r="CL11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(420, 'adres_uch', 37,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M11" s="59"/>
      <c r="CN11" s="67" t="s">
        <v>142</v>
      </c>
      <c r="CO11" s="68">
        <f t="shared" si="25"/>
        <v>421</v>
      </c>
      <c r="CP11" s="69" t="s">
        <v>141</v>
      </c>
      <c r="CQ11" s="67">
        <f>form!B11</f>
        <v>37</v>
      </c>
      <c r="CR11" s="67" t="s">
        <v>140</v>
      </c>
      <c r="CU11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(421, 'id', 37,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V11" s="59"/>
      <c r="CW11" s="67" t="s">
        <v>142</v>
      </c>
      <c r="CX11" s="68">
        <f t="shared" si="27"/>
        <v>422</v>
      </c>
      <c r="CY11" s="69" t="s">
        <v>156</v>
      </c>
      <c r="CZ11" s="67">
        <f>form!B11</f>
        <v>37</v>
      </c>
      <c r="DA11" s="67" t="s">
        <v>137</v>
      </c>
      <c r="DD11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(422, 'date_time', 37,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E11" s="59"/>
      <c r="DF11" s="67" t="s">
        <v>142</v>
      </c>
      <c r="DG11" s="68">
        <f t="shared" si="29"/>
        <v>423</v>
      </c>
      <c r="DH11" s="69" t="s">
        <v>158</v>
      </c>
      <c r="DI11" s="67">
        <f>form!B11</f>
        <v>37</v>
      </c>
      <c r="DJ11" s="67" t="s">
        <v>799</v>
      </c>
      <c r="DK11" s="70">
        <f t="shared" si="30"/>
        <v>427</v>
      </c>
      <c r="DL11" s="67" t="s">
        <v>847</v>
      </c>
      <c r="DM11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(423, 'famaly_stud', 37,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N11" s="59"/>
      <c r="DO11" s="67" t="s">
        <v>142</v>
      </c>
      <c r="DP11" s="68">
        <f t="shared" si="32"/>
        <v>424</v>
      </c>
      <c r="DQ11" s="69" t="s">
        <v>159</v>
      </c>
      <c r="DR11" s="67">
        <f>form!B11</f>
        <v>37</v>
      </c>
      <c r="DS11" s="67" t="s">
        <v>802</v>
      </c>
      <c r="DT11" s="70">
        <f t="shared" si="33"/>
        <v>427</v>
      </c>
      <c r="DU11" s="67" t="s">
        <v>848</v>
      </c>
      <c r="DV11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(424, 'name_stud', 37,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W11" s="59"/>
      <c r="DX11" s="67" t="s">
        <v>142</v>
      </c>
      <c r="DY11" s="68">
        <f t="shared" si="35"/>
        <v>425</v>
      </c>
      <c r="DZ11" s="69" t="s">
        <v>160</v>
      </c>
      <c r="EA11" s="67">
        <f>form!B11</f>
        <v>37</v>
      </c>
      <c r="EB11" s="67" t="s">
        <v>804</v>
      </c>
      <c r="EC11" s="70">
        <f t="shared" si="36"/>
        <v>427</v>
      </c>
      <c r="ED11" s="67" t="s">
        <v>848</v>
      </c>
      <c r="EE11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(425, 'oth_stud', 37,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F11" s="59"/>
      <c r="EG11" s="67" t="s">
        <v>142</v>
      </c>
      <c r="EH11" s="68">
        <f t="shared" si="38"/>
        <v>426</v>
      </c>
      <c r="EI11" s="69" t="s">
        <v>161</v>
      </c>
      <c r="EJ11" s="67">
        <f>form!B11</f>
        <v>37</v>
      </c>
      <c r="EK11" s="67" t="s">
        <v>805</v>
      </c>
      <c r="EL11" s="70">
        <f t="shared" si="39"/>
        <v>427</v>
      </c>
      <c r="EM11" s="67" t="s">
        <v>848</v>
      </c>
      <c r="EN11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(426, 'dolj_stud', 37,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O11" s="59"/>
      <c r="EP11" s="67" t="s">
        <v>142</v>
      </c>
      <c r="EQ11" s="68">
        <f t="shared" si="41"/>
        <v>427</v>
      </c>
      <c r="ER11" s="69" t="s">
        <v>157</v>
      </c>
      <c r="ES11" s="67">
        <f>form!B11</f>
        <v>37</v>
      </c>
      <c r="ET11" s="67" t="s">
        <v>813</v>
      </c>
      <c r="EW11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(427, 'user_sp', 37,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EX11" s="59"/>
      <c r="FH11" s="71" t="s">
        <v>162</v>
      </c>
      <c r="FI11" s="71">
        <f t="shared" si="43"/>
        <v>427</v>
      </c>
      <c r="FJ11" s="71" t="s">
        <v>163</v>
      </c>
      <c r="FK11" s="67">
        <f>form!B11</f>
        <v>37</v>
      </c>
      <c r="FL11" s="71" t="s">
        <v>164</v>
      </c>
      <c r="FM11" s="71"/>
      <c r="FN11" s="71"/>
      <c r="FO11" s="58" t="str">
        <f t="shared" si="44"/>
        <v>INSERT INTO `ez_fabrik_joins` (`list_id`, `element_id`, `join_from_table`, `table_join`, `table_key`, `table_join_key`, `join_type`, `group_id`, `params`) VALUES (0, 427, '', '#__users', 'user_sp', 'id', 'left', 37, '{"join-label":"name","type":"element","pk":"`#__users`.`id`"}');</v>
      </c>
      <c r="FP11" s="59"/>
      <c r="FQ11" s="67" t="s">
        <v>142</v>
      </c>
      <c r="FR11" s="68">
        <f t="shared" si="45"/>
        <v>428</v>
      </c>
      <c r="FS11" s="67" t="s">
        <v>341</v>
      </c>
      <c r="FT11" s="67">
        <f>form!B11</f>
        <v>37</v>
      </c>
      <c r="FU11" s="67" t="s">
        <v>342</v>
      </c>
      <c r="FV11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(428, 'status', 37,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1" s="59"/>
      <c r="FX11" s="13" t="s">
        <v>142</v>
      </c>
      <c r="FY11" s="68">
        <f t="shared" si="47"/>
        <v>429</v>
      </c>
      <c r="FZ11" t="s">
        <v>851</v>
      </c>
      <c r="GA11" s="67">
        <f>form!B11</f>
        <v>37</v>
      </c>
      <c r="GB11" t="s">
        <v>853</v>
      </c>
      <c r="GC11" s="34">
        <f t="shared" si="48"/>
        <v>413</v>
      </c>
      <c r="GD11" t="s">
        <v>852</v>
      </c>
      <c r="GE11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(429, 'start_stud_date', 37,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413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F11" s="72"/>
      <c r="GK11" s="64"/>
      <c r="GL11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(411, 'kategoriy_stud', 37,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427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1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(412, 'edu_stud', 37,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1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(413, 'st_url_id', 37,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1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(414, 'gp_stud', 37,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413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1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(415, 'cors_stud', 37,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414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1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(416, 'kaf_stud', 37,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415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1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(417, 'redi_stud', 37,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1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(418, 'uch_sp', 37,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427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1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(419, 'uch_sp_inf', 37,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420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1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(420, 'adres_uch', 37,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1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(421, 'id', 37,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1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(422, 'date_time', 37,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1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(423, 'famaly_stud', 37,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1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(424, 'name_stud', 37,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1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(425, 'oth_stud', 37,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1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(426, 'dolj_stud', 37,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1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(427, 'user_sp', 37,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1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(428, 'status', 37,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1" s="66" t="str">
        <f t="shared" si="68"/>
        <v>INSERT INTO `ez_fabrik_joins` (`list_id`, `element_id`, `join_from_table`, `table_join`, `table_key`, `table_join_key`, `join_type`, `group_id`, `params`) VALUES (0, 427, '', '#__users', 'user_sp', 'id', 'left', 37, '{"join-label":"name","type":"element","pk":"`#__users`.`id`"}');</v>
      </c>
      <c r="HE11" s="59"/>
    </row>
    <row r="12" spans="1:213" s="67" customFormat="1" x14ac:dyDescent="0.25">
      <c r="A12" s="67" t="s">
        <v>142</v>
      </c>
      <c r="B12" s="68">
        <f>dop!A14+1</f>
        <v>431</v>
      </c>
      <c r="C12" s="69" t="s">
        <v>146</v>
      </c>
      <c r="D12" s="67">
        <f>form!B12</f>
        <v>38</v>
      </c>
      <c r="E12" s="67" t="s">
        <v>854</v>
      </c>
      <c r="F12" s="70">
        <f t="shared" si="0"/>
        <v>447</v>
      </c>
      <c r="G12" s="67" t="s">
        <v>845</v>
      </c>
      <c r="I12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(431, 'kategoriy_stud', 38,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447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J12" s="59"/>
      <c r="K12" s="67" t="s">
        <v>142</v>
      </c>
      <c r="L12" s="68">
        <f t="shared" si="2"/>
        <v>432</v>
      </c>
      <c r="M12" s="69" t="s">
        <v>147</v>
      </c>
      <c r="N12" s="67">
        <f>form!B12</f>
        <v>38</v>
      </c>
      <c r="O12" s="67" t="s">
        <v>846</v>
      </c>
      <c r="R12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(432, 'edu_stud', 38,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S12" s="59"/>
      <c r="T12" s="67" t="s">
        <v>142</v>
      </c>
      <c r="U12" s="68">
        <f t="shared" si="4"/>
        <v>433</v>
      </c>
      <c r="V12" s="69" t="s">
        <v>148</v>
      </c>
      <c r="W12" s="67">
        <f>form!B12</f>
        <v>38</v>
      </c>
      <c r="X12" s="67" t="s">
        <v>138</v>
      </c>
      <c r="AA12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(433, 'st_url_id', 38,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B12" s="59"/>
      <c r="AC12" s="67" t="s">
        <v>142</v>
      </c>
      <c r="AD12" s="68">
        <f t="shared" si="6"/>
        <v>434</v>
      </c>
      <c r="AE12" s="69" t="s">
        <v>149</v>
      </c>
      <c r="AF12" s="67">
        <f>form!B12</f>
        <v>38</v>
      </c>
      <c r="AG12" s="67" t="s">
        <v>807</v>
      </c>
      <c r="AH12" s="67">
        <f t="shared" si="7"/>
        <v>433</v>
      </c>
      <c r="AI12" s="67" t="s">
        <v>810</v>
      </c>
      <c r="AJ12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(434, 'gp_stud', 38,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433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K12" s="59"/>
      <c r="AL12" s="67" t="s">
        <v>142</v>
      </c>
      <c r="AM12" s="68">
        <f t="shared" si="9"/>
        <v>435</v>
      </c>
      <c r="AN12" s="69" t="s">
        <v>150</v>
      </c>
      <c r="AO12" s="67">
        <f>form!B12</f>
        <v>38</v>
      </c>
      <c r="AP12" s="67" t="s">
        <v>808</v>
      </c>
      <c r="AQ12" s="67">
        <f t="shared" si="10"/>
        <v>434</v>
      </c>
      <c r="AR12" s="67" t="s">
        <v>811</v>
      </c>
      <c r="AS12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(435, 'cors_stud', 38,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434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T12" s="59"/>
      <c r="AU12" s="67" t="s">
        <v>142</v>
      </c>
      <c r="AV12" s="68">
        <f t="shared" si="12"/>
        <v>436</v>
      </c>
      <c r="AW12" s="69" t="s">
        <v>151</v>
      </c>
      <c r="AX12" s="67">
        <f>form!B12</f>
        <v>38</v>
      </c>
      <c r="AY12" s="67" t="s">
        <v>809</v>
      </c>
      <c r="AZ12" s="67">
        <f t="shared" si="13"/>
        <v>435</v>
      </c>
      <c r="BA12" s="67" t="s">
        <v>812</v>
      </c>
      <c r="BB12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(436, 'kaf_stud', 38,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435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C12" s="59"/>
      <c r="BD12" s="67" t="s">
        <v>142</v>
      </c>
      <c r="BE12" s="68">
        <f t="shared" si="15"/>
        <v>437</v>
      </c>
      <c r="BF12" s="69" t="s">
        <v>152</v>
      </c>
      <c r="BG12" s="67">
        <f>form!B12</f>
        <v>38</v>
      </c>
      <c r="BH12" s="67" t="s">
        <v>849</v>
      </c>
      <c r="BK12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(437, 'redi_stud', 38,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L12" s="59"/>
      <c r="BM12" s="67" t="s">
        <v>142</v>
      </c>
      <c r="BN12" s="68">
        <f t="shared" si="17"/>
        <v>438</v>
      </c>
      <c r="BO12" s="69" t="s">
        <v>153</v>
      </c>
      <c r="BP12" s="67">
        <f>form!B12</f>
        <v>38</v>
      </c>
      <c r="BQ12" s="67" t="s">
        <v>814</v>
      </c>
      <c r="BR12" s="67">
        <f t="shared" si="18"/>
        <v>447</v>
      </c>
      <c r="BS12" s="67" t="s">
        <v>144</v>
      </c>
      <c r="BT12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(438, 'uch_sp', 38,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447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U12" s="59"/>
      <c r="BV12" s="67" t="s">
        <v>142</v>
      </c>
      <c r="BW12" s="68">
        <f t="shared" si="20"/>
        <v>439</v>
      </c>
      <c r="BX12" s="69" t="s">
        <v>154</v>
      </c>
      <c r="BY12" s="67">
        <f>form!B12</f>
        <v>38</v>
      </c>
      <c r="BZ12" s="67" t="s">
        <v>806</v>
      </c>
      <c r="CA12" s="67">
        <f t="shared" si="21"/>
        <v>440</v>
      </c>
      <c r="CB12" s="67" t="s">
        <v>145</v>
      </c>
      <c r="CC12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(439, 'uch_sp_inf', 38,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440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D12" s="59"/>
      <c r="CE12" s="67" t="s">
        <v>142</v>
      </c>
      <c r="CF12" s="68">
        <f t="shared" si="23"/>
        <v>440</v>
      </c>
      <c r="CG12" s="69" t="s">
        <v>155</v>
      </c>
      <c r="CH12" s="67">
        <f>form!B12</f>
        <v>38</v>
      </c>
      <c r="CI12" s="67" t="s">
        <v>139</v>
      </c>
      <c r="CL12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(440, 'adres_uch', 38,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M12" s="59"/>
      <c r="CN12" s="67" t="s">
        <v>142</v>
      </c>
      <c r="CO12" s="68">
        <f t="shared" si="25"/>
        <v>441</v>
      </c>
      <c r="CP12" s="69" t="s">
        <v>141</v>
      </c>
      <c r="CQ12" s="67">
        <f>form!B12</f>
        <v>38</v>
      </c>
      <c r="CR12" s="67" t="s">
        <v>140</v>
      </c>
      <c r="CU12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(441, 'id', 38,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V12" s="59"/>
      <c r="CW12" s="67" t="s">
        <v>142</v>
      </c>
      <c r="CX12" s="68">
        <f t="shared" si="27"/>
        <v>442</v>
      </c>
      <c r="CY12" s="69" t="s">
        <v>156</v>
      </c>
      <c r="CZ12" s="67">
        <f>form!B12</f>
        <v>38</v>
      </c>
      <c r="DA12" s="67" t="s">
        <v>137</v>
      </c>
      <c r="DD12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(442, 'date_time', 38,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E12" s="59"/>
      <c r="DF12" s="67" t="s">
        <v>142</v>
      </c>
      <c r="DG12" s="68">
        <f t="shared" si="29"/>
        <v>443</v>
      </c>
      <c r="DH12" s="69" t="s">
        <v>158</v>
      </c>
      <c r="DI12" s="67">
        <f>form!B12</f>
        <v>38</v>
      </c>
      <c r="DJ12" s="67" t="s">
        <v>799</v>
      </c>
      <c r="DK12" s="70">
        <f t="shared" si="30"/>
        <v>447</v>
      </c>
      <c r="DL12" s="67" t="s">
        <v>847</v>
      </c>
      <c r="DM12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(443, 'famaly_stud', 38,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N12" s="59"/>
      <c r="DO12" s="67" t="s">
        <v>142</v>
      </c>
      <c r="DP12" s="68">
        <f t="shared" si="32"/>
        <v>444</v>
      </c>
      <c r="DQ12" s="69" t="s">
        <v>159</v>
      </c>
      <c r="DR12" s="67">
        <f>form!B12</f>
        <v>38</v>
      </c>
      <c r="DS12" s="67" t="s">
        <v>802</v>
      </c>
      <c r="DT12" s="70">
        <f t="shared" si="33"/>
        <v>447</v>
      </c>
      <c r="DU12" s="67" t="s">
        <v>848</v>
      </c>
      <c r="DV12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(444, 'name_stud', 38,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W12" s="59"/>
      <c r="DX12" s="67" t="s">
        <v>142</v>
      </c>
      <c r="DY12" s="68">
        <f t="shared" si="35"/>
        <v>445</v>
      </c>
      <c r="DZ12" s="69" t="s">
        <v>160</v>
      </c>
      <c r="EA12" s="67">
        <f>form!B12</f>
        <v>38</v>
      </c>
      <c r="EB12" s="67" t="s">
        <v>804</v>
      </c>
      <c r="EC12" s="70">
        <f t="shared" si="36"/>
        <v>447</v>
      </c>
      <c r="ED12" s="67" t="s">
        <v>848</v>
      </c>
      <c r="EE12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(445, 'oth_stud', 38,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F12" s="59"/>
      <c r="EG12" s="67" t="s">
        <v>142</v>
      </c>
      <c r="EH12" s="68">
        <f t="shared" si="38"/>
        <v>446</v>
      </c>
      <c r="EI12" s="69" t="s">
        <v>161</v>
      </c>
      <c r="EJ12" s="67">
        <f>form!B12</f>
        <v>38</v>
      </c>
      <c r="EK12" s="67" t="s">
        <v>805</v>
      </c>
      <c r="EL12" s="70">
        <f t="shared" si="39"/>
        <v>447</v>
      </c>
      <c r="EM12" s="67" t="s">
        <v>848</v>
      </c>
      <c r="EN12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(446, 'dolj_stud', 38,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O12" s="59"/>
      <c r="EP12" s="67" t="s">
        <v>142</v>
      </c>
      <c r="EQ12" s="68">
        <f t="shared" si="41"/>
        <v>447</v>
      </c>
      <c r="ER12" s="69" t="s">
        <v>157</v>
      </c>
      <c r="ES12" s="67">
        <f>form!B12</f>
        <v>38</v>
      </c>
      <c r="ET12" s="67" t="s">
        <v>813</v>
      </c>
      <c r="EW12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(447, 'user_sp', 38,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EX12" s="59"/>
      <c r="FH12" s="71" t="s">
        <v>162</v>
      </c>
      <c r="FI12" s="71">
        <f t="shared" si="43"/>
        <v>447</v>
      </c>
      <c r="FJ12" s="71" t="s">
        <v>163</v>
      </c>
      <c r="FK12" s="67">
        <f>form!B12</f>
        <v>38</v>
      </c>
      <c r="FL12" s="71" t="s">
        <v>164</v>
      </c>
      <c r="FM12" s="71"/>
      <c r="FN12" s="71"/>
      <c r="FO12" s="58" t="str">
        <f t="shared" si="44"/>
        <v>INSERT INTO `ez_fabrik_joins` (`list_id`, `element_id`, `join_from_table`, `table_join`, `table_key`, `table_join_key`, `join_type`, `group_id`, `params`) VALUES (0, 447, '', '#__users', 'user_sp', 'id', 'left', 38, '{"join-label":"name","type":"element","pk":"`#__users`.`id`"}');</v>
      </c>
      <c r="FP12" s="59"/>
      <c r="FQ12" s="67" t="s">
        <v>142</v>
      </c>
      <c r="FR12" s="68">
        <f t="shared" si="45"/>
        <v>448</v>
      </c>
      <c r="FS12" s="67" t="s">
        <v>341</v>
      </c>
      <c r="FT12" s="67">
        <f>form!B12</f>
        <v>38</v>
      </c>
      <c r="FU12" s="67" t="s">
        <v>342</v>
      </c>
      <c r="FV12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(448, 'status', 38,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2" s="59"/>
      <c r="FX12" s="13" t="s">
        <v>142</v>
      </c>
      <c r="FY12" s="68">
        <f t="shared" si="47"/>
        <v>449</v>
      </c>
      <c r="FZ12" t="s">
        <v>851</v>
      </c>
      <c r="GA12" s="67">
        <f>form!B12</f>
        <v>38</v>
      </c>
      <c r="GB12" t="s">
        <v>853</v>
      </c>
      <c r="GC12" s="34">
        <f t="shared" si="48"/>
        <v>433</v>
      </c>
      <c r="GD12" t="s">
        <v>852</v>
      </c>
      <c r="GE12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(449, 'start_stud_date', 38,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433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F12" s="72"/>
      <c r="GK12" s="64"/>
      <c r="GL12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(431, 'kategoriy_stud', 38,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447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2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(432, 'edu_stud', 38,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2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(433, 'st_url_id', 38,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2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(434, 'gp_stud', 38,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433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2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(435, 'cors_stud', 38,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434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2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(436, 'kaf_stud', 38,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435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2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(437, 'redi_stud', 38,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2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(438, 'uch_sp', 38,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447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2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(439, 'uch_sp_inf', 38,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440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2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(440, 'adres_uch', 38,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2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(441, 'id', 38,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2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(442, 'date_time', 38,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2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(443, 'famaly_stud', 38,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2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(444, 'name_stud', 38,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2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(445, 'oth_stud', 38,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2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(446, 'dolj_stud', 38,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2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(447, 'user_sp', 38,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2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(448, 'status', 38,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2" s="66" t="str">
        <f t="shared" si="68"/>
        <v>INSERT INTO `ez_fabrik_joins` (`list_id`, `element_id`, `join_from_table`, `table_join`, `table_key`, `table_join_key`, `join_type`, `group_id`, `params`) VALUES (0, 447, '', '#__users', 'user_sp', 'id', 'left', 38, '{"join-label":"name","type":"element","pk":"`#__users`.`id`"}');</v>
      </c>
      <c r="HE12" s="59"/>
    </row>
    <row r="13" spans="1:213" s="67" customFormat="1" x14ac:dyDescent="0.25">
      <c r="A13" s="67" t="s">
        <v>142</v>
      </c>
      <c r="B13" s="68">
        <f>dop!A15+1</f>
        <v>451</v>
      </c>
      <c r="C13" s="69" t="s">
        <v>146</v>
      </c>
      <c r="D13" s="67">
        <f>form!B13</f>
        <v>39</v>
      </c>
      <c r="E13" s="67" t="s">
        <v>854</v>
      </c>
      <c r="F13" s="70">
        <f t="shared" si="0"/>
        <v>467</v>
      </c>
      <c r="G13" s="67" t="s">
        <v>845</v>
      </c>
      <c r="I13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(451, 'kategoriy_stud', 39,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467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J13" s="59"/>
      <c r="K13" s="67" t="s">
        <v>142</v>
      </c>
      <c r="L13" s="68">
        <f t="shared" si="2"/>
        <v>452</v>
      </c>
      <c r="M13" s="69" t="s">
        <v>147</v>
      </c>
      <c r="N13" s="67">
        <f>form!B13</f>
        <v>39</v>
      </c>
      <c r="O13" s="67" t="s">
        <v>846</v>
      </c>
      <c r="R13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(452, 'edu_stud', 39,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S13" s="59"/>
      <c r="T13" s="67" t="s">
        <v>142</v>
      </c>
      <c r="U13" s="68">
        <f t="shared" si="4"/>
        <v>453</v>
      </c>
      <c r="V13" s="69" t="s">
        <v>148</v>
      </c>
      <c r="W13" s="67">
        <f>form!B13</f>
        <v>39</v>
      </c>
      <c r="X13" s="67" t="s">
        <v>138</v>
      </c>
      <c r="AA13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(453, 'st_url_id', 39,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B13" s="59"/>
      <c r="AC13" s="67" t="s">
        <v>142</v>
      </c>
      <c r="AD13" s="68">
        <f t="shared" si="6"/>
        <v>454</v>
      </c>
      <c r="AE13" s="69" t="s">
        <v>149</v>
      </c>
      <c r="AF13" s="67">
        <f>form!B13</f>
        <v>39</v>
      </c>
      <c r="AG13" s="67" t="s">
        <v>807</v>
      </c>
      <c r="AH13" s="67">
        <f t="shared" si="7"/>
        <v>453</v>
      </c>
      <c r="AI13" s="67" t="s">
        <v>810</v>
      </c>
      <c r="AJ13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(454, 'gp_stud', 39,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453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K13" s="59"/>
      <c r="AL13" s="67" t="s">
        <v>142</v>
      </c>
      <c r="AM13" s="68">
        <f t="shared" si="9"/>
        <v>455</v>
      </c>
      <c r="AN13" s="69" t="s">
        <v>150</v>
      </c>
      <c r="AO13" s="67">
        <f>form!B13</f>
        <v>39</v>
      </c>
      <c r="AP13" s="67" t="s">
        <v>808</v>
      </c>
      <c r="AQ13" s="67">
        <f t="shared" si="10"/>
        <v>454</v>
      </c>
      <c r="AR13" s="67" t="s">
        <v>811</v>
      </c>
      <c r="AS13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(455, 'cors_stud', 39,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454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T13" s="59"/>
      <c r="AU13" s="67" t="s">
        <v>142</v>
      </c>
      <c r="AV13" s="68">
        <f t="shared" si="12"/>
        <v>456</v>
      </c>
      <c r="AW13" s="69" t="s">
        <v>151</v>
      </c>
      <c r="AX13" s="67">
        <f>form!B13</f>
        <v>39</v>
      </c>
      <c r="AY13" s="67" t="s">
        <v>809</v>
      </c>
      <c r="AZ13" s="67">
        <f t="shared" si="13"/>
        <v>455</v>
      </c>
      <c r="BA13" s="67" t="s">
        <v>812</v>
      </c>
      <c r="BB13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(456, 'kaf_stud', 39,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455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C13" s="59"/>
      <c r="BD13" s="67" t="s">
        <v>142</v>
      </c>
      <c r="BE13" s="68">
        <f t="shared" si="15"/>
        <v>457</v>
      </c>
      <c r="BF13" s="69" t="s">
        <v>152</v>
      </c>
      <c r="BG13" s="67">
        <f>form!B13</f>
        <v>39</v>
      </c>
      <c r="BH13" s="67" t="s">
        <v>849</v>
      </c>
      <c r="BK13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(457, 'redi_stud', 39,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L13" s="59"/>
      <c r="BM13" s="67" t="s">
        <v>142</v>
      </c>
      <c r="BN13" s="68">
        <f t="shared" si="17"/>
        <v>458</v>
      </c>
      <c r="BO13" s="69" t="s">
        <v>153</v>
      </c>
      <c r="BP13" s="67">
        <f>form!B13</f>
        <v>39</v>
      </c>
      <c r="BQ13" s="67" t="s">
        <v>814</v>
      </c>
      <c r="BR13" s="67">
        <f t="shared" si="18"/>
        <v>467</v>
      </c>
      <c r="BS13" s="67" t="s">
        <v>144</v>
      </c>
      <c r="BT13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(458, 'uch_sp', 39,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467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U13" s="59"/>
      <c r="BV13" s="67" t="s">
        <v>142</v>
      </c>
      <c r="BW13" s="68">
        <f t="shared" si="20"/>
        <v>459</v>
      </c>
      <c r="BX13" s="69" t="s">
        <v>154</v>
      </c>
      <c r="BY13" s="67">
        <f>form!B13</f>
        <v>39</v>
      </c>
      <c r="BZ13" s="67" t="s">
        <v>806</v>
      </c>
      <c r="CA13" s="67">
        <f t="shared" si="21"/>
        <v>460</v>
      </c>
      <c r="CB13" s="67" t="s">
        <v>145</v>
      </c>
      <c r="CC13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(459, 'uch_sp_inf', 39,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460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D13" s="59"/>
      <c r="CE13" s="67" t="s">
        <v>142</v>
      </c>
      <c r="CF13" s="68">
        <f t="shared" si="23"/>
        <v>460</v>
      </c>
      <c r="CG13" s="69" t="s">
        <v>155</v>
      </c>
      <c r="CH13" s="67">
        <f>form!B13</f>
        <v>39</v>
      </c>
      <c r="CI13" s="67" t="s">
        <v>139</v>
      </c>
      <c r="CL13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(460, 'adres_uch', 39,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M13" s="59"/>
      <c r="CN13" s="67" t="s">
        <v>142</v>
      </c>
      <c r="CO13" s="68">
        <f t="shared" si="25"/>
        <v>461</v>
      </c>
      <c r="CP13" s="69" t="s">
        <v>141</v>
      </c>
      <c r="CQ13" s="67">
        <f>form!B13</f>
        <v>39</v>
      </c>
      <c r="CR13" s="67" t="s">
        <v>140</v>
      </c>
      <c r="CU13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(461, 'id', 39,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V13" s="59"/>
      <c r="CW13" s="67" t="s">
        <v>142</v>
      </c>
      <c r="CX13" s="68">
        <f t="shared" si="27"/>
        <v>462</v>
      </c>
      <c r="CY13" s="69" t="s">
        <v>156</v>
      </c>
      <c r="CZ13" s="67">
        <f>form!B13</f>
        <v>39</v>
      </c>
      <c r="DA13" s="67" t="s">
        <v>137</v>
      </c>
      <c r="DD13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(462, 'date_time', 39,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E13" s="59"/>
      <c r="DF13" s="67" t="s">
        <v>142</v>
      </c>
      <c r="DG13" s="68">
        <f t="shared" si="29"/>
        <v>463</v>
      </c>
      <c r="DH13" s="69" t="s">
        <v>158</v>
      </c>
      <c r="DI13" s="67">
        <f>form!B13</f>
        <v>39</v>
      </c>
      <c r="DJ13" s="67" t="s">
        <v>799</v>
      </c>
      <c r="DK13" s="70">
        <f t="shared" si="30"/>
        <v>467</v>
      </c>
      <c r="DL13" s="67" t="s">
        <v>847</v>
      </c>
      <c r="DM13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(463, 'famaly_stud', 39,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N13" s="59"/>
      <c r="DO13" s="67" t="s">
        <v>142</v>
      </c>
      <c r="DP13" s="68">
        <f t="shared" si="32"/>
        <v>464</v>
      </c>
      <c r="DQ13" s="69" t="s">
        <v>159</v>
      </c>
      <c r="DR13" s="67">
        <f>form!B13</f>
        <v>39</v>
      </c>
      <c r="DS13" s="67" t="s">
        <v>802</v>
      </c>
      <c r="DT13" s="70">
        <f t="shared" si="33"/>
        <v>467</v>
      </c>
      <c r="DU13" s="67" t="s">
        <v>848</v>
      </c>
      <c r="DV13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(464, 'name_stud', 39,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W13" s="59"/>
      <c r="DX13" s="67" t="s">
        <v>142</v>
      </c>
      <c r="DY13" s="68">
        <f t="shared" si="35"/>
        <v>465</v>
      </c>
      <c r="DZ13" s="69" t="s">
        <v>160</v>
      </c>
      <c r="EA13" s="67">
        <f>form!B13</f>
        <v>39</v>
      </c>
      <c r="EB13" s="67" t="s">
        <v>804</v>
      </c>
      <c r="EC13" s="70">
        <f t="shared" si="36"/>
        <v>467</v>
      </c>
      <c r="ED13" s="67" t="s">
        <v>848</v>
      </c>
      <c r="EE13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(465, 'oth_stud', 39,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F13" s="59"/>
      <c r="EG13" s="67" t="s">
        <v>142</v>
      </c>
      <c r="EH13" s="68">
        <f t="shared" si="38"/>
        <v>466</v>
      </c>
      <c r="EI13" s="69" t="s">
        <v>161</v>
      </c>
      <c r="EJ13" s="67">
        <f>form!B13</f>
        <v>39</v>
      </c>
      <c r="EK13" s="67" t="s">
        <v>805</v>
      </c>
      <c r="EL13" s="70">
        <f t="shared" si="39"/>
        <v>467</v>
      </c>
      <c r="EM13" s="67" t="s">
        <v>848</v>
      </c>
      <c r="EN13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(466, 'dolj_stud', 39,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O13" s="59"/>
      <c r="EP13" s="67" t="s">
        <v>142</v>
      </c>
      <c r="EQ13" s="68">
        <f t="shared" si="41"/>
        <v>467</v>
      </c>
      <c r="ER13" s="69" t="s">
        <v>157</v>
      </c>
      <c r="ES13" s="67">
        <f>form!B13</f>
        <v>39</v>
      </c>
      <c r="ET13" s="67" t="s">
        <v>813</v>
      </c>
      <c r="EW13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(467, 'user_sp', 39,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EX13" s="59"/>
      <c r="FH13" s="71" t="s">
        <v>162</v>
      </c>
      <c r="FI13" s="71">
        <f t="shared" si="43"/>
        <v>467</v>
      </c>
      <c r="FJ13" s="71" t="s">
        <v>163</v>
      </c>
      <c r="FK13" s="67">
        <f>form!B13</f>
        <v>39</v>
      </c>
      <c r="FL13" s="71" t="s">
        <v>164</v>
      </c>
      <c r="FM13" s="71"/>
      <c r="FN13" s="71"/>
      <c r="FO13" s="58" t="str">
        <f t="shared" si="44"/>
        <v>INSERT INTO `ez_fabrik_joins` (`list_id`, `element_id`, `join_from_table`, `table_join`, `table_key`, `table_join_key`, `join_type`, `group_id`, `params`) VALUES (0, 467, '', '#__users', 'user_sp', 'id', 'left', 39, '{"join-label":"name","type":"element","pk":"`#__users`.`id`"}');</v>
      </c>
      <c r="FP13" s="59"/>
      <c r="FQ13" s="67" t="s">
        <v>142</v>
      </c>
      <c r="FR13" s="68">
        <f t="shared" si="45"/>
        <v>468</v>
      </c>
      <c r="FS13" s="67" t="s">
        <v>341</v>
      </c>
      <c r="FT13" s="67">
        <f>form!B13</f>
        <v>39</v>
      </c>
      <c r="FU13" s="67" t="s">
        <v>342</v>
      </c>
      <c r="FV13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(468, 'status', 39,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3" s="59"/>
      <c r="FX13" s="13" t="s">
        <v>142</v>
      </c>
      <c r="FY13" s="68">
        <f t="shared" si="47"/>
        <v>469</v>
      </c>
      <c r="FZ13" t="s">
        <v>851</v>
      </c>
      <c r="GA13" s="67">
        <f>form!B13</f>
        <v>39</v>
      </c>
      <c r="GB13" t="s">
        <v>853</v>
      </c>
      <c r="GC13" s="34">
        <f t="shared" si="48"/>
        <v>453</v>
      </c>
      <c r="GD13" t="s">
        <v>852</v>
      </c>
      <c r="GE13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(469, 'start_stud_date', 39,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453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F13" s="72"/>
      <c r="GK13" s="64"/>
      <c r="GL13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(451, 'kategoriy_stud', 39,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467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3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(452, 'edu_stud', 39,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3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(453, 'st_url_id', 39,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3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(454, 'gp_stud', 39,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453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3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(455, 'cors_stud', 39,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454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3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(456, 'kaf_stud', 39,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455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3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(457, 'redi_stud', 39,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3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(458, 'uch_sp', 39,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467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3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(459, 'uch_sp_inf', 39,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460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3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(460, 'adres_uch', 39,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3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(461, 'id', 39,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3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(462, 'date_time', 39,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3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(463, 'famaly_stud', 39,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3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(464, 'name_stud', 39,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3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(465, 'oth_stud', 39,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3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(466, 'dolj_stud', 39,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3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(467, 'user_sp', 39,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3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(468, 'status', 39,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3" s="66" t="str">
        <f t="shared" si="68"/>
        <v>INSERT INTO `ez_fabrik_joins` (`list_id`, `element_id`, `join_from_table`, `table_join`, `table_key`, `table_join_key`, `join_type`, `group_id`, `params`) VALUES (0, 467, '', '#__users', 'user_sp', 'id', 'left', 39, '{"join-label":"name","type":"element","pk":"`#__users`.`id`"}');</v>
      </c>
      <c r="HE13" s="59"/>
    </row>
    <row r="14" spans="1:213" s="67" customFormat="1" x14ac:dyDescent="0.25">
      <c r="A14" s="67" t="s">
        <v>142</v>
      </c>
      <c r="B14" s="68">
        <f>dop!A16+1</f>
        <v>471</v>
      </c>
      <c r="C14" s="69" t="s">
        <v>146</v>
      </c>
      <c r="D14" s="67">
        <f>form!B14</f>
        <v>40</v>
      </c>
      <c r="E14" s="67" t="s">
        <v>854</v>
      </c>
      <c r="F14" s="70">
        <f t="shared" si="0"/>
        <v>487</v>
      </c>
      <c r="G14" s="67" t="s">
        <v>845</v>
      </c>
      <c r="I14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(471, 'kategoriy_stud', 40,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487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J14" s="59"/>
      <c r="K14" s="67" t="s">
        <v>142</v>
      </c>
      <c r="L14" s="68">
        <f t="shared" si="2"/>
        <v>472</v>
      </c>
      <c r="M14" s="69" t="s">
        <v>147</v>
      </c>
      <c r="N14" s="67">
        <f>form!B14</f>
        <v>40</v>
      </c>
      <c r="O14" s="67" t="s">
        <v>846</v>
      </c>
      <c r="R14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(472, 'edu_stud', 40,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S14" s="59"/>
      <c r="T14" s="67" t="s">
        <v>142</v>
      </c>
      <c r="U14" s="68">
        <f t="shared" si="4"/>
        <v>473</v>
      </c>
      <c r="V14" s="69" t="s">
        <v>148</v>
      </c>
      <c r="W14" s="67">
        <f>form!B14</f>
        <v>40</v>
      </c>
      <c r="X14" s="67" t="s">
        <v>138</v>
      </c>
      <c r="AA14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(473, 'st_url_id', 40,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B14" s="59"/>
      <c r="AC14" s="67" t="s">
        <v>142</v>
      </c>
      <c r="AD14" s="68">
        <f t="shared" si="6"/>
        <v>474</v>
      </c>
      <c r="AE14" s="69" t="s">
        <v>149</v>
      </c>
      <c r="AF14" s="67">
        <f>form!B14</f>
        <v>40</v>
      </c>
      <c r="AG14" s="67" t="s">
        <v>807</v>
      </c>
      <c r="AH14" s="67">
        <f t="shared" si="7"/>
        <v>473</v>
      </c>
      <c r="AI14" s="67" t="s">
        <v>810</v>
      </c>
      <c r="AJ14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(474, 'gp_stud', 40,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473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K14" s="59"/>
      <c r="AL14" s="67" t="s">
        <v>142</v>
      </c>
      <c r="AM14" s="68">
        <f t="shared" si="9"/>
        <v>475</v>
      </c>
      <c r="AN14" s="69" t="s">
        <v>150</v>
      </c>
      <c r="AO14" s="67">
        <f>form!B14</f>
        <v>40</v>
      </c>
      <c r="AP14" s="67" t="s">
        <v>808</v>
      </c>
      <c r="AQ14" s="67">
        <f t="shared" si="10"/>
        <v>474</v>
      </c>
      <c r="AR14" s="67" t="s">
        <v>811</v>
      </c>
      <c r="AS14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(475, 'cors_stud', 40,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474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T14" s="59"/>
      <c r="AU14" s="67" t="s">
        <v>142</v>
      </c>
      <c r="AV14" s="68">
        <f t="shared" si="12"/>
        <v>476</v>
      </c>
      <c r="AW14" s="69" t="s">
        <v>151</v>
      </c>
      <c r="AX14" s="67">
        <f>form!B14</f>
        <v>40</v>
      </c>
      <c r="AY14" s="67" t="s">
        <v>809</v>
      </c>
      <c r="AZ14" s="67">
        <f t="shared" si="13"/>
        <v>475</v>
      </c>
      <c r="BA14" s="67" t="s">
        <v>812</v>
      </c>
      <c r="BB14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(476, 'kaf_stud', 40,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475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C14" s="59"/>
      <c r="BD14" s="67" t="s">
        <v>142</v>
      </c>
      <c r="BE14" s="68">
        <f t="shared" si="15"/>
        <v>477</v>
      </c>
      <c r="BF14" s="69" t="s">
        <v>152</v>
      </c>
      <c r="BG14" s="67">
        <f>form!B14</f>
        <v>40</v>
      </c>
      <c r="BH14" s="67" t="s">
        <v>849</v>
      </c>
      <c r="BK14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(477, 'redi_stud', 40,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L14" s="59"/>
      <c r="BM14" s="67" t="s">
        <v>142</v>
      </c>
      <c r="BN14" s="68">
        <f t="shared" si="17"/>
        <v>478</v>
      </c>
      <c r="BO14" s="69" t="s">
        <v>153</v>
      </c>
      <c r="BP14" s="67">
        <f>form!B14</f>
        <v>40</v>
      </c>
      <c r="BQ14" s="67" t="s">
        <v>814</v>
      </c>
      <c r="BR14" s="67">
        <f t="shared" si="18"/>
        <v>487</v>
      </c>
      <c r="BS14" s="67" t="s">
        <v>144</v>
      </c>
      <c r="BT14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(478, 'uch_sp', 40,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487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U14" s="59"/>
      <c r="BV14" s="67" t="s">
        <v>142</v>
      </c>
      <c r="BW14" s="68">
        <f t="shared" si="20"/>
        <v>479</v>
      </c>
      <c r="BX14" s="69" t="s">
        <v>154</v>
      </c>
      <c r="BY14" s="67">
        <f>form!B14</f>
        <v>40</v>
      </c>
      <c r="BZ14" s="67" t="s">
        <v>806</v>
      </c>
      <c r="CA14" s="67">
        <f t="shared" si="21"/>
        <v>480</v>
      </c>
      <c r="CB14" s="67" t="s">
        <v>145</v>
      </c>
      <c r="CC14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(479, 'uch_sp_inf', 40,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480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D14" s="59"/>
      <c r="CE14" s="67" t="s">
        <v>142</v>
      </c>
      <c r="CF14" s="68">
        <f t="shared" si="23"/>
        <v>480</v>
      </c>
      <c r="CG14" s="69" t="s">
        <v>155</v>
      </c>
      <c r="CH14" s="67">
        <f>form!B14</f>
        <v>40</v>
      </c>
      <c r="CI14" s="67" t="s">
        <v>139</v>
      </c>
      <c r="CL14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(480, 'adres_uch', 40,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M14" s="59"/>
      <c r="CN14" s="67" t="s">
        <v>142</v>
      </c>
      <c r="CO14" s="68">
        <f t="shared" si="25"/>
        <v>481</v>
      </c>
      <c r="CP14" s="69" t="s">
        <v>141</v>
      </c>
      <c r="CQ14" s="67">
        <f>form!B14</f>
        <v>40</v>
      </c>
      <c r="CR14" s="67" t="s">
        <v>140</v>
      </c>
      <c r="CU14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(481, 'id', 40,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V14" s="59"/>
      <c r="CW14" s="67" t="s">
        <v>142</v>
      </c>
      <c r="CX14" s="68">
        <f t="shared" si="27"/>
        <v>482</v>
      </c>
      <c r="CY14" s="69" t="s">
        <v>156</v>
      </c>
      <c r="CZ14" s="67">
        <f>form!B14</f>
        <v>40</v>
      </c>
      <c r="DA14" s="67" t="s">
        <v>137</v>
      </c>
      <c r="DD14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(482, 'date_time', 40,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E14" s="59"/>
      <c r="DF14" s="67" t="s">
        <v>142</v>
      </c>
      <c r="DG14" s="68">
        <f t="shared" si="29"/>
        <v>483</v>
      </c>
      <c r="DH14" s="69" t="s">
        <v>158</v>
      </c>
      <c r="DI14" s="67">
        <f>form!B14</f>
        <v>40</v>
      </c>
      <c r="DJ14" s="67" t="s">
        <v>799</v>
      </c>
      <c r="DK14" s="70">
        <f t="shared" si="30"/>
        <v>487</v>
      </c>
      <c r="DL14" s="67" t="s">
        <v>847</v>
      </c>
      <c r="DM14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(483, 'famaly_stud', 40,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N14" s="59"/>
      <c r="DO14" s="67" t="s">
        <v>142</v>
      </c>
      <c r="DP14" s="68">
        <f t="shared" si="32"/>
        <v>484</v>
      </c>
      <c r="DQ14" s="69" t="s">
        <v>159</v>
      </c>
      <c r="DR14" s="67">
        <f>form!B14</f>
        <v>40</v>
      </c>
      <c r="DS14" s="67" t="s">
        <v>802</v>
      </c>
      <c r="DT14" s="70">
        <f t="shared" si="33"/>
        <v>487</v>
      </c>
      <c r="DU14" s="67" t="s">
        <v>848</v>
      </c>
      <c r="DV14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(484, 'name_stud', 40,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W14" s="59"/>
      <c r="DX14" s="67" t="s">
        <v>142</v>
      </c>
      <c r="DY14" s="68">
        <f t="shared" si="35"/>
        <v>485</v>
      </c>
      <c r="DZ14" s="69" t="s">
        <v>160</v>
      </c>
      <c r="EA14" s="67">
        <f>form!B14</f>
        <v>40</v>
      </c>
      <c r="EB14" s="67" t="s">
        <v>804</v>
      </c>
      <c r="EC14" s="70">
        <f t="shared" si="36"/>
        <v>487</v>
      </c>
      <c r="ED14" s="67" t="s">
        <v>848</v>
      </c>
      <c r="EE14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(485, 'oth_stud', 40,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F14" s="59"/>
      <c r="EG14" s="67" t="s">
        <v>142</v>
      </c>
      <c r="EH14" s="68">
        <f t="shared" si="38"/>
        <v>486</v>
      </c>
      <c r="EI14" s="69" t="s">
        <v>161</v>
      </c>
      <c r="EJ14" s="67">
        <f>form!B14</f>
        <v>40</v>
      </c>
      <c r="EK14" s="67" t="s">
        <v>805</v>
      </c>
      <c r="EL14" s="70">
        <f t="shared" si="39"/>
        <v>487</v>
      </c>
      <c r="EM14" s="67" t="s">
        <v>848</v>
      </c>
      <c r="EN14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(486, 'dolj_stud', 40,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O14" s="59"/>
      <c r="EP14" s="67" t="s">
        <v>142</v>
      </c>
      <c r="EQ14" s="68">
        <f t="shared" si="41"/>
        <v>487</v>
      </c>
      <c r="ER14" s="69" t="s">
        <v>157</v>
      </c>
      <c r="ES14" s="67">
        <f>form!B14</f>
        <v>40</v>
      </c>
      <c r="ET14" s="67" t="s">
        <v>813</v>
      </c>
      <c r="EW14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(487, 'user_sp', 40,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EX14" s="59"/>
      <c r="FH14" s="71" t="s">
        <v>162</v>
      </c>
      <c r="FI14" s="71">
        <f t="shared" si="43"/>
        <v>487</v>
      </c>
      <c r="FJ14" s="71" t="s">
        <v>163</v>
      </c>
      <c r="FK14" s="67">
        <f>form!B14</f>
        <v>40</v>
      </c>
      <c r="FL14" s="71" t="s">
        <v>164</v>
      </c>
      <c r="FM14" s="71"/>
      <c r="FN14" s="71"/>
      <c r="FO14" s="58" t="str">
        <f t="shared" si="44"/>
        <v>INSERT INTO `ez_fabrik_joins` (`list_id`, `element_id`, `join_from_table`, `table_join`, `table_key`, `table_join_key`, `join_type`, `group_id`, `params`) VALUES (0, 487, '', '#__users', 'user_sp', 'id', 'left', 40, '{"join-label":"name","type":"element","pk":"`#__users`.`id`"}');</v>
      </c>
      <c r="FP14" s="59"/>
      <c r="FQ14" s="67" t="s">
        <v>142</v>
      </c>
      <c r="FR14" s="68">
        <f t="shared" si="45"/>
        <v>488</v>
      </c>
      <c r="FS14" s="67" t="s">
        <v>341</v>
      </c>
      <c r="FT14" s="67">
        <f>form!B14</f>
        <v>40</v>
      </c>
      <c r="FU14" s="67" t="s">
        <v>342</v>
      </c>
      <c r="FV14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(488, 'status', 40,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4" s="59"/>
      <c r="FX14" s="13" t="s">
        <v>142</v>
      </c>
      <c r="FY14" s="68">
        <f t="shared" si="47"/>
        <v>489</v>
      </c>
      <c r="FZ14" t="s">
        <v>851</v>
      </c>
      <c r="GA14" s="67">
        <f>form!B14</f>
        <v>40</v>
      </c>
      <c r="GB14" t="s">
        <v>853</v>
      </c>
      <c r="GC14" s="34">
        <f t="shared" si="48"/>
        <v>473</v>
      </c>
      <c r="GD14" t="s">
        <v>852</v>
      </c>
      <c r="GE14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(489, 'start_stud_date', 40,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473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F14" s="72"/>
      <c r="GK14" s="64"/>
      <c r="GL14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(471, 'kategoriy_stud', 40,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487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4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(472, 'edu_stud', 40,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4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(473, 'st_url_id', 40,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4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(474, 'gp_stud', 40,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473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4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(475, 'cors_stud', 40,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474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4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(476, 'kaf_stud', 40,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475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4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(477, 'redi_stud', 40,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4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(478, 'uch_sp', 40,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487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4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(479, 'uch_sp_inf', 40,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480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4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(480, 'adres_uch', 40,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4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(481, 'id', 40,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4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(482, 'date_time', 40,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4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(483, 'famaly_stud', 40,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4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(484, 'name_stud', 40,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4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(485, 'oth_stud', 40,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4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(486, 'dolj_stud', 40,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487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4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(487, 'user_sp', 40,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4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(488, 'status', 40,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4" s="66" t="str">
        <f t="shared" si="68"/>
        <v>INSERT INTO `ez_fabrik_joins` (`list_id`, `element_id`, `join_from_table`, `table_join`, `table_key`, `table_join_key`, `join_type`, `group_id`, `params`) VALUES (0, 487, '', '#__users', 'user_sp', 'id', 'left', 40, '{"join-label":"name","type":"element","pk":"`#__users`.`id`"}');</v>
      </c>
      <c r="HE14" s="59"/>
    </row>
    <row r="15" spans="1:213" s="67" customFormat="1" x14ac:dyDescent="0.25">
      <c r="A15" s="67" t="s">
        <v>142</v>
      </c>
      <c r="B15" s="68">
        <f>dop!A17+1</f>
        <v>491</v>
      </c>
      <c r="C15" s="69" t="s">
        <v>146</v>
      </c>
      <c r="D15" s="67">
        <f>form!B15</f>
        <v>41</v>
      </c>
      <c r="E15" s="67" t="s">
        <v>854</v>
      </c>
      <c r="F15" s="70">
        <f t="shared" si="0"/>
        <v>507</v>
      </c>
      <c r="G15" s="67" t="s">
        <v>845</v>
      </c>
      <c r="I15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(491, 'kategoriy_stud', 41,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507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J15" s="59"/>
      <c r="K15" s="67" t="s">
        <v>142</v>
      </c>
      <c r="L15" s="68">
        <f t="shared" si="2"/>
        <v>492</v>
      </c>
      <c r="M15" s="69" t="s">
        <v>147</v>
      </c>
      <c r="N15" s="67">
        <f>form!B15</f>
        <v>41</v>
      </c>
      <c r="O15" s="67" t="s">
        <v>846</v>
      </c>
      <c r="R15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(492, 'edu_stud', 41,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S15" s="59"/>
      <c r="T15" s="67" t="s">
        <v>142</v>
      </c>
      <c r="U15" s="68">
        <f t="shared" si="4"/>
        <v>493</v>
      </c>
      <c r="V15" s="69" t="s">
        <v>148</v>
      </c>
      <c r="W15" s="67">
        <f>form!B15</f>
        <v>41</v>
      </c>
      <c r="X15" s="67" t="s">
        <v>138</v>
      </c>
      <c r="AA15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(493, 'st_url_id', 41,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B15" s="59"/>
      <c r="AC15" s="67" t="s">
        <v>142</v>
      </c>
      <c r="AD15" s="68">
        <f t="shared" si="6"/>
        <v>494</v>
      </c>
      <c r="AE15" s="69" t="s">
        <v>149</v>
      </c>
      <c r="AF15" s="67">
        <f>form!B15</f>
        <v>41</v>
      </c>
      <c r="AG15" s="67" t="s">
        <v>807</v>
      </c>
      <c r="AH15" s="67">
        <f t="shared" si="7"/>
        <v>493</v>
      </c>
      <c r="AI15" s="67" t="s">
        <v>810</v>
      </c>
      <c r="AJ15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(494, 'gp_stud', 41,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493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K15" s="59"/>
      <c r="AL15" s="67" t="s">
        <v>142</v>
      </c>
      <c r="AM15" s="68">
        <f t="shared" si="9"/>
        <v>495</v>
      </c>
      <c r="AN15" s="69" t="s">
        <v>150</v>
      </c>
      <c r="AO15" s="67">
        <f>form!B15</f>
        <v>41</v>
      </c>
      <c r="AP15" s="67" t="s">
        <v>808</v>
      </c>
      <c r="AQ15" s="67">
        <f t="shared" si="10"/>
        <v>494</v>
      </c>
      <c r="AR15" s="67" t="s">
        <v>811</v>
      </c>
      <c r="AS15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(495, 'cors_stud', 41,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494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T15" s="59"/>
      <c r="AU15" s="67" t="s">
        <v>142</v>
      </c>
      <c r="AV15" s="68">
        <f t="shared" si="12"/>
        <v>496</v>
      </c>
      <c r="AW15" s="69" t="s">
        <v>151</v>
      </c>
      <c r="AX15" s="67">
        <f>form!B15</f>
        <v>41</v>
      </c>
      <c r="AY15" s="67" t="s">
        <v>809</v>
      </c>
      <c r="AZ15" s="67">
        <f t="shared" si="13"/>
        <v>495</v>
      </c>
      <c r="BA15" s="67" t="s">
        <v>812</v>
      </c>
      <c r="BB15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(496, 'kaf_stud', 41,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495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C15" s="59"/>
      <c r="BD15" s="67" t="s">
        <v>142</v>
      </c>
      <c r="BE15" s="68">
        <f t="shared" si="15"/>
        <v>497</v>
      </c>
      <c r="BF15" s="69" t="s">
        <v>152</v>
      </c>
      <c r="BG15" s="67">
        <f>form!B15</f>
        <v>41</v>
      </c>
      <c r="BH15" s="67" t="s">
        <v>849</v>
      </c>
      <c r="BK15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(497, 'redi_stud', 41,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L15" s="59"/>
      <c r="BM15" s="67" t="s">
        <v>142</v>
      </c>
      <c r="BN15" s="68">
        <f t="shared" si="17"/>
        <v>498</v>
      </c>
      <c r="BO15" s="69" t="s">
        <v>153</v>
      </c>
      <c r="BP15" s="67">
        <f>form!B15</f>
        <v>41</v>
      </c>
      <c r="BQ15" s="67" t="s">
        <v>814</v>
      </c>
      <c r="BR15" s="67">
        <f t="shared" si="18"/>
        <v>507</v>
      </c>
      <c r="BS15" s="67" t="s">
        <v>144</v>
      </c>
      <c r="BT15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(498, 'uch_sp', 41,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507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U15" s="59"/>
      <c r="BV15" s="67" t="s">
        <v>142</v>
      </c>
      <c r="BW15" s="68">
        <f t="shared" si="20"/>
        <v>499</v>
      </c>
      <c r="BX15" s="69" t="s">
        <v>154</v>
      </c>
      <c r="BY15" s="67">
        <f>form!B15</f>
        <v>41</v>
      </c>
      <c r="BZ15" s="67" t="s">
        <v>806</v>
      </c>
      <c r="CA15" s="67">
        <f t="shared" si="21"/>
        <v>500</v>
      </c>
      <c r="CB15" s="67" t="s">
        <v>145</v>
      </c>
      <c r="CC15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(499, 'uch_sp_inf', 41,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500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D15" s="59"/>
      <c r="CE15" s="67" t="s">
        <v>142</v>
      </c>
      <c r="CF15" s="68">
        <f t="shared" si="23"/>
        <v>500</v>
      </c>
      <c r="CG15" s="69" t="s">
        <v>155</v>
      </c>
      <c r="CH15" s="67">
        <f>form!B15</f>
        <v>41</v>
      </c>
      <c r="CI15" s="67" t="s">
        <v>139</v>
      </c>
      <c r="CL15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(500, 'adres_uch', 41,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M15" s="59"/>
      <c r="CN15" s="67" t="s">
        <v>142</v>
      </c>
      <c r="CO15" s="68">
        <f t="shared" si="25"/>
        <v>501</v>
      </c>
      <c r="CP15" s="69" t="s">
        <v>141</v>
      </c>
      <c r="CQ15" s="67">
        <f>form!B15</f>
        <v>41</v>
      </c>
      <c r="CR15" s="67" t="s">
        <v>140</v>
      </c>
      <c r="CU15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(501, 'id', 41,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V15" s="59"/>
      <c r="CW15" s="67" t="s">
        <v>142</v>
      </c>
      <c r="CX15" s="68">
        <f t="shared" si="27"/>
        <v>502</v>
      </c>
      <c r="CY15" s="69" t="s">
        <v>156</v>
      </c>
      <c r="CZ15" s="67">
        <f>form!B15</f>
        <v>41</v>
      </c>
      <c r="DA15" s="67" t="s">
        <v>137</v>
      </c>
      <c r="DD15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(502, 'date_time', 41,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E15" s="59"/>
      <c r="DF15" s="67" t="s">
        <v>142</v>
      </c>
      <c r="DG15" s="68">
        <f t="shared" si="29"/>
        <v>503</v>
      </c>
      <c r="DH15" s="69" t="s">
        <v>158</v>
      </c>
      <c r="DI15" s="67">
        <f>form!B15</f>
        <v>41</v>
      </c>
      <c r="DJ15" s="67" t="s">
        <v>799</v>
      </c>
      <c r="DK15" s="70">
        <f t="shared" si="30"/>
        <v>507</v>
      </c>
      <c r="DL15" s="67" t="s">
        <v>847</v>
      </c>
      <c r="DM15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(503, 'famaly_stud', 41,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N15" s="59"/>
      <c r="DO15" s="67" t="s">
        <v>142</v>
      </c>
      <c r="DP15" s="68">
        <f t="shared" si="32"/>
        <v>504</v>
      </c>
      <c r="DQ15" s="69" t="s">
        <v>159</v>
      </c>
      <c r="DR15" s="67">
        <f>form!B15</f>
        <v>41</v>
      </c>
      <c r="DS15" s="67" t="s">
        <v>802</v>
      </c>
      <c r="DT15" s="70">
        <f t="shared" si="33"/>
        <v>507</v>
      </c>
      <c r="DU15" s="67" t="s">
        <v>848</v>
      </c>
      <c r="DV15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(504, 'name_stud', 41,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W15" s="59"/>
      <c r="DX15" s="67" t="s">
        <v>142</v>
      </c>
      <c r="DY15" s="68">
        <f t="shared" si="35"/>
        <v>505</v>
      </c>
      <c r="DZ15" s="69" t="s">
        <v>160</v>
      </c>
      <c r="EA15" s="67">
        <f>form!B15</f>
        <v>41</v>
      </c>
      <c r="EB15" s="67" t="s">
        <v>804</v>
      </c>
      <c r="EC15" s="70">
        <f t="shared" si="36"/>
        <v>507</v>
      </c>
      <c r="ED15" s="67" t="s">
        <v>848</v>
      </c>
      <c r="EE15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(505, 'oth_stud', 41,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F15" s="59"/>
      <c r="EG15" s="67" t="s">
        <v>142</v>
      </c>
      <c r="EH15" s="68">
        <f t="shared" si="38"/>
        <v>506</v>
      </c>
      <c r="EI15" s="69" t="s">
        <v>161</v>
      </c>
      <c r="EJ15" s="67">
        <f>form!B15</f>
        <v>41</v>
      </c>
      <c r="EK15" s="67" t="s">
        <v>805</v>
      </c>
      <c r="EL15" s="70">
        <f t="shared" si="39"/>
        <v>507</v>
      </c>
      <c r="EM15" s="67" t="s">
        <v>848</v>
      </c>
      <c r="EN15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(506, 'dolj_stud', 41,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O15" s="59"/>
      <c r="EP15" s="67" t="s">
        <v>142</v>
      </c>
      <c r="EQ15" s="68">
        <f t="shared" si="41"/>
        <v>507</v>
      </c>
      <c r="ER15" s="69" t="s">
        <v>157</v>
      </c>
      <c r="ES15" s="67">
        <f>form!B15</f>
        <v>41</v>
      </c>
      <c r="ET15" s="67" t="s">
        <v>813</v>
      </c>
      <c r="EW15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(507, 'user_sp', 41,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EX15" s="59"/>
      <c r="FH15" s="71" t="s">
        <v>162</v>
      </c>
      <c r="FI15" s="71">
        <f t="shared" si="43"/>
        <v>507</v>
      </c>
      <c r="FJ15" s="71" t="s">
        <v>163</v>
      </c>
      <c r="FK15" s="67">
        <f>form!B15</f>
        <v>41</v>
      </c>
      <c r="FL15" s="71" t="s">
        <v>164</v>
      </c>
      <c r="FM15" s="71"/>
      <c r="FN15" s="71"/>
      <c r="FO15" s="58" t="str">
        <f t="shared" si="44"/>
        <v>INSERT INTO `ez_fabrik_joins` (`list_id`, `element_id`, `join_from_table`, `table_join`, `table_key`, `table_join_key`, `join_type`, `group_id`, `params`) VALUES (0, 507, '', '#__users', 'user_sp', 'id', 'left', 41, '{"join-label":"name","type":"element","pk":"`#__users`.`id`"}');</v>
      </c>
      <c r="FP15" s="59"/>
      <c r="FQ15" s="67" t="s">
        <v>142</v>
      </c>
      <c r="FR15" s="68">
        <f t="shared" si="45"/>
        <v>508</v>
      </c>
      <c r="FS15" s="67" t="s">
        <v>341</v>
      </c>
      <c r="FT15" s="67">
        <f>form!B15</f>
        <v>41</v>
      </c>
      <c r="FU15" s="67" t="s">
        <v>342</v>
      </c>
      <c r="FV15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(508, 'status', 41,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5" s="59"/>
      <c r="FX15" s="13" t="s">
        <v>142</v>
      </c>
      <c r="FY15" s="68">
        <f t="shared" si="47"/>
        <v>509</v>
      </c>
      <c r="FZ15" t="s">
        <v>851</v>
      </c>
      <c r="GA15" s="67">
        <f>form!B15</f>
        <v>41</v>
      </c>
      <c r="GB15" t="s">
        <v>853</v>
      </c>
      <c r="GC15" s="34">
        <f t="shared" si="48"/>
        <v>493</v>
      </c>
      <c r="GD15" t="s">
        <v>852</v>
      </c>
      <c r="GE15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(509, 'start_stud_date', 41,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493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F15" s="72"/>
      <c r="GK15" s="64"/>
      <c r="GL15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(491, 'kategoriy_stud', 41,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507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5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(492, 'edu_stud', 41,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5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(493, 'st_url_id', 41,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5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(494, 'gp_stud', 41,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493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5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(495, 'cors_stud', 41,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494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5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(496, 'kaf_stud', 41,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495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5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(497, 'redi_stud', 41,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5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(498, 'uch_sp', 41,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507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5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(499, 'uch_sp_inf', 41,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500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5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(500, 'adres_uch', 41,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5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(501, 'id', 41,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5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(502, 'date_time', 41,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5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(503, 'famaly_stud', 41,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5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(504, 'name_stud', 41,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5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(505, 'oth_stud', 41,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5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(506, 'dolj_stud', 41,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5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(507, 'user_sp', 41,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5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(508, 'status', 41,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5" s="66" t="str">
        <f t="shared" si="68"/>
        <v>INSERT INTO `ez_fabrik_joins` (`list_id`, `element_id`, `join_from_table`, `table_join`, `table_key`, `table_join_key`, `join_type`, `group_id`, `params`) VALUES (0, 507, '', '#__users', 'user_sp', 'id', 'left', 41, '{"join-label":"name","type":"element","pk":"`#__users`.`id`"}');</v>
      </c>
      <c r="HE15" s="59"/>
    </row>
    <row r="16" spans="1:213" s="67" customFormat="1" x14ac:dyDescent="0.25">
      <c r="A16" s="67" t="s">
        <v>142</v>
      </c>
      <c r="B16" s="68">
        <f>dop!A18+1</f>
        <v>511</v>
      </c>
      <c r="C16" s="69" t="s">
        <v>146</v>
      </c>
      <c r="D16" s="67">
        <f>form!B16</f>
        <v>42</v>
      </c>
      <c r="E16" s="67" t="s">
        <v>854</v>
      </c>
      <c r="F16" s="70">
        <f t="shared" si="0"/>
        <v>527</v>
      </c>
      <c r="G16" s="67" t="s">
        <v>845</v>
      </c>
      <c r="I16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(511, 'kategoriy_stud', 42,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527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J16" s="59"/>
      <c r="K16" s="67" t="s">
        <v>142</v>
      </c>
      <c r="L16" s="68">
        <f t="shared" si="2"/>
        <v>512</v>
      </c>
      <c r="M16" s="69" t="s">
        <v>147</v>
      </c>
      <c r="N16" s="67">
        <f>form!B16</f>
        <v>42</v>
      </c>
      <c r="O16" s="67" t="s">
        <v>846</v>
      </c>
      <c r="R16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(512, 'edu_stud', 42,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S16" s="59"/>
      <c r="T16" s="67" t="s">
        <v>142</v>
      </c>
      <c r="U16" s="68">
        <f t="shared" si="4"/>
        <v>513</v>
      </c>
      <c r="V16" s="69" t="s">
        <v>148</v>
      </c>
      <c r="W16" s="67">
        <f>form!B16</f>
        <v>42</v>
      </c>
      <c r="X16" s="67" t="s">
        <v>138</v>
      </c>
      <c r="AA16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(513, 'st_url_id', 42,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B16" s="59"/>
      <c r="AC16" s="67" t="s">
        <v>142</v>
      </c>
      <c r="AD16" s="68">
        <f t="shared" si="6"/>
        <v>514</v>
      </c>
      <c r="AE16" s="69" t="s">
        <v>149</v>
      </c>
      <c r="AF16" s="67">
        <f>form!B16</f>
        <v>42</v>
      </c>
      <c r="AG16" s="67" t="s">
        <v>807</v>
      </c>
      <c r="AH16" s="67">
        <f t="shared" si="7"/>
        <v>513</v>
      </c>
      <c r="AI16" s="67" t="s">
        <v>810</v>
      </c>
      <c r="AJ16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(514, 'gp_stud', 42,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513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K16" s="59"/>
      <c r="AL16" s="67" t="s">
        <v>142</v>
      </c>
      <c r="AM16" s="68">
        <f t="shared" si="9"/>
        <v>515</v>
      </c>
      <c r="AN16" s="69" t="s">
        <v>150</v>
      </c>
      <c r="AO16" s="67">
        <f>form!B16</f>
        <v>42</v>
      </c>
      <c r="AP16" s="67" t="s">
        <v>808</v>
      </c>
      <c r="AQ16" s="67">
        <f t="shared" si="10"/>
        <v>514</v>
      </c>
      <c r="AR16" s="67" t="s">
        <v>811</v>
      </c>
      <c r="AS16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(515, 'cors_stud', 42,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514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T16" s="59"/>
      <c r="AU16" s="67" t="s">
        <v>142</v>
      </c>
      <c r="AV16" s="68">
        <f t="shared" si="12"/>
        <v>516</v>
      </c>
      <c r="AW16" s="69" t="s">
        <v>151</v>
      </c>
      <c r="AX16" s="67">
        <f>form!B16</f>
        <v>42</v>
      </c>
      <c r="AY16" s="67" t="s">
        <v>809</v>
      </c>
      <c r="AZ16" s="67">
        <f t="shared" si="13"/>
        <v>515</v>
      </c>
      <c r="BA16" s="67" t="s">
        <v>812</v>
      </c>
      <c r="BB16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(516, 'kaf_stud', 42,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515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C16" s="59"/>
      <c r="BD16" s="67" t="s">
        <v>142</v>
      </c>
      <c r="BE16" s="68">
        <f t="shared" si="15"/>
        <v>517</v>
      </c>
      <c r="BF16" s="69" t="s">
        <v>152</v>
      </c>
      <c r="BG16" s="67">
        <f>form!B16</f>
        <v>42</v>
      </c>
      <c r="BH16" s="67" t="s">
        <v>849</v>
      </c>
      <c r="BK16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(517, 'redi_stud', 42,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L16" s="59"/>
      <c r="BM16" s="67" t="s">
        <v>142</v>
      </c>
      <c r="BN16" s="68">
        <f t="shared" si="17"/>
        <v>518</v>
      </c>
      <c r="BO16" s="69" t="s">
        <v>153</v>
      </c>
      <c r="BP16" s="67">
        <f>form!B16</f>
        <v>42</v>
      </c>
      <c r="BQ16" s="67" t="s">
        <v>814</v>
      </c>
      <c r="BR16" s="67">
        <f t="shared" si="18"/>
        <v>527</v>
      </c>
      <c r="BS16" s="67" t="s">
        <v>144</v>
      </c>
      <c r="BT16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(518, 'uch_sp', 42,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527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U16" s="59"/>
      <c r="BV16" s="67" t="s">
        <v>142</v>
      </c>
      <c r="BW16" s="68">
        <f t="shared" si="20"/>
        <v>519</v>
      </c>
      <c r="BX16" s="69" t="s">
        <v>154</v>
      </c>
      <c r="BY16" s="67">
        <f>form!B16</f>
        <v>42</v>
      </c>
      <c r="BZ16" s="67" t="s">
        <v>806</v>
      </c>
      <c r="CA16" s="67">
        <f t="shared" si="21"/>
        <v>520</v>
      </c>
      <c r="CB16" s="67" t="s">
        <v>145</v>
      </c>
      <c r="CC16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(519, 'uch_sp_inf', 42,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520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D16" s="59"/>
      <c r="CE16" s="67" t="s">
        <v>142</v>
      </c>
      <c r="CF16" s="68">
        <f t="shared" si="23"/>
        <v>520</v>
      </c>
      <c r="CG16" s="69" t="s">
        <v>155</v>
      </c>
      <c r="CH16" s="67">
        <f>form!B16</f>
        <v>42</v>
      </c>
      <c r="CI16" s="67" t="s">
        <v>139</v>
      </c>
      <c r="CL16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(520, 'adres_uch', 42,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M16" s="59"/>
      <c r="CN16" s="67" t="s">
        <v>142</v>
      </c>
      <c r="CO16" s="68">
        <f t="shared" si="25"/>
        <v>521</v>
      </c>
      <c r="CP16" s="69" t="s">
        <v>141</v>
      </c>
      <c r="CQ16" s="67">
        <f>form!B16</f>
        <v>42</v>
      </c>
      <c r="CR16" s="67" t="s">
        <v>140</v>
      </c>
      <c r="CU16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(521, 'id', 42,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V16" s="59"/>
      <c r="CW16" s="67" t="s">
        <v>142</v>
      </c>
      <c r="CX16" s="68">
        <f t="shared" si="27"/>
        <v>522</v>
      </c>
      <c r="CY16" s="69" t="s">
        <v>156</v>
      </c>
      <c r="CZ16" s="67">
        <f>form!B16</f>
        <v>42</v>
      </c>
      <c r="DA16" s="67" t="s">
        <v>137</v>
      </c>
      <c r="DD16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(522, 'date_time', 42,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E16" s="59"/>
      <c r="DF16" s="67" t="s">
        <v>142</v>
      </c>
      <c r="DG16" s="68">
        <f t="shared" si="29"/>
        <v>523</v>
      </c>
      <c r="DH16" s="69" t="s">
        <v>158</v>
      </c>
      <c r="DI16" s="67">
        <f>form!B16</f>
        <v>42</v>
      </c>
      <c r="DJ16" s="67" t="s">
        <v>799</v>
      </c>
      <c r="DK16" s="70">
        <f t="shared" si="30"/>
        <v>527</v>
      </c>
      <c r="DL16" s="67" t="s">
        <v>847</v>
      </c>
      <c r="DM16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(523, 'famaly_stud', 42,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N16" s="59"/>
      <c r="DO16" s="67" t="s">
        <v>142</v>
      </c>
      <c r="DP16" s="68">
        <f t="shared" si="32"/>
        <v>524</v>
      </c>
      <c r="DQ16" s="69" t="s">
        <v>159</v>
      </c>
      <c r="DR16" s="67">
        <f>form!B16</f>
        <v>42</v>
      </c>
      <c r="DS16" s="67" t="s">
        <v>802</v>
      </c>
      <c r="DT16" s="70">
        <f t="shared" si="33"/>
        <v>527</v>
      </c>
      <c r="DU16" s="67" t="s">
        <v>848</v>
      </c>
      <c r="DV16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(524, 'name_stud', 42,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W16" s="59"/>
      <c r="DX16" s="67" t="s">
        <v>142</v>
      </c>
      <c r="DY16" s="68">
        <f t="shared" si="35"/>
        <v>525</v>
      </c>
      <c r="DZ16" s="69" t="s">
        <v>160</v>
      </c>
      <c r="EA16" s="67">
        <f>form!B16</f>
        <v>42</v>
      </c>
      <c r="EB16" s="67" t="s">
        <v>804</v>
      </c>
      <c r="EC16" s="70">
        <f t="shared" si="36"/>
        <v>527</v>
      </c>
      <c r="ED16" s="67" t="s">
        <v>848</v>
      </c>
      <c r="EE16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(525, 'oth_stud', 42,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F16" s="59"/>
      <c r="EG16" s="67" t="s">
        <v>142</v>
      </c>
      <c r="EH16" s="68">
        <f t="shared" si="38"/>
        <v>526</v>
      </c>
      <c r="EI16" s="69" t="s">
        <v>161</v>
      </c>
      <c r="EJ16" s="67">
        <f>form!B16</f>
        <v>42</v>
      </c>
      <c r="EK16" s="67" t="s">
        <v>805</v>
      </c>
      <c r="EL16" s="70">
        <f t="shared" si="39"/>
        <v>527</v>
      </c>
      <c r="EM16" s="67" t="s">
        <v>848</v>
      </c>
      <c r="EN16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(526, 'dolj_stud', 42,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O16" s="59"/>
      <c r="EP16" s="67" t="s">
        <v>142</v>
      </c>
      <c r="EQ16" s="68">
        <f t="shared" si="41"/>
        <v>527</v>
      </c>
      <c r="ER16" s="69" t="s">
        <v>157</v>
      </c>
      <c r="ES16" s="67">
        <f>form!B16</f>
        <v>42</v>
      </c>
      <c r="ET16" s="67" t="s">
        <v>813</v>
      </c>
      <c r="EW16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(527, 'user_sp', 42,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EX16" s="59"/>
      <c r="FH16" s="71" t="s">
        <v>162</v>
      </c>
      <c r="FI16" s="71">
        <f t="shared" si="43"/>
        <v>527</v>
      </c>
      <c r="FJ16" s="71" t="s">
        <v>163</v>
      </c>
      <c r="FK16" s="67">
        <f>form!B16</f>
        <v>42</v>
      </c>
      <c r="FL16" s="71" t="s">
        <v>164</v>
      </c>
      <c r="FM16" s="71"/>
      <c r="FN16" s="71"/>
      <c r="FO16" s="58" t="str">
        <f t="shared" si="44"/>
        <v>INSERT INTO `ez_fabrik_joins` (`list_id`, `element_id`, `join_from_table`, `table_join`, `table_key`, `table_join_key`, `join_type`, `group_id`, `params`) VALUES (0, 527, '', '#__users', 'user_sp', 'id', 'left', 42, '{"join-label":"name","type":"element","pk":"`#__users`.`id`"}');</v>
      </c>
      <c r="FP16" s="59"/>
      <c r="FQ16" s="67" t="s">
        <v>142</v>
      </c>
      <c r="FR16" s="68">
        <f t="shared" si="45"/>
        <v>528</v>
      </c>
      <c r="FS16" s="67" t="s">
        <v>341</v>
      </c>
      <c r="FT16" s="67">
        <f>form!B16</f>
        <v>42</v>
      </c>
      <c r="FU16" s="67" t="s">
        <v>342</v>
      </c>
      <c r="FV16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(528, 'status', 42,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6" s="59"/>
      <c r="FX16" s="13" t="s">
        <v>142</v>
      </c>
      <c r="FY16" s="68">
        <f t="shared" si="47"/>
        <v>529</v>
      </c>
      <c r="FZ16" t="s">
        <v>851</v>
      </c>
      <c r="GA16" s="67">
        <f>form!B16</f>
        <v>42</v>
      </c>
      <c r="GB16" t="s">
        <v>853</v>
      </c>
      <c r="GC16" s="34">
        <f t="shared" si="48"/>
        <v>513</v>
      </c>
      <c r="GD16" t="s">
        <v>852</v>
      </c>
      <c r="GE16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(529, 'start_stud_date', 42,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513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F16" s="72"/>
      <c r="GK16" s="64"/>
      <c r="GL16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(511, 'kategoriy_stud', 42,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527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6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(512, 'edu_stud', 42,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6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(513, 'st_url_id', 42,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6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(514, 'gp_stud', 42,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513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6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(515, 'cors_stud', 42,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514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6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(516, 'kaf_stud', 42,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515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6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(517, 'redi_stud', 42,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6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(518, 'uch_sp', 42,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527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6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(519, 'uch_sp_inf', 42,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520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6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(520, 'adres_uch', 42,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6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(521, 'id', 42,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6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(522, 'date_time', 42,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6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(523, 'famaly_stud', 42,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6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(524, 'name_stud', 42,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6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(525, 'oth_stud', 42,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6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(526, 'dolj_stud', 42,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6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(527, 'user_sp', 42,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6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(528, 'status', 42,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6" s="66" t="str">
        <f t="shared" si="68"/>
        <v>INSERT INTO `ez_fabrik_joins` (`list_id`, `element_id`, `join_from_table`, `table_join`, `table_key`, `table_join_key`, `join_type`, `group_id`, `params`) VALUES (0, 527, '', '#__users', 'user_sp', 'id', 'left', 42, '{"join-label":"name","type":"element","pk":"`#__users`.`id`"}');</v>
      </c>
      <c r="HE16" s="59"/>
    </row>
    <row r="17" spans="1:213" s="67" customFormat="1" x14ac:dyDescent="0.25">
      <c r="A17" s="67" t="s">
        <v>142</v>
      </c>
      <c r="B17" s="68">
        <f>dop!A19+1</f>
        <v>531</v>
      </c>
      <c r="C17" s="69" t="s">
        <v>146</v>
      </c>
      <c r="D17" s="67">
        <f>form!B17</f>
        <v>43</v>
      </c>
      <c r="E17" s="67" t="s">
        <v>854</v>
      </c>
      <c r="F17" s="70">
        <f t="shared" si="0"/>
        <v>547</v>
      </c>
      <c r="G17" s="67" t="s">
        <v>845</v>
      </c>
      <c r="I17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(531, 'kategoriy_stud', 43,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547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J17" s="59"/>
      <c r="K17" s="67" t="s">
        <v>142</v>
      </c>
      <c r="L17" s="68">
        <f t="shared" si="2"/>
        <v>532</v>
      </c>
      <c r="M17" s="69" t="s">
        <v>147</v>
      </c>
      <c r="N17" s="67">
        <f>form!B17</f>
        <v>43</v>
      </c>
      <c r="O17" s="67" t="s">
        <v>846</v>
      </c>
      <c r="R17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(532, 'edu_stud', 43,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S17" s="59"/>
      <c r="T17" s="67" t="s">
        <v>142</v>
      </c>
      <c r="U17" s="68">
        <f t="shared" si="4"/>
        <v>533</v>
      </c>
      <c r="V17" s="69" t="s">
        <v>148</v>
      </c>
      <c r="W17" s="67">
        <f>form!B17</f>
        <v>43</v>
      </c>
      <c r="X17" s="67" t="s">
        <v>138</v>
      </c>
      <c r="AA17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(533, 'st_url_id', 43,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B17" s="59"/>
      <c r="AC17" s="67" t="s">
        <v>142</v>
      </c>
      <c r="AD17" s="68">
        <f t="shared" si="6"/>
        <v>534</v>
      </c>
      <c r="AE17" s="69" t="s">
        <v>149</v>
      </c>
      <c r="AF17" s="67">
        <f>form!B17</f>
        <v>43</v>
      </c>
      <c r="AG17" s="67" t="s">
        <v>807</v>
      </c>
      <c r="AH17" s="67">
        <f t="shared" si="7"/>
        <v>533</v>
      </c>
      <c r="AI17" s="67" t="s">
        <v>810</v>
      </c>
      <c r="AJ17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(534, 'gp_stud', 43,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533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K17" s="59"/>
      <c r="AL17" s="67" t="s">
        <v>142</v>
      </c>
      <c r="AM17" s="68">
        <f t="shared" si="9"/>
        <v>535</v>
      </c>
      <c r="AN17" s="69" t="s">
        <v>150</v>
      </c>
      <c r="AO17" s="67">
        <f>form!B17</f>
        <v>43</v>
      </c>
      <c r="AP17" s="67" t="s">
        <v>808</v>
      </c>
      <c r="AQ17" s="67">
        <f t="shared" si="10"/>
        <v>534</v>
      </c>
      <c r="AR17" s="67" t="s">
        <v>811</v>
      </c>
      <c r="AS17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(535, 'cors_stud', 43,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534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T17" s="59"/>
      <c r="AU17" s="67" t="s">
        <v>142</v>
      </c>
      <c r="AV17" s="68">
        <f t="shared" si="12"/>
        <v>536</v>
      </c>
      <c r="AW17" s="69" t="s">
        <v>151</v>
      </c>
      <c r="AX17" s="67">
        <f>form!B17</f>
        <v>43</v>
      </c>
      <c r="AY17" s="67" t="s">
        <v>809</v>
      </c>
      <c r="AZ17" s="67">
        <f t="shared" si="13"/>
        <v>535</v>
      </c>
      <c r="BA17" s="67" t="s">
        <v>812</v>
      </c>
      <c r="BB17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(536, 'kaf_stud', 43,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535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C17" s="59"/>
      <c r="BD17" s="67" t="s">
        <v>142</v>
      </c>
      <c r="BE17" s="68">
        <f t="shared" si="15"/>
        <v>537</v>
      </c>
      <c r="BF17" s="69" t="s">
        <v>152</v>
      </c>
      <c r="BG17" s="67">
        <f>form!B17</f>
        <v>43</v>
      </c>
      <c r="BH17" s="67" t="s">
        <v>849</v>
      </c>
      <c r="BK17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(537, 'redi_stud', 43,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L17" s="59"/>
      <c r="BM17" s="67" t="s">
        <v>142</v>
      </c>
      <c r="BN17" s="68">
        <f t="shared" si="17"/>
        <v>538</v>
      </c>
      <c r="BO17" s="69" t="s">
        <v>153</v>
      </c>
      <c r="BP17" s="67">
        <f>form!B17</f>
        <v>43</v>
      </c>
      <c r="BQ17" s="67" t="s">
        <v>814</v>
      </c>
      <c r="BR17" s="67">
        <f t="shared" si="18"/>
        <v>547</v>
      </c>
      <c r="BS17" s="67" t="s">
        <v>144</v>
      </c>
      <c r="BT17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(538, 'uch_sp', 43,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547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U17" s="59"/>
      <c r="BV17" s="67" t="s">
        <v>142</v>
      </c>
      <c r="BW17" s="68">
        <f t="shared" si="20"/>
        <v>539</v>
      </c>
      <c r="BX17" s="69" t="s">
        <v>154</v>
      </c>
      <c r="BY17" s="67">
        <f>form!B17</f>
        <v>43</v>
      </c>
      <c r="BZ17" s="67" t="s">
        <v>806</v>
      </c>
      <c r="CA17" s="67">
        <f t="shared" si="21"/>
        <v>540</v>
      </c>
      <c r="CB17" s="67" t="s">
        <v>145</v>
      </c>
      <c r="CC17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(539, 'uch_sp_inf', 43,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540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D17" s="59"/>
      <c r="CE17" s="67" t="s">
        <v>142</v>
      </c>
      <c r="CF17" s="68">
        <f t="shared" si="23"/>
        <v>540</v>
      </c>
      <c r="CG17" s="69" t="s">
        <v>155</v>
      </c>
      <c r="CH17" s="67">
        <f>form!B17</f>
        <v>43</v>
      </c>
      <c r="CI17" s="67" t="s">
        <v>139</v>
      </c>
      <c r="CL17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(540, 'adres_uch', 43,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M17" s="59"/>
      <c r="CN17" s="67" t="s">
        <v>142</v>
      </c>
      <c r="CO17" s="68">
        <f t="shared" si="25"/>
        <v>541</v>
      </c>
      <c r="CP17" s="69" t="s">
        <v>141</v>
      </c>
      <c r="CQ17" s="67">
        <f>form!B17</f>
        <v>43</v>
      </c>
      <c r="CR17" s="67" t="s">
        <v>140</v>
      </c>
      <c r="CU17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(541, 'id', 43,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V17" s="59"/>
      <c r="CW17" s="67" t="s">
        <v>142</v>
      </c>
      <c r="CX17" s="68">
        <f t="shared" si="27"/>
        <v>542</v>
      </c>
      <c r="CY17" s="69" t="s">
        <v>156</v>
      </c>
      <c r="CZ17" s="67">
        <f>form!B17</f>
        <v>43</v>
      </c>
      <c r="DA17" s="67" t="s">
        <v>137</v>
      </c>
      <c r="DD17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(542, 'date_time', 43,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E17" s="59"/>
      <c r="DF17" s="67" t="s">
        <v>142</v>
      </c>
      <c r="DG17" s="68">
        <f t="shared" si="29"/>
        <v>543</v>
      </c>
      <c r="DH17" s="69" t="s">
        <v>158</v>
      </c>
      <c r="DI17" s="67">
        <f>form!B17</f>
        <v>43</v>
      </c>
      <c r="DJ17" s="67" t="s">
        <v>799</v>
      </c>
      <c r="DK17" s="70">
        <f t="shared" si="30"/>
        <v>547</v>
      </c>
      <c r="DL17" s="67" t="s">
        <v>847</v>
      </c>
      <c r="DM17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(543, 'famaly_stud', 43,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N17" s="59"/>
      <c r="DO17" s="67" t="s">
        <v>142</v>
      </c>
      <c r="DP17" s="68">
        <f t="shared" si="32"/>
        <v>544</v>
      </c>
      <c r="DQ17" s="69" t="s">
        <v>159</v>
      </c>
      <c r="DR17" s="67">
        <f>form!B17</f>
        <v>43</v>
      </c>
      <c r="DS17" s="67" t="s">
        <v>802</v>
      </c>
      <c r="DT17" s="70">
        <f t="shared" si="33"/>
        <v>547</v>
      </c>
      <c r="DU17" s="67" t="s">
        <v>848</v>
      </c>
      <c r="DV17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(544, 'name_stud', 43,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W17" s="59"/>
      <c r="DX17" s="67" t="s">
        <v>142</v>
      </c>
      <c r="DY17" s="68">
        <f t="shared" si="35"/>
        <v>545</v>
      </c>
      <c r="DZ17" s="69" t="s">
        <v>160</v>
      </c>
      <c r="EA17" s="67">
        <f>form!B17</f>
        <v>43</v>
      </c>
      <c r="EB17" s="67" t="s">
        <v>804</v>
      </c>
      <c r="EC17" s="70">
        <f t="shared" si="36"/>
        <v>547</v>
      </c>
      <c r="ED17" s="67" t="s">
        <v>848</v>
      </c>
      <c r="EE17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(545, 'oth_stud', 43,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F17" s="59"/>
      <c r="EG17" s="67" t="s">
        <v>142</v>
      </c>
      <c r="EH17" s="68">
        <f t="shared" si="38"/>
        <v>546</v>
      </c>
      <c r="EI17" s="69" t="s">
        <v>161</v>
      </c>
      <c r="EJ17" s="67">
        <f>form!B17</f>
        <v>43</v>
      </c>
      <c r="EK17" s="67" t="s">
        <v>805</v>
      </c>
      <c r="EL17" s="70">
        <f t="shared" si="39"/>
        <v>547</v>
      </c>
      <c r="EM17" s="67" t="s">
        <v>848</v>
      </c>
      <c r="EN17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(546, 'dolj_stud', 43,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O17" s="59"/>
      <c r="EP17" s="67" t="s">
        <v>142</v>
      </c>
      <c r="EQ17" s="68">
        <f t="shared" si="41"/>
        <v>547</v>
      </c>
      <c r="ER17" s="69" t="s">
        <v>157</v>
      </c>
      <c r="ES17" s="67">
        <f>form!B17</f>
        <v>43</v>
      </c>
      <c r="ET17" s="67" t="s">
        <v>813</v>
      </c>
      <c r="EW17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(547, 'user_sp', 43,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EX17" s="59"/>
      <c r="FH17" s="71" t="s">
        <v>162</v>
      </c>
      <c r="FI17" s="71">
        <f t="shared" si="43"/>
        <v>547</v>
      </c>
      <c r="FJ17" s="71" t="s">
        <v>163</v>
      </c>
      <c r="FK17" s="67">
        <f>form!B17</f>
        <v>43</v>
      </c>
      <c r="FL17" s="71" t="s">
        <v>164</v>
      </c>
      <c r="FM17" s="71"/>
      <c r="FN17" s="71"/>
      <c r="FO17" s="58" t="str">
        <f t="shared" si="44"/>
        <v>INSERT INTO `ez_fabrik_joins` (`list_id`, `element_id`, `join_from_table`, `table_join`, `table_key`, `table_join_key`, `join_type`, `group_id`, `params`) VALUES (0, 547, '', '#__users', 'user_sp', 'id', 'left', 43, '{"join-label":"name","type":"element","pk":"`#__users`.`id`"}');</v>
      </c>
      <c r="FP17" s="59"/>
      <c r="FQ17" s="67" t="s">
        <v>142</v>
      </c>
      <c r="FR17" s="68">
        <f t="shared" si="45"/>
        <v>548</v>
      </c>
      <c r="FS17" s="67" t="s">
        <v>341</v>
      </c>
      <c r="FT17" s="67">
        <f>form!B17</f>
        <v>43</v>
      </c>
      <c r="FU17" s="67" t="s">
        <v>342</v>
      </c>
      <c r="FV17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(548, 'status', 43,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7" s="59"/>
      <c r="FX17" s="13" t="s">
        <v>142</v>
      </c>
      <c r="FY17" s="68">
        <f t="shared" si="47"/>
        <v>549</v>
      </c>
      <c r="FZ17" t="s">
        <v>851</v>
      </c>
      <c r="GA17" s="67">
        <f>form!B17</f>
        <v>43</v>
      </c>
      <c r="GB17" t="s">
        <v>853</v>
      </c>
      <c r="GC17" s="34">
        <f t="shared" si="48"/>
        <v>533</v>
      </c>
      <c r="GD17" t="s">
        <v>852</v>
      </c>
      <c r="GE17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(549, 'start_stud_date', 43,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533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F17" s="72"/>
      <c r="GK17" s="64"/>
      <c r="GL17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(531, 'kategoriy_stud', 43,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547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7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(532, 'edu_stud', 43,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7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(533, 'st_url_id', 43,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7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(534, 'gp_stud', 43,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533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7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(535, 'cors_stud', 43,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534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7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(536, 'kaf_stud', 43,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535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7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(537, 'redi_stud', 43,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7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(538, 'uch_sp', 43,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547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7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(539, 'uch_sp_inf', 43,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540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7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(540, 'adres_uch', 43,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7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(541, 'id', 43,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7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(542, 'date_time', 43,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7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(543, 'famaly_stud', 43,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7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(544, 'name_stud', 43,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7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(545, 'oth_stud', 43,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7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(546, 'dolj_stud', 43,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7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(547, 'user_sp', 43,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7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(548, 'status', 43,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7" s="66" t="str">
        <f t="shared" si="68"/>
        <v>INSERT INTO `ez_fabrik_joins` (`list_id`, `element_id`, `join_from_table`, `table_join`, `table_key`, `table_join_key`, `join_type`, `group_id`, `params`) VALUES (0, 547, '', '#__users', 'user_sp', 'id', 'left', 43, '{"join-label":"name","type":"element","pk":"`#__users`.`id`"}');</v>
      </c>
      <c r="HE17" s="59"/>
    </row>
    <row r="18" spans="1:213" s="67" customFormat="1" x14ac:dyDescent="0.25">
      <c r="A18" s="67" t="s">
        <v>142</v>
      </c>
      <c r="B18" s="68">
        <f>dop!A20+1</f>
        <v>551</v>
      </c>
      <c r="C18" s="69" t="s">
        <v>146</v>
      </c>
      <c r="D18" s="67">
        <f>form!B18</f>
        <v>44</v>
      </c>
      <c r="E18" s="67" t="s">
        <v>854</v>
      </c>
      <c r="F18" s="70">
        <f t="shared" si="0"/>
        <v>567</v>
      </c>
      <c r="G18" s="67" t="s">
        <v>845</v>
      </c>
      <c r="I18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(551, 'kategoriy_stud', 44,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567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J18" s="59"/>
      <c r="K18" s="67" t="s">
        <v>142</v>
      </c>
      <c r="L18" s="68">
        <f t="shared" si="2"/>
        <v>552</v>
      </c>
      <c r="M18" s="69" t="s">
        <v>147</v>
      </c>
      <c r="N18" s="67">
        <f>form!B18</f>
        <v>44</v>
      </c>
      <c r="O18" s="67" t="s">
        <v>846</v>
      </c>
      <c r="R18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(552, 'edu_stud', 44,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S18" s="59"/>
      <c r="T18" s="67" t="s">
        <v>142</v>
      </c>
      <c r="U18" s="68">
        <f t="shared" si="4"/>
        <v>553</v>
      </c>
      <c r="V18" s="69" t="s">
        <v>148</v>
      </c>
      <c r="W18" s="67">
        <f>form!B18</f>
        <v>44</v>
      </c>
      <c r="X18" s="67" t="s">
        <v>138</v>
      </c>
      <c r="AA18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(553, 'st_url_id', 44,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B18" s="59"/>
      <c r="AC18" s="67" t="s">
        <v>142</v>
      </c>
      <c r="AD18" s="68">
        <f t="shared" si="6"/>
        <v>554</v>
      </c>
      <c r="AE18" s="69" t="s">
        <v>149</v>
      </c>
      <c r="AF18" s="67">
        <f>form!B18</f>
        <v>44</v>
      </c>
      <c r="AG18" s="67" t="s">
        <v>807</v>
      </c>
      <c r="AH18" s="67">
        <f t="shared" si="7"/>
        <v>553</v>
      </c>
      <c r="AI18" s="67" t="s">
        <v>810</v>
      </c>
      <c r="AJ18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(554, 'gp_stud', 44,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553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K18" s="59"/>
      <c r="AL18" s="67" t="s">
        <v>142</v>
      </c>
      <c r="AM18" s="68">
        <f t="shared" si="9"/>
        <v>555</v>
      </c>
      <c r="AN18" s="69" t="s">
        <v>150</v>
      </c>
      <c r="AO18" s="67">
        <f>form!B18</f>
        <v>44</v>
      </c>
      <c r="AP18" s="67" t="s">
        <v>808</v>
      </c>
      <c r="AQ18" s="67">
        <f t="shared" si="10"/>
        <v>554</v>
      </c>
      <c r="AR18" s="67" t="s">
        <v>811</v>
      </c>
      <c r="AS18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(555, 'cors_stud', 44,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554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T18" s="59"/>
      <c r="AU18" s="67" t="s">
        <v>142</v>
      </c>
      <c r="AV18" s="68">
        <f t="shared" si="12"/>
        <v>556</v>
      </c>
      <c r="AW18" s="69" t="s">
        <v>151</v>
      </c>
      <c r="AX18" s="67">
        <f>form!B18</f>
        <v>44</v>
      </c>
      <c r="AY18" s="67" t="s">
        <v>809</v>
      </c>
      <c r="AZ18" s="67">
        <f t="shared" si="13"/>
        <v>555</v>
      </c>
      <c r="BA18" s="67" t="s">
        <v>812</v>
      </c>
      <c r="BB18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(556, 'kaf_stud', 44,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555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C18" s="59"/>
      <c r="BD18" s="67" t="s">
        <v>142</v>
      </c>
      <c r="BE18" s="68">
        <f t="shared" si="15"/>
        <v>557</v>
      </c>
      <c r="BF18" s="69" t="s">
        <v>152</v>
      </c>
      <c r="BG18" s="67">
        <f>form!B18</f>
        <v>44</v>
      </c>
      <c r="BH18" s="67" t="s">
        <v>849</v>
      </c>
      <c r="BK18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(557, 'redi_stud', 44,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L18" s="59"/>
      <c r="BM18" s="67" t="s">
        <v>142</v>
      </c>
      <c r="BN18" s="68">
        <f t="shared" si="17"/>
        <v>558</v>
      </c>
      <c r="BO18" s="69" t="s">
        <v>153</v>
      </c>
      <c r="BP18" s="67">
        <f>form!B18</f>
        <v>44</v>
      </c>
      <c r="BQ18" s="67" t="s">
        <v>814</v>
      </c>
      <c r="BR18" s="67">
        <f t="shared" si="18"/>
        <v>567</v>
      </c>
      <c r="BS18" s="67" t="s">
        <v>144</v>
      </c>
      <c r="BT18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(558, 'uch_sp', 44,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567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U18" s="59"/>
      <c r="BV18" s="67" t="s">
        <v>142</v>
      </c>
      <c r="BW18" s="68">
        <f t="shared" si="20"/>
        <v>559</v>
      </c>
      <c r="BX18" s="69" t="s">
        <v>154</v>
      </c>
      <c r="BY18" s="67">
        <f>form!B18</f>
        <v>44</v>
      </c>
      <c r="BZ18" s="67" t="s">
        <v>806</v>
      </c>
      <c r="CA18" s="67">
        <f t="shared" si="21"/>
        <v>560</v>
      </c>
      <c r="CB18" s="67" t="s">
        <v>145</v>
      </c>
      <c r="CC18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(559, 'uch_sp_inf', 44,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560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D18" s="59"/>
      <c r="CE18" s="67" t="s">
        <v>142</v>
      </c>
      <c r="CF18" s="68">
        <f t="shared" si="23"/>
        <v>560</v>
      </c>
      <c r="CG18" s="69" t="s">
        <v>155</v>
      </c>
      <c r="CH18" s="67">
        <f>form!B18</f>
        <v>44</v>
      </c>
      <c r="CI18" s="67" t="s">
        <v>139</v>
      </c>
      <c r="CL18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(560, 'adres_uch', 44,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M18" s="59"/>
      <c r="CN18" s="67" t="s">
        <v>142</v>
      </c>
      <c r="CO18" s="68">
        <f t="shared" si="25"/>
        <v>561</v>
      </c>
      <c r="CP18" s="69" t="s">
        <v>141</v>
      </c>
      <c r="CQ18" s="67">
        <f>form!B18</f>
        <v>44</v>
      </c>
      <c r="CR18" s="67" t="s">
        <v>140</v>
      </c>
      <c r="CU18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(561, 'id', 44,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V18" s="59"/>
      <c r="CW18" s="67" t="s">
        <v>142</v>
      </c>
      <c r="CX18" s="68">
        <f t="shared" si="27"/>
        <v>562</v>
      </c>
      <c r="CY18" s="69" t="s">
        <v>156</v>
      </c>
      <c r="CZ18" s="67">
        <f>form!B18</f>
        <v>44</v>
      </c>
      <c r="DA18" s="67" t="s">
        <v>137</v>
      </c>
      <c r="DD18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(562, 'date_time', 44,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E18" s="59"/>
      <c r="DF18" s="67" t="s">
        <v>142</v>
      </c>
      <c r="DG18" s="68">
        <f t="shared" si="29"/>
        <v>563</v>
      </c>
      <c r="DH18" s="69" t="s">
        <v>158</v>
      </c>
      <c r="DI18" s="67">
        <f>form!B18</f>
        <v>44</v>
      </c>
      <c r="DJ18" s="67" t="s">
        <v>799</v>
      </c>
      <c r="DK18" s="70">
        <f t="shared" si="30"/>
        <v>567</v>
      </c>
      <c r="DL18" s="67" t="s">
        <v>847</v>
      </c>
      <c r="DM18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(563, 'famaly_stud', 44,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N18" s="59"/>
      <c r="DO18" s="67" t="s">
        <v>142</v>
      </c>
      <c r="DP18" s="68">
        <f t="shared" si="32"/>
        <v>564</v>
      </c>
      <c r="DQ18" s="69" t="s">
        <v>159</v>
      </c>
      <c r="DR18" s="67">
        <f>form!B18</f>
        <v>44</v>
      </c>
      <c r="DS18" s="67" t="s">
        <v>802</v>
      </c>
      <c r="DT18" s="70">
        <f t="shared" si="33"/>
        <v>567</v>
      </c>
      <c r="DU18" s="67" t="s">
        <v>848</v>
      </c>
      <c r="DV18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(564, 'name_stud', 44,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W18" s="59"/>
      <c r="DX18" s="67" t="s">
        <v>142</v>
      </c>
      <c r="DY18" s="68">
        <f t="shared" si="35"/>
        <v>565</v>
      </c>
      <c r="DZ18" s="69" t="s">
        <v>160</v>
      </c>
      <c r="EA18" s="67">
        <f>form!B18</f>
        <v>44</v>
      </c>
      <c r="EB18" s="67" t="s">
        <v>804</v>
      </c>
      <c r="EC18" s="70">
        <f t="shared" si="36"/>
        <v>567</v>
      </c>
      <c r="ED18" s="67" t="s">
        <v>848</v>
      </c>
      <c r="EE18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(565, 'oth_stud', 44,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F18" s="59"/>
      <c r="EG18" s="67" t="s">
        <v>142</v>
      </c>
      <c r="EH18" s="68">
        <f t="shared" si="38"/>
        <v>566</v>
      </c>
      <c r="EI18" s="69" t="s">
        <v>161</v>
      </c>
      <c r="EJ18" s="67">
        <f>form!B18</f>
        <v>44</v>
      </c>
      <c r="EK18" s="67" t="s">
        <v>805</v>
      </c>
      <c r="EL18" s="70">
        <f t="shared" si="39"/>
        <v>567</v>
      </c>
      <c r="EM18" s="67" t="s">
        <v>848</v>
      </c>
      <c r="EN18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(566, 'dolj_stud', 44,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O18" s="59"/>
      <c r="EP18" s="67" t="s">
        <v>142</v>
      </c>
      <c r="EQ18" s="68">
        <f t="shared" si="41"/>
        <v>567</v>
      </c>
      <c r="ER18" s="69" t="s">
        <v>157</v>
      </c>
      <c r="ES18" s="67">
        <f>form!B18</f>
        <v>44</v>
      </c>
      <c r="ET18" s="67" t="s">
        <v>813</v>
      </c>
      <c r="EW18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(567, 'user_sp', 44,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EX18" s="59"/>
      <c r="FH18" s="71" t="s">
        <v>162</v>
      </c>
      <c r="FI18" s="71">
        <f t="shared" si="43"/>
        <v>567</v>
      </c>
      <c r="FJ18" s="71" t="s">
        <v>163</v>
      </c>
      <c r="FK18" s="67">
        <f>form!B18</f>
        <v>44</v>
      </c>
      <c r="FL18" s="71" t="s">
        <v>164</v>
      </c>
      <c r="FM18" s="71"/>
      <c r="FN18" s="71"/>
      <c r="FO18" s="58" t="str">
        <f t="shared" si="44"/>
        <v>INSERT INTO `ez_fabrik_joins` (`list_id`, `element_id`, `join_from_table`, `table_join`, `table_key`, `table_join_key`, `join_type`, `group_id`, `params`) VALUES (0, 567, '', '#__users', 'user_sp', 'id', 'left', 44, '{"join-label":"name","type":"element","pk":"`#__users`.`id`"}');</v>
      </c>
      <c r="FP18" s="59"/>
      <c r="FQ18" s="67" t="s">
        <v>142</v>
      </c>
      <c r="FR18" s="68">
        <f t="shared" si="45"/>
        <v>568</v>
      </c>
      <c r="FS18" s="67" t="s">
        <v>341</v>
      </c>
      <c r="FT18" s="67">
        <f>form!B18</f>
        <v>44</v>
      </c>
      <c r="FU18" s="67" t="s">
        <v>342</v>
      </c>
      <c r="FV18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(568, 'status', 44,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8" s="59"/>
      <c r="FX18" s="13" t="s">
        <v>142</v>
      </c>
      <c r="FY18" s="68">
        <f t="shared" si="47"/>
        <v>569</v>
      </c>
      <c r="FZ18" t="s">
        <v>851</v>
      </c>
      <c r="GA18" s="67">
        <f>form!B18</f>
        <v>44</v>
      </c>
      <c r="GB18" t="s">
        <v>853</v>
      </c>
      <c r="GC18" s="34">
        <f t="shared" si="48"/>
        <v>553</v>
      </c>
      <c r="GD18" t="s">
        <v>852</v>
      </c>
      <c r="GE18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(569, 'start_stud_date', 44,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553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F18" s="72"/>
      <c r="GK18" s="64"/>
      <c r="GL18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(551, 'kategoriy_stud', 44,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567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8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(552, 'edu_stud', 44,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8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(553, 'st_url_id', 44,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8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(554, 'gp_stud', 44,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553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8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(555, 'cors_stud', 44,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554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8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(556, 'kaf_stud', 44,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555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8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(557, 'redi_stud', 44,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8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(558, 'uch_sp', 44,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567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8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(559, 'uch_sp_inf', 44,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560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8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(560, 'adres_uch', 44,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8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(561, 'id', 44,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8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(562, 'date_time', 44,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8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(563, 'famaly_stud', 44,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8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(564, 'name_stud', 44,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8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(565, 'oth_stud', 44,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8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(566, 'dolj_stud', 44,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8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(567, 'user_sp', 44,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8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(568, 'status', 44,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8" s="66" t="str">
        <f t="shared" si="68"/>
        <v>INSERT INTO `ez_fabrik_joins` (`list_id`, `element_id`, `join_from_table`, `table_join`, `table_key`, `table_join_key`, `join_type`, `group_id`, `params`) VALUES (0, 567, '', '#__users', 'user_sp', 'id', 'left', 44, '{"join-label":"name","type":"element","pk":"`#__users`.`id`"}');</v>
      </c>
      <c r="HE18" s="59"/>
    </row>
    <row r="19" spans="1:213" s="71" customFormat="1" x14ac:dyDescent="0.25">
      <c r="A19" s="67" t="s">
        <v>142</v>
      </c>
      <c r="B19" s="68">
        <f>dop!A21+1</f>
        <v>571</v>
      </c>
      <c r="C19" s="69" t="s">
        <v>146</v>
      </c>
      <c r="D19" s="67">
        <f>form!B19</f>
        <v>45</v>
      </c>
      <c r="E19" s="67" t="s">
        <v>854</v>
      </c>
      <c r="F19" s="70">
        <f t="shared" si="0"/>
        <v>587</v>
      </c>
      <c r="G19" s="67" t="s">
        <v>845</v>
      </c>
      <c r="H19" s="67"/>
      <c r="I19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(571, 'kategoriy_stud', 45,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587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J19" s="59"/>
      <c r="K19" s="67" t="s">
        <v>142</v>
      </c>
      <c r="L19" s="68">
        <f t="shared" si="2"/>
        <v>572</v>
      </c>
      <c r="M19" s="69" t="s">
        <v>147</v>
      </c>
      <c r="N19" s="67">
        <f>form!B19</f>
        <v>45</v>
      </c>
      <c r="O19" s="67" t="s">
        <v>846</v>
      </c>
      <c r="P19" s="67"/>
      <c r="Q19" s="67"/>
      <c r="R19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(572, 'edu_stud', 45,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S19" s="59"/>
      <c r="T19" s="67" t="s">
        <v>142</v>
      </c>
      <c r="U19" s="68">
        <f t="shared" si="4"/>
        <v>573</v>
      </c>
      <c r="V19" s="69" t="s">
        <v>148</v>
      </c>
      <c r="W19" s="67">
        <f>form!B19</f>
        <v>45</v>
      </c>
      <c r="X19" s="67" t="s">
        <v>138</v>
      </c>
      <c r="Y19" s="67"/>
      <c r="Z19" s="67"/>
      <c r="AA19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(573, 'st_url_id', 45,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B19" s="59"/>
      <c r="AC19" s="67" t="s">
        <v>142</v>
      </c>
      <c r="AD19" s="68">
        <f t="shared" si="6"/>
        <v>574</v>
      </c>
      <c r="AE19" s="69" t="s">
        <v>149</v>
      </c>
      <c r="AF19" s="67">
        <f>form!B19</f>
        <v>45</v>
      </c>
      <c r="AG19" s="67" t="s">
        <v>807</v>
      </c>
      <c r="AH19" s="67">
        <f t="shared" si="7"/>
        <v>573</v>
      </c>
      <c r="AI19" s="67" t="s">
        <v>810</v>
      </c>
      <c r="AJ19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(574, 'gp_stud', 45,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573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K19" s="59"/>
      <c r="AL19" s="67" t="s">
        <v>142</v>
      </c>
      <c r="AM19" s="68">
        <f t="shared" si="9"/>
        <v>575</v>
      </c>
      <c r="AN19" s="69" t="s">
        <v>150</v>
      </c>
      <c r="AO19" s="67">
        <f>form!B19</f>
        <v>45</v>
      </c>
      <c r="AP19" s="67" t="s">
        <v>808</v>
      </c>
      <c r="AQ19" s="67">
        <f t="shared" si="10"/>
        <v>574</v>
      </c>
      <c r="AR19" s="67" t="s">
        <v>811</v>
      </c>
      <c r="AS19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(575, 'cors_stud', 45,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574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T19" s="59"/>
      <c r="AU19" s="67" t="s">
        <v>142</v>
      </c>
      <c r="AV19" s="68">
        <f t="shared" si="12"/>
        <v>576</v>
      </c>
      <c r="AW19" s="69" t="s">
        <v>151</v>
      </c>
      <c r="AX19" s="67">
        <f>form!B19</f>
        <v>45</v>
      </c>
      <c r="AY19" s="67" t="s">
        <v>809</v>
      </c>
      <c r="AZ19" s="67">
        <f t="shared" si="13"/>
        <v>575</v>
      </c>
      <c r="BA19" s="67" t="s">
        <v>812</v>
      </c>
      <c r="BB19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(576, 'kaf_stud', 45,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575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C19" s="59"/>
      <c r="BD19" s="67" t="s">
        <v>142</v>
      </c>
      <c r="BE19" s="68">
        <f t="shared" si="15"/>
        <v>577</v>
      </c>
      <c r="BF19" s="69" t="s">
        <v>152</v>
      </c>
      <c r="BG19" s="67">
        <f>form!B19</f>
        <v>45</v>
      </c>
      <c r="BH19" s="67" t="s">
        <v>849</v>
      </c>
      <c r="BI19" s="67"/>
      <c r="BJ19" s="67"/>
      <c r="BK19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(577, 'redi_stud', 45,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L19" s="59"/>
      <c r="BM19" s="67" t="s">
        <v>142</v>
      </c>
      <c r="BN19" s="68">
        <f t="shared" si="17"/>
        <v>578</v>
      </c>
      <c r="BO19" s="69" t="s">
        <v>153</v>
      </c>
      <c r="BP19" s="67">
        <f>form!B19</f>
        <v>45</v>
      </c>
      <c r="BQ19" s="67" t="s">
        <v>814</v>
      </c>
      <c r="BR19" s="67">
        <f t="shared" si="18"/>
        <v>587</v>
      </c>
      <c r="BS19" s="67" t="s">
        <v>144</v>
      </c>
      <c r="BT19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(578, 'uch_sp', 45,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587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U19" s="59"/>
      <c r="BV19" s="67" t="s">
        <v>142</v>
      </c>
      <c r="BW19" s="68">
        <f t="shared" si="20"/>
        <v>579</v>
      </c>
      <c r="BX19" s="69" t="s">
        <v>154</v>
      </c>
      <c r="BY19" s="67">
        <f>form!B19</f>
        <v>45</v>
      </c>
      <c r="BZ19" s="67" t="s">
        <v>806</v>
      </c>
      <c r="CA19" s="67">
        <f t="shared" si="21"/>
        <v>580</v>
      </c>
      <c r="CB19" s="67" t="s">
        <v>145</v>
      </c>
      <c r="CC19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(579, 'uch_sp_inf', 45,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580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D19" s="59"/>
      <c r="CE19" s="67" t="s">
        <v>142</v>
      </c>
      <c r="CF19" s="68">
        <f t="shared" si="23"/>
        <v>580</v>
      </c>
      <c r="CG19" s="69" t="s">
        <v>155</v>
      </c>
      <c r="CH19" s="67">
        <f>form!B19</f>
        <v>45</v>
      </c>
      <c r="CI19" s="67" t="s">
        <v>139</v>
      </c>
      <c r="CJ19" s="67"/>
      <c r="CK19" s="67"/>
      <c r="CL19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(580, 'adres_uch', 45,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M19" s="59"/>
      <c r="CN19" s="67" t="s">
        <v>142</v>
      </c>
      <c r="CO19" s="68">
        <f t="shared" si="25"/>
        <v>581</v>
      </c>
      <c r="CP19" s="69" t="s">
        <v>141</v>
      </c>
      <c r="CQ19" s="67">
        <f>form!B19</f>
        <v>45</v>
      </c>
      <c r="CR19" s="67" t="s">
        <v>140</v>
      </c>
      <c r="CS19" s="67"/>
      <c r="CT19" s="67"/>
      <c r="CU19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(581, 'id', 45,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V19" s="59"/>
      <c r="CW19" s="67" t="s">
        <v>142</v>
      </c>
      <c r="CX19" s="68">
        <f t="shared" si="27"/>
        <v>582</v>
      </c>
      <c r="CY19" s="69" t="s">
        <v>156</v>
      </c>
      <c r="CZ19" s="67">
        <f>form!B19</f>
        <v>45</v>
      </c>
      <c r="DA19" s="67" t="s">
        <v>137</v>
      </c>
      <c r="DB19" s="67"/>
      <c r="DC19" s="67"/>
      <c r="DD19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(582, 'date_time', 45,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E19" s="59"/>
      <c r="DF19" s="67" t="s">
        <v>142</v>
      </c>
      <c r="DG19" s="68">
        <f t="shared" si="29"/>
        <v>583</v>
      </c>
      <c r="DH19" s="69" t="s">
        <v>158</v>
      </c>
      <c r="DI19" s="67">
        <f>form!B19</f>
        <v>45</v>
      </c>
      <c r="DJ19" s="67" t="s">
        <v>799</v>
      </c>
      <c r="DK19" s="70">
        <f t="shared" si="30"/>
        <v>587</v>
      </c>
      <c r="DL19" s="67" t="s">
        <v>847</v>
      </c>
      <c r="DM19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(583, 'famaly_stud', 45,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N19" s="59"/>
      <c r="DO19" s="67" t="s">
        <v>142</v>
      </c>
      <c r="DP19" s="68">
        <f t="shared" si="32"/>
        <v>584</v>
      </c>
      <c r="DQ19" s="69" t="s">
        <v>159</v>
      </c>
      <c r="DR19" s="67">
        <f>form!B19</f>
        <v>45</v>
      </c>
      <c r="DS19" s="67" t="s">
        <v>802</v>
      </c>
      <c r="DT19" s="70">
        <f t="shared" si="33"/>
        <v>587</v>
      </c>
      <c r="DU19" s="67" t="s">
        <v>848</v>
      </c>
      <c r="DV19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(584, 'name_stud', 45,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W19" s="59"/>
      <c r="DX19" s="67" t="s">
        <v>142</v>
      </c>
      <c r="DY19" s="68">
        <f t="shared" si="35"/>
        <v>585</v>
      </c>
      <c r="DZ19" s="69" t="s">
        <v>160</v>
      </c>
      <c r="EA19" s="67">
        <f>form!B19</f>
        <v>45</v>
      </c>
      <c r="EB19" s="67" t="s">
        <v>804</v>
      </c>
      <c r="EC19" s="70">
        <f t="shared" si="36"/>
        <v>587</v>
      </c>
      <c r="ED19" s="67" t="s">
        <v>848</v>
      </c>
      <c r="EE19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(585, 'oth_stud', 45,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F19" s="59"/>
      <c r="EG19" s="67" t="s">
        <v>142</v>
      </c>
      <c r="EH19" s="68">
        <f t="shared" si="38"/>
        <v>586</v>
      </c>
      <c r="EI19" s="69" t="s">
        <v>161</v>
      </c>
      <c r="EJ19" s="67">
        <f>form!B19</f>
        <v>45</v>
      </c>
      <c r="EK19" s="67" t="s">
        <v>805</v>
      </c>
      <c r="EL19" s="70">
        <f t="shared" si="39"/>
        <v>587</v>
      </c>
      <c r="EM19" s="67" t="s">
        <v>848</v>
      </c>
      <c r="EN19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(586, 'dolj_stud', 45,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O19" s="59"/>
      <c r="EP19" s="67" t="s">
        <v>142</v>
      </c>
      <c r="EQ19" s="68">
        <f t="shared" si="41"/>
        <v>587</v>
      </c>
      <c r="ER19" s="69" t="s">
        <v>157</v>
      </c>
      <c r="ES19" s="67">
        <f>form!B19</f>
        <v>45</v>
      </c>
      <c r="ET19" s="67" t="s">
        <v>813</v>
      </c>
      <c r="EU19" s="67"/>
      <c r="EV19" s="67"/>
      <c r="EW19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(587, 'user_sp', 45,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EX19" s="59"/>
      <c r="FH19" s="71" t="s">
        <v>162</v>
      </c>
      <c r="FI19" s="71">
        <f t="shared" si="43"/>
        <v>587</v>
      </c>
      <c r="FJ19" s="71" t="s">
        <v>163</v>
      </c>
      <c r="FK19" s="67">
        <f>form!B19</f>
        <v>45</v>
      </c>
      <c r="FL19" s="71" t="s">
        <v>164</v>
      </c>
      <c r="FO19" s="58" t="str">
        <f t="shared" si="44"/>
        <v>INSERT INTO `ez_fabrik_joins` (`list_id`, `element_id`, `join_from_table`, `table_join`, `table_key`, `table_join_key`, `join_type`, `group_id`, `params`) VALUES (0, 587, '', '#__users', 'user_sp', 'id', 'left', 45, '{"join-label":"name","type":"element","pk":"`#__users`.`id`"}');</v>
      </c>
      <c r="FP19" s="59"/>
      <c r="FQ19" s="67" t="s">
        <v>142</v>
      </c>
      <c r="FR19" s="68">
        <f t="shared" si="45"/>
        <v>588</v>
      </c>
      <c r="FS19" s="67" t="s">
        <v>341</v>
      </c>
      <c r="FT19" s="67">
        <f>form!B19</f>
        <v>45</v>
      </c>
      <c r="FU19" s="67" t="s">
        <v>342</v>
      </c>
      <c r="FV19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(588, 'status', 45,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9" s="59"/>
      <c r="FX19" s="13" t="s">
        <v>142</v>
      </c>
      <c r="FY19" s="68">
        <f t="shared" si="47"/>
        <v>589</v>
      </c>
      <c r="FZ19" t="s">
        <v>851</v>
      </c>
      <c r="GA19" s="67">
        <f>form!B19</f>
        <v>45</v>
      </c>
      <c r="GB19" t="s">
        <v>853</v>
      </c>
      <c r="GC19" s="34">
        <f t="shared" si="48"/>
        <v>573</v>
      </c>
      <c r="GD19" t="s">
        <v>852</v>
      </c>
      <c r="GE19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(589, 'start_stud_date', 45,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573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F19" s="72"/>
      <c r="GG19" s="67"/>
      <c r="GH19" s="67"/>
      <c r="GI19" s="67"/>
      <c r="GJ19" s="67"/>
      <c r="GK19" s="64"/>
      <c r="GL19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(571, 'kategoriy_stud', 45,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587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9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(572, 'edu_stud', 45,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9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(573, 'st_url_id', 45,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9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(574, 'gp_stud', 45,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573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9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(575, 'cors_stud', 45,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574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9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(576, 'kaf_stud', 45,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575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9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(577, 'redi_stud', 45,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9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(578, 'uch_sp', 45,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587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9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(579, 'uch_sp_inf', 45,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580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9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(580, 'adres_uch', 45,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9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(581, 'id', 45,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9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(582, 'date_time', 45,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9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(583, 'famaly_stud', 45,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9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(584, 'name_stud', 45,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9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(585, 'oth_stud', 45,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9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(586, 'dolj_stud', 45,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587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9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(587, 'user_sp', 45,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9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(588, 'status', 45,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9" s="66" t="str">
        <f t="shared" si="68"/>
        <v>INSERT INTO `ez_fabrik_joins` (`list_id`, `element_id`, `join_from_table`, `table_join`, `table_key`, `table_join_key`, `join_type`, `group_id`, `params`) VALUES (0, 587, '', '#__users', 'user_sp', 'id', 'left', 45, '{"join-label":"name","type":"element","pk":"`#__users`.`id`"}');</v>
      </c>
      <c r="HE19" s="59"/>
    </row>
    <row r="20" spans="1:213" x14ac:dyDescent="0.25">
      <c r="A20" s="67" t="s">
        <v>142</v>
      </c>
      <c r="B20" s="68">
        <f>dop!A22+1</f>
        <v>591</v>
      </c>
      <c r="C20" s="69" t="s">
        <v>146</v>
      </c>
      <c r="D20" s="67">
        <f>form!B20</f>
        <v>46</v>
      </c>
      <c r="E20" s="67" t="s">
        <v>854</v>
      </c>
      <c r="F20" s="70">
        <f t="shared" si="0"/>
        <v>607</v>
      </c>
      <c r="G20" s="67" t="s">
        <v>845</v>
      </c>
      <c r="H20" s="67"/>
      <c r="I20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(591, 'kategoriy_stud', 46,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607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20" s="67" t="s">
        <v>142</v>
      </c>
      <c r="L20" s="68">
        <f t="shared" si="2"/>
        <v>592</v>
      </c>
      <c r="M20" s="69" t="s">
        <v>147</v>
      </c>
      <c r="N20" s="67">
        <f>form!B20</f>
        <v>46</v>
      </c>
      <c r="O20" s="67" t="s">
        <v>846</v>
      </c>
      <c r="P20" s="67"/>
      <c r="Q20" s="67"/>
      <c r="R20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(592, 'edu_stud', 46,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20" s="67" t="s">
        <v>142</v>
      </c>
      <c r="U20" s="68">
        <f t="shared" si="4"/>
        <v>593</v>
      </c>
      <c r="V20" s="69" t="s">
        <v>148</v>
      </c>
      <c r="W20" s="67">
        <f>form!B20</f>
        <v>46</v>
      </c>
      <c r="X20" s="67" t="s">
        <v>138</v>
      </c>
      <c r="Y20" s="67"/>
      <c r="Z20" s="67"/>
      <c r="AA20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(593, 'st_url_id', 46,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20" s="67" t="s">
        <v>142</v>
      </c>
      <c r="AD20" s="68">
        <f t="shared" si="6"/>
        <v>594</v>
      </c>
      <c r="AE20" s="69" t="s">
        <v>149</v>
      </c>
      <c r="AF20" s="67">
        <f>form!B20</f>
        <v>46</v>
      </c>
      <c r="AG20" s="67" t="s">
        <v>807</v>
      </c>
      <c r="AH20" s="67">
        <f t="shared" si="7"/>
        <v>593</v>
      </c>
      <c r="AI20" s="67" t="s">
        <v>810</v>
      </c>
      <c r="AJ20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(594, 'gp_stud', 46,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593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20" s="67" t="s">
        <v>142</v>
      </c>
      <c r="AM20" s="68">
        <f t="shared" si="9"/>
        <v>595</v>
      </c>
      <c r="AN20" s="69" t="s">
        <v>150</v>
      </c>
      <c r="AO20" s="67">
        <f>form!B20</f>
        <v>46</v>
      </c>
      <c r="AP20" s="67" t="s">
        <v>808</v>
      </c>
      <c r="AQ20" s="67">
        <f t="shared" si="10"/>
        <v>594</v>
      </c>
      <c r="AR20" s="67" t="s">
        <v>811</v>
      </c>
      <c r="AS20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(595, 'cors_stud', 46,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594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20" s="67" t="s">
        <v>142</v>
      </c>
      <c r="AV20" s="68">
        <f t="shared" si="12"/>
        <v>596</v>
      </c>
      <c r="AW20" s="69" t="s">
        <v>151</v>
      </c>
      <c r="AX20" s="67">
        <f>form!B20</f>
        <v>46</v>
      </c>
      <c r="AY20" s="67" t="s">
        <v>809</v>
      </c>
      <c r="AZ20" s="67">
        <f t="shared" si="13"/>
        <v>595</v>
      </c>
      <c r="BA20" s="67" t="s">
        <v>812</v>
      </c>
      <c r="BB20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(596, 'kaf_stud', 46,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595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20" s="67" t="s">
        <v>142</v>
      </c>
      <c r="BE20" s="68">
        <f t="shared" si="15"/>
        <v>597</v>
      </c>
      <c r="BF20" s="69" t="s">
        <v>152</v>
      </c>
      <c r="BG20" s="67">
        <f>form!B20</f>
        <v>46</v>
      </c>
      <c r="BH20" s="67" t="s">
        <v>849</v>
      </c>
      <c r="BI20" s="67"/>
      <c r="BJ20" s="67"/>
      <c r="BK20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(597, 'redi_stud', 46,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20" s="67" t="s">
        <v>142</v>
      </c>
      <c r="BN20" s="68">
        <f t="shared" si="17"/>
        <v>598</v>
      </c>
      <c r="BO20" s="69" t="s">
        <v>153</v>
      </c>
      <c r="BP20" s="67">
        <f>form!B20</f>
        <v>46</v>
      </c>
      <c r="BQ20" s="67" t="s">
        <v>814</v>
      </c>
      <c r="BR20" s="67">
        <f t="shared" si="18"/>
        <v>607</v>
      </c>
      <c r="BS20" s="67" t="s">
        <v>144</v>
      </c>
      <c r="BT20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(598, 'uch_sp', 46,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607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20" s="67" t="s">
        <v>142</v>
      </c>
      <c r="BW20" s="68">
        <f t="shared" si="20"/>
        <v>599</v>
      </c>
      <c r="BX20" s="69" t="s">
        <v>154</v>
      </c>
      <c r="BY20" s="67">
        <f>form!B20</f>
        <v>46</v>
      </c>
      <c r="BZ20" s="67" t="s">
        <v>806</v>
      </c>
      <c r="CA20" s="67">
        <f t="shared" si="21"/>
        <v>600</v>
      </c>
      <c r="CB20" s="67" t="s">
        <v>145</v>
      </c>
      <c r="CC20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(599, 'uch_sp_inf', 46,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600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20" s="67" t="s">
        <v>142</v>
      </c>
      <c r="CF20" s="68">
        <f t="shared" si="23"/>
        <v>600</v>
      </c>
      <c r="CG20" s="69" t="s">
        <v>155</v>
      </c>
      <c r="CH20" s="67">
        <f>form!B20</f>
        <v>46</v>
      </c>
      <c r="CI20" s="67" t="s">
        <v>139</v>
      </c>
      <c r="CJ20" s="67"/>
      <c r="CK20" s="67"/>
      <c r="CL20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(600, 'adres_uch', 46,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20" s="67" t="s">
        <v>142</v>
      </c>
      <c r="CO20" s="68">
        <f t="shared" si="25"/>
        <v>601</v>
      </c>
      <c r="CP20" s="69" t="s">
        <v>141</v>
      </c>
      <c r="CQ20" s="67">
        <f>form!B20</f>
        <v>46</v>
      </c>
      <c r="CR20" s="67" t="s">
        <v>140</v>
      </c>
      <c r="CS20" s="67"/>
      <c r="CT20" s="67"/>
      <c r="CU20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(601, 'id', 46,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20" s="67" t="s">
        <v>142</v>
      </c>
      <c r="CX20" s="68">
        <f t="shared" si="27"/>
        <v>602</v>
      </c>
      <c r="CY20" s="69" t="s">
        <v>156</v>
      </c>
      <c r="CZ20" s="67">
        <f>form!B20</f>
        <v>46</v>
      </c>
      <c r="DA20" s="67" t="s">
        <v>137</v>
      </c>
      <c r="DB20" s="67"/>
      <c r="DC20" s="67"/>
      <c r="DD20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(602, 'date_time', 46,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20" s="67" t="s">
        <v>142</v>
      </c>
      <c r="DG20" s="68">
        <f t="shared" si="29"/>
        <v>603</v>
      </c>
      <c r="DH20" s="69" t="s">
        <v>158</v>
      </c>
      <c r="DI20" s="67">
        <f>form!B20</f>
        <v>46</v>
      </c>
      <c r="DJ20" s="67" t="s">
        <v>799</v>
      </c>
      <c r="DK20" s="70">
        <f t="shared" si="30"/>
        <v>607</v>
      </c>
      <c r="DL20" s="67" t="s">
        <v>847</v>
      </c>
      <c r="DM20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(603, 'famaly_stud', 46,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20" s="67" t="s">
        <v>142</v>
      </c>
      <c r="DP20" s="68">
        <f t="shared" si="32"/>
        <v>604</v>
      </c>
      <c r="DQ20" s="69" t="s">
        <v>159</v>
      </c>
      <c r="DR20" s="67">
        <f>form!B20</f>
        <v>46</v>
      </c>
      <c r="DS20" s="67" t="s">
        <v>802</v>
      </c>
      <c r="DT20" s="70">
        <f t="shared" si="33"/>
        <v>607</v>
      </c>
      <c r="DU20" s="67" t="s">
        <v>848</v>
      </c>
      <c r="DV20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(604, 'name_stud', 46,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20" s="67" t="s">
        <v>142</v>
      </c>
      <c r="DY20" s="68">
        <f t="shared" si="35"/>
        <v>605</v>
      </c>
      <c r="DZ20" s="69" t="s">
        <v>160</v>
      </c>
      <c r="EA20" s="67">
        <f>form!B20</f>
        <v>46</v>
      </c>
      <c r="EB20" s="67" t="s">
        <v>804</v>
      </c>
      <c r="EC20" s="70">
        <f t="shared" si="36"/>
        <v>607</v>
      </c>
      <c r="ED20" s="67" t="s">
        <v>848</v>
      </c>
      <c r="EE20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(605, 'oth_stud', 46,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20" s="67" t="s">
        <v>142</v>
      </c>
      <c r="EH20" s="68">
        <f t="shared" si="38"/>
        <v>606</v>
      </c>
      <c r="EI20" s="69" t="s">
        <v>161</v>
      </c>
      <c r="EJ20" s="67">
        <f>form!B20</f>
        <v>46</v>
      </c>
      <c r="EK20" s="67" t="s">
        <v>805</v>
      </c>
      <c r="EL20" s="70">
        <f t="shared" si="39"/>
        <v>607</v>
      </c>
      <c r="EM20" s="67" t="s">
        <v>848</v>
      </c>
      <c r="EN20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(606, 'dolj_stud', 46,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20" s="67" t="s">
        <v>142</v>
      </c>
      <c r="EQ20" s="68">
        <f t="shared" si="41"/>
        <v>607</v>
      </c>
      <c r="ER20" s="69" t="s">
        <v>157</v>
      </c>
      <c r="ES20" s="67">
        <f>form!B20</f>
        <v>46</v>
      </c>
      <c r="ET20" s="67" t="s">
        <v>813</v>
      </c>
      <c r="EU20" s="67"/>
      <c r="EV20" s="67"/>
      <c r="EW20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(607, 'user_sp', 46,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20" s="71" t="s">
        <v>162</v>
      </c>
      <c r="FI20" s="71">
        <f t="shared" si="43"/>
        <v>607</v>
      </c>
      <c r="FJ20" s="71" t="s">
        <v>163</v>
      </c>
      <c r="FK20" s="67">
        <f>form!B20</f>
        <v>46</v>
      </c>
      <c r="FL20" s="71" t="s">
        <v>164</v>
      </c>
      <c r="FM20" s="71"/>
      <c r="FN20" s="71"/>
      <c r="FO20" s="58" t="str">
        <f t="shared" si="44"/>
        <v>INSERT INTO `ez_fabrik_joins` (`list_id`, `element_id`, `join_from_table`, `table_join`, `table_key`, `table_join_key`, `join_type`, `group_id`, `params`) VALUES (0, 607, '', '#__users', 'user_sp', 'id', 'left', 46, '{"join-label":"name","type":"element","pk":"`#__users`.`id`"}');</v>
      </c>
      <c r="FQ20" s="67" t="s">
        <v>142</v>
      </c>
      <c r="FR20" s="68">
        <f t="shared" si="45"/>
        <v>608</v>
      </c>
      <c r="FS20" s="67" t="s">
        <v>341</v>
      </c>
      <c r="FT20" s="67">
        <f>form!B20</f>
        <v>46</v>
      </c>
      <c r="FU20" s="67" t="s">
        <v>342</v>
      </c>
      <c r="FV20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(608, 'status', 46,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20" s="59"/>
      <c r="FX20" s="13" t="s">
        <v>142</v>
      </c>
      <c r="FY20" s="68">
        <f t="shared" si="47"/>
        <v>609</v>
      </c>
      <c r="FZ20" t="s">
        <v>851</v>
      </c>
      <c r="GA20" s="67">
        <f>form!B20</f>
        <v>46</v>
      </c>
      <c r="GB20" t="s">
        <v>853</v>
      </c>
      <c r="GC20" s="34">
        <f t="shared" si="48"/>
        <v>593</v>
      </c>
      <c r="GD20" t="s">
        <v>852</v>
      </c>
      <c r="GE20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(609, 'start_stud_date', 46,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593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20" s="67"/>
      <c r="GH20" s="67"/>
      <c r="GI20" s="67"/>
      <c r="GJ20" s="67"/>
      <c r="GL20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(591, 'kategoriy_stud', 46,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607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20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(592, 'edu_stud', 46,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20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(593, 'st_url_id', 46,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20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(594, 'gp_stud', 46,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593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20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(595, 'cors_stud', 46,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594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20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(596, 'kaf_stud', 46,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595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20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(597, 'redi_stud', 46,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20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(598, 'uch_sp', 46,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607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20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(599, 'uch_sp_inf', 46,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600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20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(600, 'adres_uch', 46,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20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(601, 'id', 46,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20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(602, 'date_time', 46,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20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(603, 'famaly_stud', 46,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20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(604, 'name_stud', 46,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20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(605, 'oth_stud', 46,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20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(606, 'dolj_stud', 46,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20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(607, 'user_sp', 46,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20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(608, 'status', 46,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20" s="66" t="str">
        <f t="shared" si="68"/>
        <v>INSERT INTO `ez_fabrik_joins` (`list_id`, `element_id`, `join_from_table`, `table_join`, `table_key`, `table_join_key`, `join_type`, `group_id`, `params`) VALUES (0, 607, '', '#__users', 'user_sp', 'id', 'left', 46, '{"join-label":"name","type":"element","pk":"`#__users`.`id`"}');</v>
      </c>
    </row>
    <row r="21" spans="1:213" x14ac:dyDescent="0.25">
      <c r="A21" s="67" t="s">
        <v>142</v>
      </c>
      <c r="B21" s="68">
        <f>dop!A23+1</f>
        <v>611</v>
      </c>
      <c r="C21" s="69" t="s">
        <v>146</v>
      </c>
      <c r="D21" s="67">
        <f>form!B21</f>
        <v>47</v>
      </c>
      <c r="E21" s="67" t="s">
        <v>854</v>
      </c>
      <c r="F21" s="70">
        <f t="shared" si="0"/>
        <v>627</v>
      </c>
      <c r="G21" s="67" t="s">
        <v>845</v>
      </c>
      <c r="H21" s="67"/>
      <c r="I21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(611, 'kategoriy_stud', 47,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627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21" s="67" t="s">
        <v>142</v>
      </c>
      <c r="L21" s="68">
        <f t="shared" si="2"/>
        <v>612</v>
      </c>
      <c r="M21" s="69" t="s">
        <v>147</v>
      </c>
      <c r="N21" s="67">
        <f>form!B21</f>
        <v>47</v>
      </c>
      <c r="O21" s="67" t="s">
        <v>846</v>
      </c>
      <c r="P21" s="67"/>
      <c r="Q21" s="67"/>
      <c r="R21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(612, 'edu_stud', 47,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21" s="67" t="s">
        <v>142</v>
      </c>
      <c r="U21" s="68">
        <f t="shared" si="4"/>
        <v>613</v>
      </c>
      <c r="V21" s="69" t="s">
        <v>148</v>
      </c>
      <c r="W21" s="67">
        <f>form!B21</f>
        <v>47</v>
      </c>
      <c r="X21" s="67" t="s">
        <v>138</v>
      </c>
      <c r="Y21" s="67"/>
      <c r="Z21" s="67"/>
      <c r="AA21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(613, 'st_url_id', 47,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21" s="67" t="s">
        <v>142</v>
      </c>
      <c r="AD21" s="68">
        <f t="shared" si="6"/>
        <v>614</v>
      </c>
      <c r="AE21" s="69" t="s">
        <v>149</v>
      </c>
      <c r="AF21" s="67">
        <f>form!B21</f>
        <v>47</v>
      </c>
      <c r="AG21" s="67" t="s">
        <v>807</v>
      </c>
      <c r="AH21" s="67">
        <f t="shared" si="7"/>
        <v>613</v>
      </c>
      <c r="AI21" s="67" t="s">
        <v>810</v>
      </c>
      <c r="AJ21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(614, 'gp_stud', 47,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613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21" s="67" t="s">
        <v>142</v>
      </c>
      <c r="AM21" s="68">
        <f t="shared" si="9"/>
        <v>615</v>
      </c>
      <c r="AN21" s="69" t="s">
        <v>150</v>
      </c>
      <c r="AO21" s="67">
        <f>form!B21</f>
        <v>47</v>
      </c>
      <c r="AP21" s="67" t="s">
        <v>808</v>
      </c>
      <c r="AQ21" s="67">
        <f t="shared" si="10"/>
        <v>614</v>
      </c>
      <c r="AR21" s="67" t="s">
        <v>811</v>
      </c>
      <c r="AS21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(615, 'cors_stud', 47,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614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21" s="67" t="s">
        <v>142</v>
      </c>
      <c r="AV21" s="68">
        <f t="shared" si="12"/>
        <v>616</v>
      </c>
      <c r="AW21" s="69" t="s">
        <v>151</v>
      </c>
      <c r="AX21" s="67">
        <f>form!B21</f>
        <v>47</v>
      </c>
      <c r="AY21" s="67" t="s">
        <v>809</v>
      </c>
      <c r="AZ21" s="67">
        <f t="shared" si="13"/>
        <v>615</v>
      </c>
      <c r="BA21" s="67" t="s">
        <v>812</v>
      </c>
      <c r="BB21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(616, 'kaf_stud', 47,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615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21" s="67" t="s">
        <v>142</v>
      </c>
      <c r="BE21" s="68">
        <f t="shared" si="15"/>
        <v>617</v>
      </c>
      <c r="BF21" s="69" t="s">
        <v>152</v>
      </c>
      <c r="BG21" s="67">
        <f>form!B21</f>
        <v>47</v>
      </c>
      <c r="BH21" s="67" t="s">
        <v>849</v>
      </c>
      <c r="BI21" s="67"/>
      <c r="BJ21" s="67"/>
      <c r="BK21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(617, 'redi_stud', 47,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21" s="67" t="s">
        <v>142</v>
      </c>
      <c r="BN21" s="68">
        <f t="shared" si="17"/>
        <v>618</v>
      </c>
      <c r="BO21" s="69" t="s">
        <v>153</v>
      </c>
      <c r="BP21" s="67">
        <f>form!B21</f>
        <v>47</v>
      </c>
      <c r="BQ21" s="67" t="s">
        <v>814</v>
      </c>
      <c r="BR21" s="67">
        <f t="shared" si="18"/>
        <v>627</v>
      </c>
      <c r="BS21" s="67" t="s">
        <v>144</v>
      </c>
      <c r="BT21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(618, 'uch_sp', 47,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627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21" s="67" t="s">
        <v>142</v>
      </c>
      <c r="BW21" s="68">
        <f t="shared" si="20"/>
        <v>619</v>
      </c>
      <c r="BX21" s="69" t="s">
        <v>154</v>
      </c>
      <c r="BY21" s="67">
        <f>form!B21</f>
        <v>47</v>
      </c>
      <c r="BZ21" s="67" t="s">
        <v>806</v>
      </c>
      <c r="CA21" s="67">
        <f t="shared" si="21"/>
        <v>620</v>
      </c>
      <c r="CB21" s="67" t="s">
        <v>145</v>
      </c>
      <c r="CC21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(619, 'uch_sp_inf', 47,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620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21" s="67" t="s">
        <v>142</v>
      </c>
      <c r="CF21" s="68">
        <f t="shared" si="23"/>
        <v>620</v>
      </c>
      <c r="CG21" s="69" t="s">
        <v>155</v>
      </c>
      <c r="CH21" s="67">
        <f>form!B21</f>
        <v>47</v>
      </c>
      <c r="CI21" s="67" t="s">
        <v>139</v>
      </c>
      <c r="CJ21" s="67"/>
      <c r="CK21" s="67"/>
      <c r="CL21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(620, 'adres_uch', 47,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21" s="67" t="s">
        <v>142</v>
      </c>
      <c r="CO21" s="68">
        <f t="shared" si="25"/>
        <v>621</v>
      </c>
      <c r="CP21" s="69" t="s">
        <v>141</v>
      </c>
      <c r="CQ21" s="67">
        <f>form!B21</f>
        <v>47</v>
      </c>
      <c r="CR21" s="67" t="s">
        <v>140</v>
      </c>
      <c r="CS21" s="67"/>
      <c r="CT21" s="67"/>
      <c r="CU21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(621, 'id', 47,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21" s="67" t="s">
        <v>142</v>
      </c>
      <c r="CX21" s="68">
        <f t="shared" si="27"/>
        <v>622</v>
      </c>
      <c r="CY21" s="69" t="s">
        <v>156</v>
      </c>
      <c r="CZ21" s="67">
        <f>form!B21</f>
        <v>47</v>
      </c>
      <c r="DA21" s="67" t="s">
        <v>137</v>
      </c>
      <c r="DB21" s="67"/>
      <c r="DC21" s="67"/>
      <c r="DD21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(622, 'date_time', 47,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21" s="67" t="s">
        <v>142</v>
      </c>
      <c r="DG21" s="68">
        <f t="shared" si="29"/>
        <v>623</v>
      </c>
      <c r="DH21" s="69" t="s">
        <v>158</v>
      </c>
      <c r="DI21" s="67">
        <f>form!B21</f>
        <v>47</v>
      </c>
      <c r="DJ21" s="67" t="s">
        <v>799</v>
      </c>
      <c r="DK21" s="70">
        <f t="shared" si="30"/>
        <v>627</v>
      </c>
      <c r="DL21" s="67" t="s">
        <v>847</v>
      </c>
      <c r="DM21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(623, 'famaly_stud', 47,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21" s="67" t="s">
        <v>142</v>
      </c>
      <c r="DP21" s="68">
        <f t="shared" si="32"/>
        <v>624</v>
      </c>
      <c r="DQ21" s="69" t="s">
        <v>159</v>
      </c>
      <c r="DR21" s="67">
        <f>form!B21</f>
        <v>47</v>
      </c>
      <c r="DS21" s="67" t="s">
        <v>802</v>
      </c>
      <c r="DT21" s="70">
        <f t="shared" si="33"/>
        <v>627</v>
      </c>
      <c r="DU21" s="67" t="s">
        <v>848</v>
      </c>
      <c r="DV21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(624, 'name_stud', 47,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21" s="67" t="s">
        <v>142</v>
      </c>
      <c r="DY21" s="68">
        <f t="shared" si="35"/>
        <v>625</v>
      </c>
      <c r="DZ21" s="69" t="s">
        <v>160</v>
      </c>
      <c r="EA21" s="67">
        <f>form!B21</f>
        <v>47</v>
      </c>
      <c r="EB21" s="67" t="s">
        <v>804</v>
      </c>
      <c r="EC21" s="70">
        <f t="shared" si="36"/>
        <v>627</v>
      </c>
      <c r="ED21" s="67" t="s">
        <v>848</v>
      </c>
      <c r="EE21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(625, 'oth_stud', 47,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21" s="67" t="s">
        <v>142</v>
      </c>
      <c r="EH21" s="68">
        <f t="shared" si="38"/>
        <v>626</v>
      </c>
      <c r="EI21" s="69" t="s">
        <v>161</v>
      </c>
      <c r="EJ21" s="67">
        <f>form!B21</f>
        <v>47</v>
      </c>
      <c r="EK21" s="67" t="s">
        <v>805</v>
      </c>
      <c r="EL21" s="70">
        <f t="shared" si="39"/>
        <v>627</v>
      </c>
      <c r="EM21" s="67" t="s">
        <v>848</v>
      </c>
      <c r="EN21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(626, 'dolj_stud', 47,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21" s="67" t="s">
        <v>142</v>
      </c>
      <c r="EQ21" s="68">
        <f t="shared" si="41"/>
        <v>627</v>
      </c>
      <c r="ER21" s="69" t="s">
        <v>157</v>
      </c>
      <c r="ES21" s="67">
        <f>form!B21</f>
        <v>47</v>
      </c>
      <c r="ET21" s="67" t="s">
        <v>813</v>
      </c>
      <c r="EU21" s="67"/>
      <c r="EV21" s="67"/>
      <c r="EW21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(627, 'user_sp', 47,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21" s="71" t="s">
        <v>162</v>
      </c>
      <c r="FI21" s="71">
        <f t="shared" si="43"/>
        <v>627</v>
      </c>
      <c r="FJ21" s="71" t="s">
        <v>163</v>
      </c>
      <c r="FK21" s="67">
        <f>form!B21</f>
        <v>47</v>
      </c>
      <c r="FL21" s="71" t="s">
        <v>164</v>
      </c>
      <c r="FM21" s="71"/>
      <c r="FN21" s="71"/>
      <c r="FO21" s="58" t="str">
        <f t="shared" si="44"/>
        <v>INSERT INTO `ez_fabrik_joins` (`list_id`, `element_id`, `join_from_table`, `table_join`, `table_key`, `table_join_key`, `join_type`, `group_id`, `params`) VALUES (0, 627, '', '#__users', 'user_sp', 'id', 'left', 47, '{"join-label":"name","type":"element","pk":"`#__users`.`id`"}');</v>
      </c>
      <c r="FQ21" s="67" t="s">
        <v>142</v>
      </c>
      <c r="FR21" s="68">
        <f t="shared" si="45"/>
        <v>628</v>
      </c>
      <c r="FS21" s="67" t="s">
        <v>341</v>
      </c>
      <c r="FT21" s="67">
        <f>form!B21</f>
        <v>47</v>
      </c>
      <c r="FU21" s="67" t="s">
        <v>342</v>
      </c>
      <c r="FV21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(628, 'status', 47,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21" s="59"/>
      <c r="FX21" s="13" t="s">
        <v>142</v>
      </c>
      <c r="FY21" s="68">
        <f t="shared" si="47"/>
        <v>629</v>
      </c>
      <c r="FZ21" t="s">
        <v>851</v>
      </c>
      <c r="GA21" s="67">
        <f>form!B21</f>
        <v>47</v>
      </c>
      <c r="GB21" t="s">
        <v>853</v>
      </c>
      <c r="GC21" s="34">
        <f t="shared" si="48"/>
        <v>613</v>
      </c>
      <c r="GD21" t="s">
        <v>852</v>
      </c>
      <c r="GE21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(629, 'start_stud_date', 47,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613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21" s="67"/>
      <c r="GH21" s="67"/>
      <c r="GI21" s="67"/>
      <c r="GJ21" s="67"/>
      <c r="GL21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(611, 'kategoriy_stud', 47,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627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21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(612, 'edu_stud', 47,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21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(613, 'st_url_id', 47,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21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(614, 'gp_stud', 47,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613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21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(615, 'cors_stud', 47,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614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21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(616, 'kaf_stud', 47,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615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21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(617, 'redi_stud', 47,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21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(618, 'uch_sp', 47,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627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21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(619, 'uch_sp_inf', 47,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620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21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(620, 'adres_uch', 47,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21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(621, 'id', 47,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21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(622, 'date_time', 47,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21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(623, 'famaly_stud', 47,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21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(624, 'name_stud', 47,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21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(625, 'oth_stud', 47,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21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(626, 'dolj_stud', 47,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21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(627, 'user_sp', 47,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21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(628, 'status', 47,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21" s="66" t="str">
        <f t="shared" si="68"/>
        <v>INSERT INTO `ez_fabrik_joins` (`list_id`, `element_id`, `join_from_table`, `table_join`, `table_key`, `table_join_key`, `join_type`, `group_id`, `params`) VALUES (0, 627, '', '#__users', 'user_sp', 'id', 'left', 47, '{"join-label":"name","type":"element","pk":"`#__users`.`id`"}');</v>
      </c>
    </row>
    <row r="22" spans="1:213" x14ac:dyDescent="0.25">
      <c r="A22" s="67" t="s">
        <v>142</v>
      </c>
      <c r="B22" s="68">
        <f>dop!A24+1</f>
        <v>631</v>
      </c>
      <c r="C22" s="69" t="s">
        <v>146</v>
      </c>
      <c r="D22" s="67">
        <f>form!B22</f>
        <v>48</v>
      </c>
      <c r="E22" s="67" t="s">
        <v>854</v>
      </c>
      <c r="F22" s="70">
        <f t="shared" si="0"/>
        <v>647</v>
      </c>
      <c r="G22" s="67" t="s">
        <v>845</v>
      </c>
      <c r="H22" s="67"/>
      <c r="I22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(631, 'kategoriy_stud', 48,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647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22" s="67" t="s">
        <v>142</v>
      </c>
      <c r="L22" s="68">
        <f t="shared" si="2"/>
        <v>632</v>
      </c>
      <c r="M22" s="69" t="s">
        <v>147</v>
      </c>
      <c r="N22" s="67">
        <f>form!B22</f>
        <v>48</v>
      </c>
      <c r="O22" s="67" t="s">
        <v>846</v>
      </c>
      <c r="P22" s="67"/>
      <c r="Q22" s="67"/>
      <c r="R22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(632, 'edu_stud', 48,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22" s="67" t="s">
        <v>142</v>
      </c>
      <c r="U22" s="68">
        <f t="shared" si="4"/>
        <v>633</v>
      </c>
      <c r="V22" s="69" t="s">
        <v>148</v>
      </c>
      <c r="W22" s="67">
        <f>form!B22</f>
        <v>48</v>
      </c>
      <c r="X22" s="67" t="s">
        <v>138</v>
      </c>
      <c r="Y22" s="67"/>
      <c r="Z22" s="67"/>
      <c r="AA22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(633, 'st_url_id', 48,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22" s="67" t="s">
        <v>142</v>
      </c>
      <c r="AD22" s="68">
        <f t="shared" si="6"/>
        <v>634</v>
      </c>
      <c r="AE22" s="69" t="s">
        <v>149</v>
      </c>
      <c r="AF22" s="67">
        <f>form!B22</f>
        <v>48</v>
      </c>
      <c r="AG22" s="67" t="s">
        <v>807</v>
      </c>
      <c r="AH22" s="67">
        <f t="shared" si="7"/>
        <v>633</v>
      </c>
      <c r="AI22" s="67" t="s">
        <v>810</v>
      </c>
      <c r="AJ22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(634, 'gp_stud', 48,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633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22" s="67" t="s">
        <v>142</v>
      </c>
      <c r="AM22" s="68">
        <f t="shared" si="9"/>
        <v>635</v>
      </c>
      <c r="AN22" s="69" t="s">
        <v>150</v>
      </c>
      <c r="AO22" s="67">
        <f>form!B22</f>
        <v>48</v>
      </c>
      <c r="AP22" s="67" t="s">
        <v>808</v>
      </c>
      <c r="AQ22" s="67">
        <f t="shared" si="10"/>
        <v>634</v>
      </c>
      <c r="AR22" s="67" t="s">
        <v>811</v>
      </c>
      <c r="AS22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(635, 'cors_stud', 48,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634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22" s="67" t="s">
        <v>142</v>
      </c>
      <c r="AV22" s="68">
        <f t="shared" si="12"/>
        <v>636</v>
      </c>
      <c r="AW22" s="69" t="s">
        <v>151</v>
      </c>
      <c r="AX22" s="67">
        <f>form!B22</f>
        <v>48</v>
      </c>
      <c r="AY22" s="67" t="s">
        <v>809</v>
      </c>
      <c r="AZ22" s="67">
        <f t="shared" si="13"/>
        <v>635</v>
      </c>
      <c r="BA22" s="67" t="s">
        <v>812</v>
      </c>
      <c r="BB22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(636, 'kaf_stud', 48,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635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22" s="67" t="s">
        <v>142</v>
      </c>
      <c r="BE22" s="68">
        <f t="shared" si="15"/>
        <v>637</v>
      </c>
      <c r="BF22" s="69" t="s">
        <v>152</v>
      </c>
      <c r="BG22" s="67">
        <f>form!B22</f>
        <v>48</v>
      </c>
      <c r="BH22" s="67" t="s">
        <v>849</v>
      </c>
      <c r="BI22" s="67"/>
      <c r="BJ22" s="67"/>
      <c r="BK22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(637, 'redi_stud', 48,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22" s="67" t="s">
        <v>142</v>
      </c>
      <c r="BN22" s="68">
        <f t="shared" si="17"/>
        <v>638</v>
      </c>
      <c r="BO22" s="69" t="s">
        <v>153</v>
      </c>
      <c r="BP22" s="67">
        <f>form!B22</f>
        <v>48</v>
      </c>
      <c r="BQ22" s="67" t="s">
        <v>814</v>
      </c>
      <c r="BR22" s="67">
        <f t="shared" si="18"/>
        <v>647</v>
      </c>
      <c r="BS22" s="67" t="s">
        <v>144</v>
      </c>
      <c r="BT22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(638, 'uch_sp', 48,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647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22" s="67" t="s">
        <v>142</v>
      </c>
      <c r="BW22" s="68">
        <f t="shared" si="20"/>
        <v>639</v>
      </c>
      <c r="BX22" s="69" t="s">
        <v>154</v>
      </c>
      <c r="BY22" s="67">
        <f>form!B22</f>
        <v>48</v>
      </c>
      <c r="BZ22" s="67" t="s">
        <v>806</v>
      </c>
      <c r="CA22" s="67">
        <f t="shared" si="21"/>
        <v>640</v>
      </c>
      <c r="CB22" s="67" t="s">
        <v>145</v>
      </c>
      <c r="CC22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(639, 'uch_sp_inf', 48,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640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22" s="67" t="s">
        <v>142</v>
      </c>
      <c r="CF22" s="68">
        <f t="shared" si="23"/>
        <v>640</v>
      </c>
      <c r="CG22" s="69" t="s">
        <v>155</v>
      </c>
      <c r="CH22" s="67">
        <f>form!B22</f>
        <v>48</v>
      </c>
      <c r="CI22" s="67" t="s">
        <v>139</v>
      </c>
      <c r="CJ22" s="67"/>
      <c r="CK22" s="67"/>
      <c r="CL22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(640, 'adres_uch', 48,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22" s="67" t="s">
        <v>142</v>
      </c>
      <c r="CO22" s="68">
        <f t="shared" si="25"/>
        <v>641</v>
      </c>
      <c r="CP22" s="69" t="s">
        <v>141</v>
      </c>
      <c r="CQ22" s="67">
        <f>form!B22</f>
        <v>48</v>
      </c>
      <c r="CR22" s="67" t="s">
        <v>140</v>
      </c>
      <c r="CS22" s="67"/>
      <c r="CT22" s="67"/>
      <c r="CU22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(641, 'id', 48,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22" s="67" t="s">
        <v>142</v>
      </c>
      <c r="CX22" s="68">
        <f t="shared" si="27"/>
        <v>642</v>
      </c>
      <c r="CY22" s="69" t="s">
        <v>156</v>
      </c>
      <c r="CZ22" s="67">
        <f>form!B22</f>
        <v>48</v>
      </c>
      <c r="DA22" s="67" t="s">
        <v>137</v>
      </c>
      <c r="DB22" s="67"/>
      <c r="DC22" s="67"/>
      <c r="DD22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(642, 'date_time', 48,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22" s="67" t="s">
        <v>142</v>
      </c>
      <c r="DG22" s="68">
        <f t="shared" si="29"/>
        <v>643</v>
      </c>
      <c r="DH22" s="69" t="s">
        <v>158</v>
      </c>
      <c r="DI22" s="67">
        <f>form!B22</f>
        <v>48</v>
      </c>
      <c r="DJ22" s="67" t="s">
        <v>799</v>
      </c>
      <c r="DK22" s="70">
        <f t="shared" si="30"/>
        <v>647</v>
      </c>
      <c r="DL22" s="67" t="s">
        <v>847</v>
      </c>
      <c r="DM22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(643, 'famaly_stud', 48,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22" s="67" t="s">
        <v>142</v>
      </c>
      <c r="DP22" s="68">
        <f t="shared" si="32"/>
        <v>644</v>
      </c>
      <c r="DQ22" s="69" t="s">
        <v>159</v>
      </c>
      <c r="DR22" s="67">
        <f>form!B22</f>
        <v>48</v>
      </c>
      <c r="DS22" s="67" t="s">
        <v>802</v>
      </c>
      <c r="DT22" s="70">
        <f t="shared" si="33"/>
        <v>647</v>
      </c>
      <c r="DU22" s="67" t="s">
        <v>848</v>
      </c>
      <c r="DV22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(644, 'name_stud', 48,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22" s="67" t="s">
        <v>142</v>
      </c>
      <c r="DY22" s="68">
        <f t="shared" si="35"/>
        <v>645</v>
      </c>
      <c r="DZ22" s="69" t="s">
        <v>160</v>
      </c>
      <c r="EA22" s="67">
        <f>form!B22</f>
        <v>48</v>
      </c>
      <c r="EB22" s="67" t="s">
        <v>804</v>
      </c>
      <c r="EC22" s="70">
        <f t="shared" si="36"/>
        <v>647</v>
      </c>
      <c r="ED22" s="67" t="s">
        <v>848</v>
      </c>
      <c r="EE22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(645, 'oth_stud', 48,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22" s="67" t="s">
        <v>142</v>
      </c>
      <c r="EH22" s="68">
        <f t="shared" si="38"/>
        <v>646</v>
      </c>
      <c r="EI22" s="69" t="s">
        <v>161</v>
      </c>
      <c r="EJ22" s="67">
        <f>form!B22</f>
        <v>48</v>
      </c>
      <c r="EK22" s="67" t="s">
        <v>805</v>
      </c>
      <c r="EL22" s="70">
        <f t="shared" si="39"/>
        <v>647</v>
      </c>
      <c r="EM22" s="67" t="s">
        <v>848</v>
      </c>
      <c r="EN22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(646, 'dolj_stud', 48,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22" s="67" t="s">
        <v>142</v>
      </c>
      <c r="EQ22" s="68">
        <f t="shared" si="41"/>
        <v>647</v>
      </c>
      <c r="ER22" s="69" t="s">
        <v>157</v>
      </c>
      <c r="ES22" s="67">
        <f>form!B22</f>
        <v>48</v>
      </c>
      <c r="ET22" s="67" t="s">
        <v>813</v>
      </c>
      <c r="EU22" s="67"/>
      <c r="EV22" s="67"/>
      <c r="EW22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(647, 'user_sp', 48,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22" s="71" t="s">
        <v>162</v>
      </c>
      <c r="FI22" s="71">
        <f t="shared" si="43"/>
        <v>647</v>
      </c>
      <c r="FJ22" s="71" t="s">
        <v>163</v>
      </c>
      <c r="FK22" s="67">
        <f>form!B22</f>
        <v>48</v>
      </c>
      <c r="FL22" s="71" t="s">
        <v>164</v>
      </c>
      <c r="FM22" s="71"/>
      <c r="FN22" s="71"/>
      <c r="FO22" s="58" t="str">
        <f t="shared" si="44"/>
        <v>INSERT INTO `ez_fabrik_joins` (`list_id`, `element_id`, `join_from_table`, `table_join`, `table_key`, `table_join_key`, `join_type`, `group_id`, `params`) VALUES (0, 647, '', '#__users', 'user_sp', 'id', 'left', 48, '{"join-label":"name","type":"element","pk":"`#__users`.`id`"}');</v>
      </c>
      <c r="FQ22" s="67" t="s">
        <v>142</v>
      </c>
      <c r="FR22" s="68">
        <f t="shared" si="45"/>
        <v>648</v>
      </c>
      <c r="FS22" s="67" t="s">
        <v>341</v>
      </c>
      <c r="FT22" s="67">
        <f>form!B22</f>
        <v>48</v>
      </c>
      <c r="FU22" s="67" t="s">
        <v>342</v>
      </c>
      <c r="FV22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(648, 'status', 48,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22" s="59"/>
      <c r="FX22" s="13" t="s">
        <v>142</v>
      </c>
      <c r="FY22" s="68">
        <f t="shared" si="47"/>
        <v>649</v>
      </c>
      <c r="FZ22" t="s">
        <v>851</v>
      </c>
      <c r="GA22" s="67">
        <f>form!B22</f>
        <v>48</v>
      </c>
      <c r="GB22" t="s">
        <v>853</v>
      </c>
      <c r="GC22" s="34">
        <f t="shared" si="48"/>
        <v>633</v>
      </c>
      <c r="GD22" t="s">
        <v>852</v>
      </c>
      <c r="GE22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(649, 'start_stud_date', 48,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633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22" s="67"/>
      <c r="GH22" s="67"/>
      <c r="GI22" s="67"/>
      <c r="GJ22" s="67"/>
      <c r="GL22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(631, 'kategoriy_stud', 48,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647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22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(632, 'edu_stud', 48,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22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(633, 'st_url_id', 48,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22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(634, 'gp_stud', 48,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633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22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(635, 'cors_stud', 48,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634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22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(636, 'kaf_stud', 48,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635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22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(637, 'redi_stud', 48,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22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(638, 'uch_sp', 48,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647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22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(639, 'uch_sp_inf', 48,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640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22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(640, 'adres_uch', 48,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22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(641, 'id', 48,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22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(642, 'date_time', 48,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22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(643, 'famaly_stud', 48,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22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(644, 'name_stud', 48,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22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(645, 'oth_stud', 48,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22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(646, 'dolj_stud', 48,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22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(647, 'user_sp', 48,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22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(648, 'status', 48,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22" s="66" t="str">
        <f t="shared" si="68"/>
        <v>INSERT INTO `ez_fabrik_joins` (`list_id`, `element_id`, `join_from_table`, `table_join`, `table_key`, `table_join_key`, `join_type`, `group_id`, `params`) VALUES (0, 647, '', '#__users', 'user_sp', 'id', 'left', 48, '{"join-label":"name","type":"element","pk":"`#__users`.`id`"}');</v>
      </c>
    </row>
    <row r="23" spans="1:213" x14ac:dyDescent="0.25">
      <c r="A23" s="67" t="s">
        <v>142</v>
      </c>
      <c r="B23" s="68">
        <f>dop!A25+1</f>
        <v>651</v>
      </c>
      <c r="C23" s="69" t="s">
        <v>146</v>
      </c>
      <c r="D23" s="67">
        <f>form!B23</f>
        <v>49</v>
      </c>
      <c r="E23" s="67" t="s">
        <v>854</v>
      </c>
      <c r="F23" s="70">
        <f t="shared" si="0"/>
        <v>667</v>
      </c>
      <c r="G23" s="67" t="s">
        <v>845</v>
      </c>
      <c r="H23" s="67"/>
      <c r="I23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(651, 'kategoriy_stud', 49,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667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23" s="67" t="s">
        <v>142</v>
      </c>
      <c r="L23" s="68">
        <f t="shared" si="2"/>
        <v>652</v>
      </c>
      <c r="M23" s="69" t="s">
        <v>147</v>
      </c>
      <c r="N23" s="67">
        <f>form!B23</f>
        <v>49</v>
      </c>
      <c r="O23" s="67" t="s">
        <v>846</v>
      </c>
      <c r="P23" s="67"/>
      <c r="Q23" s="67"/>
      <c r="R23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(652, 'edu_stud', 49,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23" s="67" t="s">
        <v>142</v>
      </c>
      <c r="U23" s="68">
        <f t="shared" si="4"/>
        <v>653</v>
      </c>
      <c r="V23" s="69" t="s">
        <v>148</v>
      </c>
      <c r="W23" s="67">
        <f>form!B23</f>
        <v>49</v>
      </c>
      <c r="X23" s="67" t="s">
        <v>138</v>
      </c>
      <c r="Y23" s="67"/>
      <c r="Z23" s="67"/>
      <c r="AA23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(653, 'st_url_id', 49,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23" s="67" t="s">
        <v>142</v>
      </c>
      <c r="AD23" s="68">
        <f t="shared" si="6"/>
        <v>654</v>
      </c>
      <c r="AE23" s="69" t="s">
        <v>149</v>
      </c>
      <c r="AF23" s="67">
        <f>form!B23</f>
        <v>49</v>
      </c>
      <c r="AG23" s="67" t="s">
        <v>807</v>
      </c>
      <c r="AH23" s="67">
        <f t="shared" si="7"/>
        <v>653</v>
      </c>
      <c r="AI23" s="67" t="s">
        <v>810</v>
      </c>
      <c r="AJ23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(654, 'gp_stud', 49,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653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23" s="67" t="s">
        <v>142</v>
      </c>
      <c r="AM23" s="68">
        <f t="shared" si="9"/>
        <v>655</v>
      </c>
      <c r="AN23" s="69" t="s">
        <v>150</v>
      </c>
      <c r="AO23" s="67">
        <f>form!B23</f>
        <v>49</v>
      </c>
      <c r="AP23" s="67" t="s">
        <v>808</v>
      </c>
      <c r="AQ23" s="67">
        <f t="shared" si="10"/>
        <v>654</v>
      </c>
      <c r="AR23" s="67" t="s">
        <v>811</v>
      </c>
      <c r="AS23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(655, 'cors_stud', 49,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654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23" s="67" t="s">
        <v>142</v>
      </c>
      <c r="AV23" s="68">
        <f t="shared" si="12"/>
        <v>656</v>
      </c>
      <c r="AW23" s="69" t="s">
        <v>151</v>
      </c>
      <c r="AX23" s="67">
        <f>form!B23</f>
        <v>49</v>
      </c>
      <c r="AY23" s="67" t="s">
        <v>809</v>
      </c>
      <c r="AZ23" s="67">
        <f t="shared" si="13"/>
        <v>655</v>
      </c>
      <c r="BA23" s="67" t="s">
        <v>812</v>
      </c>
      <c r="BB23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(656, 'kaf_stud', 49,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655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23" s="67" t="s">
        <v>142</v>
      </c>
      <c r="BE23" s="68">
        <f t="shared" si="15"/>
        <v>657</v>
      </c>
      <c r="BF23" s="69" t="s">
        <v>152</v>
      </c>
      <c r="BG23" s="67">
        <f>form!B23</f>
        <v>49</v>
      </c>
      <c r="BH23" s="67" t="s">
        <v>849</v>
      </c>
      <c r="BI23" s="67"/>
      <c r="BJ23" s="67"/>
      <c r="BK23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(657, 'redi_stud', 49,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23" s="67" t="s">
        <v>142</v>
      </c>
      <c r="BN23" s="68">
        <f t="shared" si="17"/>
        <v>658</v>
      </c>
      <c r="BO23" s="69" t="s">
        <v>153</v>
      </c>
      <c r="BP23" s="67">
        <f>form!B23</f>
        <v>49</v>
      </c>
      <c r="BQ23" s="67" t="s">
        <v>814</v>
      </c>
      <c r="BR23" s="67">
        <f t="shared" si="18"/>
        <v>667</v>
      </c>
      <c r="BS23" s="67" t="s">
        <v>144</v>
      </c>
      <c r="BT23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(658, 'uch_sp', 49,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667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23" s="67" t="s">
        <v>142</v>
      </c>
      <c r="BW23" s="68">
        <f t="shared" si="20"/>
        <v>659</v>
      </c>
      <c r="BX23" s="69" t="s">
        <v>154</v>
      </c>
      <c r="BY23" s="67">
        <f>form!B23</f>
        <v>49</v>
      </c>
      <c r="BZ23" s="67" t="s">
        <v>806</v>
      </c>
      <c r="CA23" s="67">
        <f t="shared" si="21"/>
        <v>660</v>
      </c>
      <c r="CB23" s="67" t="s">
        <v>145</v>
      </c>
      <c r="CC23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(659, 'uch_sp_inf', 49,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660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23" s="67" t="s">
        <v>142</v>
      </c>
      <c r="CF23" s="68">
        <f t="shared" si="23"/>
        <v>660</v>
      </c>
      <c r="CG23" s="69" t="s">
        <v>155</v>
      </c>
      <c r="CH23" s="67">
        <f>form!B23</f>
        <v>49</v>
      </c>
      <c r="CI23" s="67" t="s">
        <v>139</v>
      </c>
      <c r="CJ23" s="67"/>
      <c r="CK23" s="67"/>
      <c r="CL23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(660, 'adres_uch', 49,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23" s="67" t="s">
        <v>142</v>
      </c>
      <c r="CO23" s="68">
        <f t="shared" si="25"/>
        <v>661</v>
      </c>
      <c r="CP23" s="69" t="s">
        <v>141</v>
      </c>
      <c r="CQ23" s="67">
        <f>form!B23</f>
        <v>49</v>
      </c>
      <c r="CR23" s="67" t="s">
        <v>140</v>
      </c>
      <c r="CS23" s="67"/>
      <c r="CT23" s="67"/>
      <c r="CU23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(661, 'id', 49,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23" s="67" t="s">
        <v>142</v>
      </c>
      <c r="CX23" s="68">
        <f t="shared" si="27"/>
        <v>662</v>
      </c>
      <c r="CY23" s="69" t="s">
        <v>156</v>
      </c>
      <c r="CZ23" s="67">
        <f>form!B23</f>
        <v>49</v>
      </c>
      <c r="DA23" s="67" t="s">
        <v>137</v>
      </c>
      <c r="DB23" s="67"/>
      <c r="DC23" s="67"/>
      <c r="DD23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(662, 'date_time', 49,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23" s="67" t="s">
        <v>142</v>
      </c>
      <c r="DG23" s="68">
        <f t="shared" si="29"/>
        <v>663</v>
      </c>
      <c r="DH23" s="69" t="s">
        <v>158</v>
      </c>
      <c r="DI23" s="67">
        <f>form!B23</f>
        <v>49</v>
      </c>
      <c r="DJ23" s="67" t="s">
        <v>799</v>
      </c>
      <c r="DK23" s="70">
        <f t="shared" si="30"/>
        <v>667</v>
      </c>
      <c r="DL23" s="67" t="s">
        <v>847</v>
      </c>
      <c r="DM23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(663, 'famaly_stud', 49,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23" s="67" t="s">
        <v>142</v>
      </c>
      <c r="DP23" s="68">
        <f t="shared" si="32"/>
        <v>664</v>
      </c>
      <c r="DQ23" s="69" t="s">
        <v>159</v>
      </c>
      <c r="DR23" s="67">
        <f>form!B23</f>
        <v>49</v>
      </c>
      <c r="DS23" s="67" t="s">
        <v>802</v>
      </c>
      <c r="DT23" s="70">
        <f t="shared" si="33"/>
        <v>667</v>
      </c>
      <c r="DU23" s="67" t="s">
        <v>848</v>
      </c>
      <c r="DV23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(664, 'name_stud', 49,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23" s="67" t="s">
        <v>142</v>
      </c>
      <c r="DY23" s="68">
        <f t="shared" si="35"/>
        <v>665</v>
      </c>
      <c r="DZ23" s="69" t="s">
        <v>160</v>
      </c>
      <c r="EA23" s="67">
        <f>form!B23</f>
        <v>49</v>
      </c>
      <c r="EB23" s="67" t="s">
        <v>804</v>
      </c>
      <c r="EC23" s="70">
        <f t="shared" si="36"/>
        <v>667</v>
      </c>
      <c r="ED23" s="67" t="s">
        <v>848</v>
      </c>
      <c r="EE23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(665, 'oth_stud', 49,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23" s="67" t="s">
        <v>142</v>
      </c>
      <c r="EH23" s="68">
        <f t="shared" si="38"/>
        <v>666</v>
      </c>
      <c r="EI23" s="69" t="s">
        <v>161</v>
      </c>
      <c r="EJ23" s="67">
        <f>form!B23</f>
        <v>49</v>
      </c>
      <c r="EK23" s="67" t="s">
        <v>805</v>
      </c>
      <c r="EL23" s="70">
        <f t="shared" si="39"/>
        <v>667</v>
      </c>
      <c r="EM23" s="67" t="s">
        <v>848</v>
      </c>
      <c r="EN23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(666, 'dolj_stud', 49,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23" s="67" t="s">
        <v>142</v>
      </c>
      <c r="EQ23" s="68">
        <f t="shared" si="41"/>
        <v>667</v>
      </c>
      <c r="ER23" s="69" t="s">
        <v>157</v>
      </c>
      <c r="ES23" s="67">
        <f>form!B23</f>
        <v>49</v>
      </c>
      <c r="ET23" s="67" t="s">
        <v>813</v>
      </c>
      <c r="EU23" s="67"/>
      <c r="EV23" s="67"/>
      <c r="EW23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(667, 'user_sp', 49,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23" s="71" t="s">
        <v>162</v>
      </c>
      <c r="FI23" s="71">
        <f t="shared" si="43"/>
        <v>667</v>
      </c>
      <c r="FJ23" s="71" t="s">
        <v>163</v>
      </c>
      <c r="FK23" s="67">
        <f>form!B23</f>
        <v>49</v>
      </c>
      <c r="FL23" s="71" t="s">
        <v>164</v>
      </c>
      <c r="FM23" s="71"/>
      <c r="FN23" s="71"/>
      <c r="FO23" s="58" t="str">
        <f t="shared" si="44"/>
        <v>INSERT INTO `ez_fabrik_joins` (`list_id`, `element_id`, `join_from_table`, `table_join`, `table_key`, `table_join_key`, `join_type`, `group_id`, `params`) VALUES (0, 667, '', '#__users', 'user_sp', 'id', 'left', 49, '{"join-label":"name","type":"element","pk":"`#__users`.`id`"}');</v>
      </c>
      <c r="FQ23" s="67" t="s">
        <v>142</v>
      </c>
      <c r="FR23" s="68">
        <f t="shared" si="45"/>
        <v>668</v>
      </c>
      <c r="FS23" s="67" t="s">
        <v>341</v>
      </c>
      <c r="FT23" s="67">
        <f>form!B23</f>
        <v>49</v>
      </c>
      <c r="FU23" s="67" t="s">
        <v>342</v>
      </c>
      <c r="FV23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(668, 'status', 49,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23" s="59"/>
      <c r="FX23" s="13" t="s">
        <v>142</v>
      </c>
      <c r="FY23" s="68">
        <f t="shared" si="47"/>
        <v>669</v>
      </c>
      <c r="FZ23" t="s">
        <v>851</v>
      </c>
      <c r="GA23" s="67">
        <f>form!B23</f>
        <v>49</v>
      </c>
      <c r="GB23" t="s">
        <v>853</v>
      </c>
      <c r="GC23" s="34">
        <f t="shared" si="48"/>
        <v>653</v>
      </c>
      <c r="GD23" t="s">
        <v>852</v>
      </c>
      <c r="GE23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(669, 'start_stud_date', 49,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653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23" s="67"/>
      <c r="GH23" s="67"/>
      <c r="GI23" s="67"/>
      <c r="GJ23" s="67"/>
      <c r="GL23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(651, 'kategoriy_stud', 49,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667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23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(652, 'edu_stud', 49,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23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(653, 'st_url_id', 49,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23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(654, 'gp_stud', 49,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653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23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(655, 'cors_stud', 49,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654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23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(656, 'kaf_stud', 49,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655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23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(657, 'redi_stud', 49,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23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(658, 'uch_sp', 49,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667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23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(659, 'uch_sp_inf', 49,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660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23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(660, 'adres_uch', 49,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23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(661, 'id', 49,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23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(662, 'date_time', 49,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23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(663, 'famaly_stud', 49,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23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(664, 'name_stud', 49,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23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(665, 'oth_stud', 49,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23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(666, 'dolj_stud', 49,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23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(667, 'user_sp', 49,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23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(668, 'status', 49,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23" s="66" t="str">
        <f t="shared" si="68"/>
        <v>INSERT INTO `ez_fabrik_joins` (`list_id`, `element_id`, `join_from_table`, `table_join`, `table_key`, `table_join_key`, `join_type`, `group_id`, `params`) VALUES (0, 667, '', '#__users', 'user_sp', 'id', 'left', 49, '{"join-label":"name","type":"element","pk":"`#__users`.`id`"}');</v>
      </c>
    </row>
    <row r="24" spans="1:213" x14ac:dyDescent="0.25">
      <c r="A24" s="67" t="s">
        <v>142</v>
      </c>
      <c r="B24" s="68">
        <f>dop!A26+1</f>
        <v>671</v>
      </c>
      <c r="C24" s="69" t="s">
        <v>146</v>
      </c>
      <c r="D24" s="67">
        <f>form!B24</f>
        <v>50</v>
      </c>
      <c r="E24" s="67" t="s">
        <v>854</v>
      </c>
      <c r="F24" s="70">
        <f t="shared" si="0"/>
        <v>687</v>
      </c>
      <c r="G24" s="67" t="s">
        <v>845</v>
      </c>
      <c r="H24" s="67"/>
      <c r="I24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(671, 'kategoriy_stud', 50,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687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24" s="67" t="s">
        <v>142</v>
      </c>
      <c r="L24" s="68">
        <f t="shared" si="2"/>
        <v>672</v>
      </c>
      <c r="M24" s="69" t="s">
        <v>147</v>
      </c>
      <c r="N24" s="67">
        <f>form!B24</f>
        <v>50</v>
      </c>
      <c r="O24" s="67" t="s">
        <v>846</v>
      </c>
      <c r="P24" s="67"/>
      <c r="Q24" s="67"/>
      <c r="R24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(672, 'edu_stud', 50,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24" s="67" t="s">
        <v>142</v>
      </c>
      <c r="U24" s="68">
        <f t="shared" si="4"/>
        <v>673</v>
      </c>
      <c r="V24" s="69" t="s">
        <v>148</v>
      </c>
      <c r="W24" s="67">
        <f>form!B24</f>
        <v>50</v>
      </c>
      <c r="X24" s="67" t="s">
        <v>138</v>
      </c>
      <c r="Y24" s="67"/>
      <c r="Z24" s="67"/>
      <c r="AA24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(673, 'st_url_id', 50,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24" s="67" t="s">
        <v>142</v>
      </c>
      <c r="AD24" s="68">
        <f t="shared" si="6"/>
        <v>674</v>
      </c>
      <c r="AE24" s="69" t="s">
        <v>149</v>
      </c>
      <c r="AF24" s="67">
        <f>form!B24</f>
        <v>50</v>
      </c>
      <c r="AG24" s="67" t="s">
        <v>807</v>
      </c>
      <c r="AH24" s="67">
        <f t="shared" si="7"/>
        <v>673</v>
      </c>
      <c r="AI24" s="67" t="s">
        <v>810</v>
      </c>
      <c r="AJ24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(674, 'gp_stud', 50,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673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24" s="67" t="s">
        <v>142</v>
      </c>
      <c r="AM24" s="68">
        <f t="shared" si="9"/>
        <v>675</v>
      </c>
      <c r="AN24" s="69" t="s">
        <v>150</v>
      </c>
      <c r="AO24" s="67">
        <f>form!B24</f>
        <v>50</v>
      </c>
      <c r="AP24" s="67" t="s">
        <v>808</v>
      </c>
      <c r="AQ24" s="67">
        <f t="shared" si="10"/>
        <v>674</v>
      </c>
      <c r="AR24" s="67" t="s">
        <v>811</v>
      </c>
      <c r="AS24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(675, 'cors_stud', 50,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674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24" s="67" t="s">
        <v>142</v>
      </c>
      <c r="AV24" s="68">
        <f t="shared" si="12"/>
        <v>676</v>
      </c>
      <c r="AW24" s="69" t="s">
        <v>151</v>
      </c>
      <c r="AX24" s="67">
        <f>form!B24</f>
        <v>50</v>
      </c>
      <c r="AY24" s="67" t="s">
        <v>809</v>
      </c>
      <c r="AZ24" s="67">
        <f t="shared" si="13"/>
        <v>675</v>
      </c>
      <c r="BA24" s="67" t="s">
        <v>812</v>
      </c>
      <c r="BB24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(676, 'kaf_stud', 50,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675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24" s="67" t="s">
        <v>142</v>
      </c>
      <c r="BE24" s="68">
        <f t="shared" si="15"/>
        <v>677</v>
      </c>
      <c r="BF24" s="69" t="s">
        <v>152</v>
      </c>
      <c r="BG24" s="67">
        <f>form!B24</f>
        <v>50</v>
      </c>
      <c r="BH24" s="67" t="s">
        <v>849</v>
      </c>
      <c r="BI24" s="67"/>
      <c r="BJ24" s="67"/>
      <c r="BK24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(677, 'redi_stud', 50,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24" s="67" t="s">
        <v>142</v>
      </c>
      <c r="BN24" s="68">
        <f t="shared" si="17"/>
        <v>678</v>
      </c>
      <c r="BO24" s="69" t="s">
        <v>153</v>
      </c>
      <c r="BP24" s="67">
        <f>form!B24</f>
        <v>50</v>
      </c>
      <c r="BQ24" s="67" t="s">
        <v>814</v>
      </c>
      <c r="BR24" s="67">
        <f t="shared" si="18"/>
        <v>687</v>
      </c>
      <c r="BS24" s="67" t="s">
        <v>144</v>
      </c>
      <c r="BT24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(678, 'uch_sp', 50,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687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24" s="67" t="s">
        <v>142</v>
      </c>
      <c r="BW24" s="68">
        <f t="shared" si="20"/>
        <v>679</v>
      </c>
      <c r="BX24" s="69" t="s">
        <v>154</v>
      </c>
      <c r="BY24" s="67">
        <f>form!B24</f>
        <v>50</v>
      </c>
      <c r="BZ24" s="67" t="s">
        <v>806</v>
      </c>
      <c r="CA24" s="67">
        <f t="shared" si="21"/>
        <v>680</v>
      </c>
      <c r="CB24" s="67" t="s">
        <v>145</v>
      </c>
      <c r="CC24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(679, 'uch_sp_inf', 50,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680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24" s="67" t="s">
        <v>142</v>
      </c>
      <c r="CF24" s="68">
        <f t="shared" si="23"/>
        <v>680</v>
      </c>
      <c r="CG24" s="69" t="s">
        <v>155</v>
      </c>
      <c r="CH24" s="67">
        <f>form!B24</f>
        <v>50</v>
      </c>
      <c r="CI24" s="67" t="s">
        <v>139</v>
      </c>
      <c r="CJ24" s="67"/>
      <c r="CK24" s="67"/>
      <c r="CL24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(680, 'adres_uch', 50,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24" s="67" t="s">
        <v>142</v>
      </c>
      <c r="CO24" s="68">
        <f t="shared" si="25"/>
        <v>681</v>
      </c>
      <c r="CP24" s="69" t="s">
        <v>141</v>
      </c>
      <c r="CQ24" s="67">
        <f>form!B24</f>
        <v>50</v>
      </c>
      <c r="CR24" s="67" t="s">
        <v>140</v>
      </c>
      <c r="CS24" s="67"/>
      <c r="CT24" s="67"/>
      <c r="CU24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(681, 'id', 50,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24" s="67" t="s">
        <v>142</v>
      </c>
      <c r="CX24" s="68">
        <f t="shared" si="27"/>
        <v>682</v>
      </c>
      <c r="CY24" s="69" t="s">
        <v>156</v>
      </c>
      <c r="CZ24" s="67">
        <f>form!B24</f>
        <v>50</v>
      </c>
      <c r="DA24" s="67" t="s">
        <v>137</v>
      </c>
      <c r="DB24" s="67"/>
      <c r="DC24" s="67"/>
      <c r="DD24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(682, 'date_time', 50,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24" s="67" t="s">
        <v>142</v>
      </c>
      <c r="DG24" s="68">
        <f t="shared" si="29"/>
        <v>683</v>
      </c>
      <c r="DH24" s="69" t="s">
        <v>158</v>
      </c>
      <c r="DI24" s="67">
        <f>form!B24</f>
        <v>50</v>
      </c>
      <c r="DJ24" s="67" t="s">
        <v>799</v>
      </c>
      <c r="DK24" s="70">
        <f t="shared" si="30"/>
        <v>687</v>
      </c>
      <c r="DL24" s="67" t="s">
        <v>847</v>
      </c>
      <c r="DM24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(683, 'famaly_stud', 50,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24" s="67" t="s">
        <v>142</v>
      </c>
      <c r="DP24" s="68">
        <f t="shared" si="32"/>
        <v>684</v>
      </c>
      <c r="DQ24" s="69" t="s">
        <v>159</v>
      </c>
      <c r="DR24" s="67">
        <f>form!B24</f>
        <v>50</v>
      </c>
      <c r="DS24" s="67" t="s">
        <v>802</v>
      </c>
      <c r="DT24" s="70">
        <f t="shared" si="33"/>
        <v>687</v>
      </c>
      <c r="DU24" s="67" t="s">
        <v>848</v>
      </c>
      <c r="DV24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(684, 'name_stud', 50,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24" s="67" t="s">
        <v>142</v>
      </c>
      <c r="DY24" s="68">
        <f t="shared" si="35"/>
        <v>685</v>
      </c>
      <c r="DZ24" s="69" t="s">
        <v>160</v>
      </c>
      <c r="EA24" s="67">
        <f>form!B24</f>
        <v>50</v>
      </c>
      <c r="EB24" s="67" t="s">
        <v>804</v>
      </c>
      <c r="EC24" s="70">
        <f t="shared" si="36"/>
        <v>687</v>
      </c>
      <c r="ED24" s="67" t="s">
        <v>848</v>
      </c>
      <c r="EE24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(685, 'oth_stud', 50,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24" s="67" t="s">
        <v>142</v>
      </c>
      <c r="EH24" s="68">
        <f t="shared" si="38"/>
        <v>686</v>
      </c>
      <c r="EI24" s="69" t="s">
        <v>161</v>
      </c>
      <c r="EJ24" s="67">
        <f>form!B24</f>
        <v>50</v>
      </c>
      <c r="EK24" s="67" t="s">
        <v>805</v>
      </c>
      <c r="EL24" s="70">
        <f t="shared" si="39"/>
        <v>687</v>
      </c>
      <c r="EM24" s="67" t="s">
        <v>848</v>
      </c>
      <c r="EN24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(686, 'dolj_stud', 50,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24" s="67" t="s">
        <v>142</v>
      </c>
      <c r="EQ24" s="68">
        <f t="shared" si="41"/>
        <v>687</v>
      </c>
      <c r="ER24" s="69" t="s">
        <v>157</v>
      </c>
      <c r="ES24" s="67">
        <f>form!B24</f>
        <v>50</v>
      </c>
      <c r="ET24" s="67" t="s">
        <v>813</v>
      </c>
      <c r="EU24" s="67"/>
      <c r="EV24" s="67"/>
      <c r="EW24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(687, 'user_sp', 50,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24" s="71" t="s">
        <v>162</v>
      </c>
      <c r="FI24" s="71">
        <f t="shared" si="43"/>
        <v>687</v>
      </c>
      <c r="FJ24" s="71" t="s">
        <v>163</v>
      </c>
      <c r="FK24" s="67">
        <f>form!B24</f>
        <v>50</v>
      </c>
      <c r="FL24" s="71" t="s">
        <v>164</v>
      </c>
      <c r="FM24" s="71"/>
      <c r="FN24" s="71"/>
      <c r="FO24" s="58" t="str">
        <f t="shared" si="44"/>
        <v>INSERT INTO `ez_fabrik_joins` (`list_id`, `element_id`, `join_from_table`, `table_join`, `table_key`, `table_join_key`, `join_type`, `group_id`, `params`) VALUES (0, 687, '', '#__users', 'user_sp', 'id', 'left', 50, '{"join-label":"name","type":"element","pk":"`#__users`.`id`"}');</v>
      </c>
      <c r="FQ24" s="67" t="s">
        <v>142</v>
      </c>
      <c r="FR24" s="68">
        <f t="shared" si="45"/>
        <v>688</v>
      </c>
      <c r="FS24" s="67" t="s">
        <v>341</v>
      </c>
      <c r="FT24" s="67">
        <f>form!B24</f>
        <v>50</v>
      </c>
      <c r="FU24" s="67" t="s">
        <v>342</v>
      </c>
      <c r="FV24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(688, 'status', 50,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24" s="59"/>
      <c r="FX24" s="13" t="s">
        <v>142</v>
      </c>
      <c r="FY24" s="68">
        <f t="shared" si="47"/>
        <v>689</v>
      </c>
      <c r="FZ24" t="s">
        <v>851</v>
      </c>
      <c r="GA24" s="67">
        <f>form!B24</f>
        <v>50</v>
      </c>
      <c r="GB24" t="s">
        <v>853</v>
      </c>
      <c r="GC24" s="34">
        <f t="shared" si="48"/>
        <v>673</v>
      </c>
      <c r="GD24" t="s">
        <v>852</v>
      </c>
      <c r="GE24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(689, 'start_stud_date', 50,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673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24" s="67"/>
      <c r="GH24" s="67"/>
      <c r="GI24" s="67"/>
      <c r="GJ24" s="67"/>
      <c r="GL24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(671, 'kategoriy_stud', 50,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687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24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(672, 'edu_stud', 50,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24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(673, 'st_url_id', 50,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24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(674, 'gp_stud', 50,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673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24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(675, 'cors_stud', 50,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674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24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(676, 'kaf_stud', 50,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675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24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(677, 'redi_stud', 50,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24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(678, 'uch_sp', 50,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687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24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(679, 'uch_sp_inf', 50,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680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24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(680, 'adres_uch', 50,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24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(681, 'id', 50,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24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(682, 'date_time', 50,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24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(683, 'famaly_stud', 50,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24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(684, 'name_stud', 50,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24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(685, 'oth_stud', 50,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24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(686, 'dolj_stud', 50,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687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24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(687, 'user_sp', 50,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24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(688, 'status', 50,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24" s="66" t="str">
        <f t="shared" si="68"/>
        <v>INSERT INTO `ez_fabrik_joins` (`list_id`, `element_id`, `join_from_table`, `table_join`, `table_key`, `table_join_key`, `join_type`, `group_id`, `params`) VALUES (0, 687, '', '#__users', 'user_sp', 'id', 'left', 50, '{"join-label":"name","type":"element","pk":"`#__users`.`id`"}');</v>
      </c>
    </row>
    <row r="25" spans="1:213" x14ac:dyDescent="0.25">
      <c r="A25" s="67" t="s">
        <v>142</v>
      </c>
      <c r="B25" s="68">
        <f>dop!A27+1</f>
        <v>691</v>
      </c>
      <c r="C25" s="69" t="s">
        <v>146</v>
      </c>
      <c r="D25" s="67">
        <f>form!B25</f>
        <v>51</v>
      </c>
      <c r="E25" s="67" t="s">
        <v>854</v>
      </c>
      <c r="F25" s="70">
        <f t="shared" si="0"/>
        <v>707</v>
      </c>
      <c r="G25" s="67" t="s">
        <v>845</v>
      </c>
      <c r="H25" s="67"/>
      <c r="I25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(691, 'kategoriy_stud', 51,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707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25" s="67" t="s">
        <v>142</v>
      </c>
      <c r="L25" s="68">
        <f t="shared" si="2"/>
        <v>692</v>
      </c>
      <c r="M25" s="69" t="s">
        <v>147</v>
      </c>
      <c r="N25" s="67">
        <f>form!B25</f>
        <v>51</v>
      </c>
      <c r="O25" s="67" t="s">
        <v>846</v>
      </c>
      <c r="P25" s="67"/>
      <c r="Q25" s="67"/>
      <c r="R25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(692, 'edu_stud', 51,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25" s="67" t="s">
        <v>142</v>
      </c>
      <c r="U25" s="68">
        <f t="shared" si="4"/>
        <v>693</v>
      </c>
      <c r="V25" s="69" t="s">
        <v>148</v>
      </c>
      <c r="W25" s="67">
        <f>form!B25</f>
        <v>51</v>
      </c>
      <c r="X25" s="67" t="s">
        <v>138</v>
      </c>
      <c r="Y25" s="67"/>
      <c r="Z25" s="67"/>
      <c r="AA25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(693, 'st_url_id', 51,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25" s="67" t="s">
        <v>142</v>
      </c>
      <c r="AD25" s="68">
        <f t="shared" si="6"/>
        <v>694</v>
      </c>
      <c r="AE25" s="69" t="s">
        <v>149</v>
      </c>
      <c r="AF25" s="67">
        <f>form!B25</f>
        <v>51</v>
      </c>
      <c r="AG25" s="67" t="s">
        <v>807</v>
      </c>
      <c r="AH25" s="67">
        <f t="shared" si="7"/>
        <v>693</v>
      </c>
      <c r="AI25" s="67" t="s">
        <v>810</v>
      </c>
      <c r="AJ25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(694, 'gp_stud', 51,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693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25" s="67" t="s">
        <v>142</v>
      </c>
      <c r="AM25" s="68">
        <f t="shared" si="9"/>
        <v>695</v>
      </c>
      <c r="AN25" s="69" t="s">
        <v>150</v>
      </c>
      <c r="AO25" s="67">
        <f>form!B25</f>
        <v>51</v>
      </c>
      <c r="AP25" s="67" t="s">
        <v>808</v>
      </c>
      <c r="AQ25" s="67">
        <f t="shared" si="10"/>
        <v>694</v>
      </c>
      <c r="AR25" s="67" t="s">
        <v>811</v>
      </c>
      <c r="AS25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(695, 'cors_stud', 51,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694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25" s="67" t="s">
        <v>142</v>
      </c>
      <c r="AV25" s="68">
        <f t="shared" si="12"/>
        <v>696</v>
      </c>
      <c r="AW25" s="69" t="s">
        <v>151</v>
      </c>
      <c r="AX25" s="67">
        <f>form!B25</f>
        <v>51</v>
      </c>
      <c r="AY25" s="67" t="s">
        <v>809</v>
      </c>
      <c r="AZ25" s="67">
        <f t="shared" si="13"/>
        <v>695</v>
      </c>
      <c r="BA25" s="67" t="s">
        <v>812</v>
      </c>
      <c r="BB25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(696, 'kaf_stud', 51,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695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25" s="67" t="s">
        <v>142</v>
      </c>
      <c r="BE25" s="68">
        <f t="shared" si="15"/>
        <v>697</v>
      </c>
      <c r="BF25" s="69" t="s">
        <v>152</v>
      </c>
      <c r="BG25" s="67">
        <f>form!B25</f>
        <v>51</v>
      </c>
      <c r="BH25" s="67" t="s">
        <v>849</v>
      </c>
      <c r="BI25" s="67"/>
      <c r="BJ25" s="67"/>
      <c r="BK25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(697, 'redi_stud', 51,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25" s="67" t="s">
        <v>142</v>
      </c>
      <c r="BN25" s="68">
        <f t="shared" si="17"/>
        <v>698</v>
      </c>
      <c r="BO25" s="69" t="s">
        <v>153</v>
      </c>
      <c r="BP25" s="67">
        <f>form!B25</f>
        <v>51</v>
      </c>
      <c r="BQ25" s="67" t="s">
        <v>814</v>
      </c>
      <c r="BR25" s="67">
        <f t="shared" si="18"/>
        <v>707</v>
      </c>
      <c r="BS25" s="67" t="s">
        <v>144</v>
      </c>
      <c r="BT25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(698, 'uch_sp', 51,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707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25" s="67" t="s">
        <v>142</v>
      </c>
      <c r="BW25" s="68">
        <f t="shared" si="20"/>
        <v>699</v>
      </c>
      <c r="BX25" s="69" t="s">
        <v>154</v>
      </c>
      <c r="BY25" s="67">
        <f>form!B25</f>
        <v>51</v>
      </c>
      <c r="BZ25" s="67" t="s">
        <v>806</v>
      </c>
      <c r="CA25" s="67">
        <f t="shared" si="21"/>
        <v>700</v>
      </c>
      <c r="CB25" s="67" t="s">
        <v>145</v>
      </c>
      <c r="CC25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(699, 'uch_sp_inf', 51,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700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25" s="67" t="s">
        <v>142</v>
      </c>
      <c r="CF25" s="68">
        <f t="shared" si="23"/>
        <v>700</v>
      </c>
      <c r="CG25" s="69" t="s">
        <v>155</v>
      </c>
      <c r="CH25" s="67">
        <f>form!B25</f>
        <v>51</v>
      </c>
      <c r="CI25" s="67" t="s">
        <v>139</v>
      </c>
      <c r="CJ25" s="67"/>
      <c r="CK25" s="67"/>
      <c r="CL25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(700, 'adres_uch', 51,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25" s="67" t="s">
        <v>142</v>
      </c>
      <c r="CO25" s="68">
        <f t="shared" si="25"/>
        <v>701</v>
      </c>
      <c r="CP25" s="69" t="s">
        <v>141</v>
      </c>
      <c r="CQ25" s="67">
        <f>form!B25</f>
        <v>51</v>
      </c>
      <c r="CR25" s="67" t="s">
        <v>140</v>
      </c>
      <c r="CS25" s="67"/>
      <c r="CT25" s="67"/>
      <c r="CU25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(701, 'id', 51,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25" s="67" t="s">
        <v>142</v>
      </c>
      <c r="CX25" s="68">
        <f t="shared" si="27"/>
        <v>702</v>
      </c>
      <c r="CY25" s="69" t="s">
        <v>156</v>
      </c>
      <c r="CZ25" s="67">
        <f>form!B25</f>
        <v>51</v>
      </c>
      <c r="DA25" s="67" t="s">
        <v>137</v>
      </c>
      <c r="DB25" s="67"/>
      <c r="DC25" s="67"/>
      <c r="DD25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(702, 'date_time', 51,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25" s="67" t="s">
        <v>142</v>
      </c>
      <c r="DG25" s="68">
        <f t="shared" si="29"/>
        <v>703</v>
      </c>
      <c r="DH25" s="69" t="s">
        <v>158</v>
      </c>
      <c r="DI25" s="67">
        <f>form!B25</f>
        <v>51</v>
      </c>
      <c r="DJ25" s="67" t="s">
        <v>799</v>
      </c>
      <c r="DK25" s="70">
        <f t="shared" si="30"/>
        <v>707</v>
      </c>
      <c r="DL25" s="67" t="s">
        <v>847</v>
      </c>
      <c r="DM25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(703, 'famaly_stud', 51,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25" s="67" t="s">
        <v>142</v>
      </c>
      <c r="DP25" s="68">
        <f t="shared" si="32"/>
        <v>704</v>
      </c>
      <c r="DQ25" s="69" t="s">
        <v>159</v>
      </c>
      <c r="DR25" s="67">
        <f>form!B25</f>
        <v>51</v>
      </c>
      <c r="DS25" s="67" t="s">
        <v>802</v>
      </c>
      <c r="DT25" s="70">
        <f t="shared" si="33"/>
        <v>707</v>
      </c>
      <c r="DU25" s="67" t="s">
        <v>848</v>
      </c>
      <c r="DV25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(704, 'name_stud', 51,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25" s="67" t="s">
        <v>142</v>
      </c>
      <c r="DY25" s="68">
        <f t="shared" si="35"/>
        <v>705</v>
      </c>
      <c r="DZ25" s="69" t="s">
        <v>160</v>
      </c>
      <c r="EA25" s="67">
        <f>form!B25</f>
        <v>51</v>
      </c>
      <c r="EB25" s="67" t="s">
        <v>804</v>
      </c>
      <c r="EC25" s="70">
        <f t="shared" si="36"/>
        <v>707</v>
      </c>
      <c r="ED25" s="67" t="s">
        <v>848</v>
      </c>
      <c r="EE25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(705, 'oth_stud', 51,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25" s="67" t="s">
        <v>142</v>
      </c>
      <c r="EH25" s="68">
        <f t="shared" si="38"/>
        <v>706</v>
      </c>
      <c r="EI25" s="69" t="s">
        <v>161</v>
      </c>
      <c r="EJ25" s="67">
        <f>form!B25</f>
        <v>51</v>
      </c>
      <c r="EK25" s="67" t="s">
        <v>805</v>
      </c>
      <c r="EL25" s="70">
        <f t="shared" si="39"/>
        <v>707</v>
      </c>
      <c r="EM25" s="67" t="s">
        <v>848</v>
      </c>
      <c r="EN25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(706, 'dolj_stud', 51,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25" s="67" t="s">
        <v>142</v>
      </c>
      <c r="EQ25" s="68">
        <f t="shared" si="41"/>
        <v>707</v>
      </c>
      <c r="ER25" s="69" t="s">
        <v>157</v>
      </c>
      <c r="ES25" s="67">
        <f>form!B25</f>
        <v>51</v>
      </c>
      <c r="ET25" s="67" t="s">
        <v>813</v>
      </c>
      <c r="EU25" s="67"/>
      <c r="EV25" s="67"/>
      <c r="EW25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(707, 'user_sp', 51,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25" s="71" t="s">
        <v>162</v>
      </c>
      <c r="FI25" s="71">
        <f t="shared" si="43"/>
        <v>707</v>
      </c>
      <c r="FJ25" s="71" t="s">
        <v>163</v>
      </c>
      <c r="FK25" s="67">
        <f>form!B25</f>
        <v>51</v>
      </c>
      <c r="FL25" s="71" t="s">
        <v>164</v>
      </c>
      <c r="FM25" s="71"/>
      <c r="FN25" s="71"/>
      <c r="FO25" s="58" t="str">
        <f t="shared" si="44"/>
        <v>INSERT INTO `ez_fabrik_joins` (`list_id`, `element_id`, `join_from_table`, `table_join`, `table_key`, `table_join_key`, `join_type`, `group_id`, `params`) VALUES (0, 707, '', '#__users', 'user_sp', 'id', 'left', 51, '{"join-label":"name","type":"element","pk":"`#__users`.`id`"}');</v>
      </c>
      <c r="FQ25" s="67" t="s">
        <v>142</v>
      </c>
      <c r="FR25" s="68">
        <f t="shared" si="45"/>
        <v>708</v>
      </c>
      <c r="FS25" s="67" t="s">
        <v>341</v>
      </c>
      <c r="FT25" s="67">
        <f>form!B25</f>
        <v>51</v>
      </c>
      <c r="FU25" s="67" t="s">
        <v>342</v>
      </c>
      <c r="FV25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(708, 'status', 51,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25" s="59"/>
      <c r="FX25" s="13" t="s">
        <v>142</v>
      </c>
      <c r="FY25" s="68">
        <f t="shared" si="47"/>
        <v>709</v>
      </c>
      <c r="FZ25" t="s">
        <v>851</v>
      </c>
      <c r="GA25" s="67">
        <f>form!B25</f>
        <v>51</v>
      </c>
      <c r="GB25" t="s">
        <v>853</v>
      </c>
      <c r="GC25" s="34">
        <f t="shared" si="48"/>
        <v>693</v>
      </c>
      <c r="GD25" t="s">
        <v>852</v>
      </c>
      <c r="GE25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(709, 'start_stud_date', 51,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693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25" s="67"/>
      <c r="GH25" s="67"/>
      <c r="GI25" s="67"/>
      <c r="GJ25" s="67"/>
      <c r="GL25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(691, 'kategoriy_stud', 51,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707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25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(692, 'edu_stud', 51,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25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(693, 'st_url_id', 51,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25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(694, 'gp_stud', 51,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693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25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(695, 'cors_stud', 51,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694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25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(696, 'kaf_stud', 51,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695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25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(697, 'redi_stud', 51,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25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(698, 'uch_sp', 51,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707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25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(699, 'uch_sp_inf', 51,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700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25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(700, 'adres_uch', 51,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25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(701, 'id', 51,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25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(702, 'date_time', 51,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25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(703, 'famaly_stud', 51,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25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(704, 'name_stud', 51,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25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(705, 'oth_stud', 51,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25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(706, 'dolj_stud', 51,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25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(707, 'user_sp', 51,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25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(708, 'status', 51,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25" s="66" t="str">
        <f t="shared" si="68"/>
        <v>INSERT INTO `ez_fabrik_joins` (`list_id`, `element_id`, `join_from_table`, `table_join`, `table_key`, `table_join_key`, `join_type`, `group_id`, `params`) VALUES (0, 707, '', '#__users', 'user_sp', 'id', 'left', 51, '{"join-label":"name","type":"element","pk":"`#__users`.`id`"}');</v>
      </c>
    </row>
    <row r="26" spans="1:213" x14ac:dyDescent="0.25">
      <c r="A26" s="67" t="s">
        <v>142</v>
      </c>
      <c r="B26" s="68">
        <f>dop!A28+1</f>
        <v>711</v>
      </c>
      <c r="C26" s="69" t="s">
        <v>146</v>
      </c>
      <c r="D26" s="67">
        <f>form!B26</f>
        <v>52</v>
      </c>
      <c r="E26" s="67" t="s">
        <v>854</v>
      </c>
      <c r="F26" s="70">
        <f t="shared" si="0"/>
        <v>727</v>
      </c>
      <c r="G26" s="67" t="s">
        <v>845</v>
      </c>
      <c r="H26" s="67"/>
      <c r="I26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(711, 'kategoriy_stud', 52,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727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26" s="67" t="s">
        <v>142</v>
      </c>
      <c r="L26" s="68">
        <f t="shared" si="2"/>
        <v>712</v>
      </c>
      <c r="M26" s="69" t="s">
        <v>147</v>
      </c>
      <c r="N26" s="67">
        <f>form!B26</f>
        <v>52</v>
      </c>
      <c r="O26" s="67" t="s">
        <v>846</v>
      </c>
      <c r="P26" s="67"/>
      <c r="Q26" s="67"/>
      <c r="R26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(712, 'edu_stud', 52,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26" s="67" t="s">
        <v>142</v>
      </c>
      <c r="U26" s="68">
        <f t="shared" si="4"/>
        <v>713</v>
      </c>
      <c r="V26" s="69" t="s">
        <v>148</v>
      </c>
      <c r="W26" s="67">
        <f>form!B26</f>
        <v>52</v>
      </c>
      <c r="X26" s="67" t="s">
        <v>138</v>
      </c>
      <c r="Y26" s="67"/>
      <c r="Z26" s="67"/>
      <c r="AA26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(713, 'st_url_id', 52,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26" s="67" t="s">
        <v>142</v>
      </c>
      <c r="AD26" s="68">
        <f t="shared" si="6"/>
        <v>714</v>
      </c>
      <c r="AE26" s="69" t="s">
        <v>149</v>
      </c>
      <c r="AF26" s="67">
        <f>form!B26</f>
        <v>52</v>
      </c>
      <c r="AG26" s="67" t="s">
        <v>807</v>
      </c>
      <c r="AH26" s="67">
        <f t="shared" si="7"/>
        <v>713</v>
      </c>
      <c r="AI26" s="67" t="s">
        <v>810</v>
      </c>
      <c r="AJ26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(714, 'gp_stud', 52,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713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26" s="67" t="s">
        <v>142</v>
      </c>
      <c r="AM26" s="68">
        <f t="shared" si="9"/>
        <v>715</v>
      </c>
      <c r="AN26" s="69" t="s">
        <v>150</v>
      </c>
      <c r="AO26" s="67">
        <f>form!B26</f>
        <v>52</v>
      </c>
      <c r="AP26" s="67" t="s">
        <v>808</v>
      </c>
      <c r="AQ26" s="67">
        <f t="shared" si="10"/>
        <v>714</v>
      </c>
      <c r="AR26" s="67" t="s">
        <v>811</v>
      </c>
      <c r="AS26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(715, 'cors_stud', 52,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714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26" s="67" t="s">
        <v>142</v>
      </c>
      <c r="AV26" s="68">
        <f t="shared" si="12"/>
        <v>716</v>
      </c>
      <c r="AW26" s="69" t="s">
        <v>151</v>
      </c>
      <c r="AX26" s="67">
        <f>form!B26</f>
        <v>52</v>
      </c>
      <c r="AY26" s="67" t="s">
        <v>809</v>
      </c>
      <c r="AZ26" s="67">
        <f t="shared" si="13"/>
        <v>715</v>
      </c>
      <c r="BA26" s="67" t="s">
        <v>812</v>
      </c>
      <c r="BB26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(716, 'kaf_stud', 52,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715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26" s="67" t="s">
        <v>142</v>
      </c>
      <c r="BE26" s="68">
        <f t="shared" si="15"/>
        <v>717</v>
      </c>
      <c r="BF26" s="69" t="s">
        <v>152</v>
      </c>
      <c r="BG26" s="67">
        <f>form!B26</f>
        <v>52</v>
      </c>
      <c r="BH26" s="67" t="s">
        <v>849</v>
      </c>
      <c r="BI26" s="67"/>
      <c r="BJ26" s="67"/>
      <c r="BK26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(717, 'redi_stud', 52,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26" s="67" t="s">
        <v>142</v>
      </c>
      <c r="BN26" s="68">
        <f t="shared" si="17"/>
        <v>718</v>
      </c>
      <c r="BO26" s="69" t="s">
        <v>153</v>
      </c>
      <c r="BP26" s="67">
        <f>form!B26</f>
        <v>52</v>
      </c>
      <c r="BQ26" s="67" t="s">
        <v>814</v>
      </c>
      <c r="BR26" s="67">
        <f t="shared" si="18"/>
        <v>727</v>
      </c>
      <c r="BS26" s="67" t="s">
        <v>144</v>
      </c>
      <c r="BT26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(718, 'uch_sp', 52,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727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26" s="67" t="s">
        <v>142</v>
      </c>
      <c r="BW26" s="68">
        <f t="shared" si="20"/>
        <v>719</v>
      </c>
      <c r="BX26" s="69" t="s">
        <v>154</v>
      </c>
      <c r="BY26" s="67">
        <f>form!B26</f>
        <v>52</v>
      </c>
      <c r="BZ26" s="67" t="s">
        <v>806</v>
      </c>
      <c r="CA26" s="67">
        <f t="shared" si="21"/>
        <v>720</v>
      </c>
      <c r="CB26" s="67" t="s">
        <v>145</v>
      </c>
      <c r="CC26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(719, 'uch_sp_inf', 52,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720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26" s="67" t="s">
        <v>142</v>
      </c>
      <c r="CF26" s="68">
        <f t="shared" si="23"/>
        <v>720</v>
      </c>
      <c r="CG26" s="69" t="s">
        <v>155</v>
      </c>
      <c r="CH26" s="67">
        <f>form!B26</f>
        <v>52</v>
      </c>
      <c r="CI26" s="67" t="s">
        <v>139</v>
      </c>
      <c r="CJ26" s="67"/>
      <c r="CK26" s="67"/>
      <c r="CL26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(720, 'adres_uch', 52,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26" s="67" t="s">
        <v>142</v>
      </c>
      <c r="CO26" s="68">
        <f t="shared" si="25"/>
        <v>721</v>
      </c>
      <c r="CP26" s="69" t="s">
        <v>141</v>
      </c>
      <c r="CQ26" s="67">
        <f>form!B26</f>
        <v>52</v>
      </c>
      <c r="CR26" s="67" t="s">
        <v>140</v>
      </c>
      <c r="CS26" s="67"/>
      <c r="CT26" s="67"/>
      <c r="CU26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(721, 'id', 52,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26" s="67" t="s">
        <v>142</v>
      </c>
      <c r="CX26" s="68">
        <f t="shared" si="27"/>
        <v>722</v>
      </c>
      <c r="CY26" s="69" t="s">
        <v>156</v>
      </c>
      <c r="CZ26" s="67">
        <f>form!B26</f>
        <v>52</v>
      </c>
      <c r="DA26" s="67" t="s">
        <v>137</v>
      </c>
      <c r="DB26" s="67"/>
      <c r="DC26" s="67"/>
      <c r="DD26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(722, 'date_time', 52,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26" s="67" t="s">
        <v>142</v>
      </c>
      <c r="DG26" s="68">
        <f t="shared" si="29"/>
        <v>723</v>
      </c>
      <c r="DH26" s="69" t="s">
        <v>158</v>
      </c>
      <c r="DI26" s="67">
        <f>form!B26</f>
        <v>52</v>
      </c>
      <c r="DJ26" s="67" t="s">
        <v>799</v>
      </c>
      <c r="DK26" s="70">
        <f t="shared" si="30"/>
        <v>727</v>
      </c>
      <c r="DL26" s="67" t="s">
        <v>847</v>
      </c>
      <c r="DM26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(723, 'famaly_stud', 52,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26" s="67" t="s">
        <v>142</v>
      </c>
      <c r="DP26" s="68">
        <f t="shared" si="32"/>
        <v>724</v>
      </c>
      <c r="DQ26" s="69" t="s">
        <v>159</v>
      </c>
      <c r="DR26" s="67">
        <f>form!B26</f>
        <v>52</v>
      </c>
      <c r="DS26" s="67" t="s">
        <v>802</v>
      </c>
      <c r="DT26" s="70">
        <f t="shared" si="33"/>
        <v>727</v>
      </c>
      <c r="DU26" s="67" t="s">
        <v>848</v>
      </c>
      <c r="DV26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(724, 'name_stud', 52,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26" s="67" t="s">
        <v>142</v>
      </c>
      <c r="DY26" s="68">
        <f t="shared" si="35"/>
        <v>725</v>
      </c>
      <c r="DZ26" s="69" t="s">
        <v>160</v>
      </c>
      <c r="EA26" s="67">
        <f>form!B26</f>
        <v>52</v>
      </c>
      <c r="EB26" s="67" t="s">
        <v>804</v>
      </c>
      <c r="EC26" s="70">
        <f t="shared" si="36"/>
        <v>727</v>
      </c>
      <c r="ED26" s="67" t="s">
        <v>848</v>
      </c>
      <c r="EE26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(725, 'oth_stud', 52,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26" s="67" t="s">
        <v>142</v>
      </c>
      <c r="EH26" s="68">
        <f t="shared" si="38"/>
        <v>726</v>
      </c>
      <c r="EI26" s="69" t="s">
        <v>161</v>
      </c>
      <c r="EJ26" s="67">
        <f>form!B26</f>
        <v>52</v>
      </c>
      <c r="EK26" s="67" t="s">
        <v>805</v>
      </c>
      <c r="EL26" s="70">
        <f t="shared" si="39"/>
        <v>727</v>
      </c>
      <c r="EM26" s="67" t="s">
        <v>848</v>
      </c>
      <c r="EN26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(726, 'dolj_stud', 52,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26" s="67" t="s">
        <v>142</v>
      </c>
      <c r="EQ26" s="68">
        <f t="shared" si="41"/>
        <v>727</v>
      </c>
      <c r="ER26" s="69" t="s">
        <v>157</v>
      </c>
      <c r="ES26" s="67">
        <f>form!B26</f>
        <v>52</v>
      </c>
      <c r="ET26" s="67" t="s">
        <v>813</v>
      </c>
      <c r="EU26" s="67"/>
      <c r="EV26" s="67"/>
      <c r="EW26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(727, 'user_sp', 52,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26" s="71" t="s">
        <v>162</v>
      </c>
      <c r="FI26" s="71">
        <f t="shared" si="43"/>
        <v>727</v>
      </c>
      <c r="FJ26" s="71" t="s">
        <v>163</v>
      </c>
      <c r="FK26" s="67">
        <f>form!B26</f>
        <v>52</v>
      </c>
      <c r="FL26" s="71" t="s">
        <v>164</v>
      </c>
      <c r="FM26" s="71"/>
      <c r="FN26" s="71"/>
      <c r="FO26" s="58" t="str">
        <f t="shared" si="44"/>
        <v>INSERT INTO `ez_fabrik_joins` (`list_id`, `element_id`, `join_from_table`, `table_join`, `table_key`, `table_join_key`, `join_type`, `group_id`, `params`) VALUES (0, 727, '', '#__users', 'user_sp', 'id', 'left', 52, '{"join-label":"name","type":"element","pk":"`#__users`.`id`"}');</v>
      </c>
      <c r="FQ26" s="67" t="s">
        <v>142</v>
      </c>
      <c r="FR26" s="68">
        <f t="shared" si="45"/>
        <v>728</v>
      </c>
      <c r="FS26" s="67" t="s">
        <v>341</v>
      </c>
      <c r="FT26" s="67">
        <f>form!B26</f>
        <v>52</v>
      </c>
      <c r="FU26" s="67" t="s">
        <v>342</v>
      </c>
      <c r="FV26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(728, 'status', 52,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26" s="59"/>
      <c r="FX26" s="13" t="s">
        <v>142</v>
      </c>
      <c r="FY26" s="68">
        <f t="shared" si="47"/>
        <v>729</v>
      </c>
      <c r="FZ26" t="s">
        <v>851</v>
      </c>
      <c r="GA26" s="67">
        <f>form!B26</f>
        <v>52</v>
      </c>
      <c r="GB26" t="s">
        <v>853</v>
      </c>
      <c r="GC26" s="34">
        <f t="shared" si="48"/>
        <v>713</v>
      </c>
      <c r="GD26" t="s">
        <v>852</v>
      </c>
      <c r="GE26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(729, 'start_stud_date', 52,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713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26" s="67"/>
      <c r="GH26" s="67"/>
      <c r="GI26" s="67"/>
      <c r="GJ26" s="67"/>
      <c r="GL26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(711, 'kategoriy_stud', 52,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727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26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(712, 'edu_stud', 52,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26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(713, 'st_url_id', 52,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26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(714, 'gp_stud', 52,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713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26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(715, 'cors_stud', 52,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714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26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(716, 'kaf_stud', 52,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715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26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(717, 'redi_stud', 52,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26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(718, 'uch_sp', 52,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727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26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(719, 'uch_sp_inf', 52,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720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26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(720, 'adres_uch', 52,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26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(721, 'id', 52,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26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(722, 'date_time', 52,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26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(723, 'famaly_stud', 52,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26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(724, 'name_stud', 52,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26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(725, 'oth_stud', 52,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26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(726, 'dolj_stud', 52,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26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(727, 'user_sp', 52,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26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(728, 'status', 52,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26" s="66" t="str">
        <f t="shared" si="68"/>
        <v>INSERT INTO `ez_fabrik_joins` (`list_id`, `element_id`, `join_from_table`, `table_join`, `table_key`, `table_join_key`, `join_type`, `group_id`, `params`) VALUES (0, 727, '', '#__users', 'user_sp', 'id', 'left', 52, '{"join-label":"name","type":"element","pk":"`#__users`.`id`"}');</v>
      </c>
    </row>
    <row r="27" spans="1:213" x14ac:dyDescent="0.25">
      <c r="A27" s="67" t="s">
        <v>142</v>
      </c>
      <c r="B27" s="68">
        <f>dop!A29+1</f>
        <v>731</v>
      </c>
      <c r="C27" s="69" t="s">
        <v>146</v>
      </c>
      <c r="D27" s="67">
        <f>form!B27</f>
        <v>53</v>
      </c>
      <c r="E27" s="67" t="s">
        <v>854</v>
      </c>
      <c r="F27" s="70">
        <f t="shared" si="0"/>
        <v>747</v>
      </c>
      <c r="G27" s="67" t="s">
        <v>845</v>
      </c>
      <c r="H27" s="67"/>
      <c r="I27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(731, 'kategoriy_stud', 53,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747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27" s="67" t="s">
        <v>142</v>
      </c>
      <c r="L27" s="68">
        <f t="shared" si="2"/>
        <v>732</v>
      </c>
      <c r="M27" s="69" t="s">
        <v>147</v>
      </c>
      <c r="N27" s="67">
        <f>form!B27</f>
        <v>53</v>
      </c>
      <c r="O27" s="67" t="s">
        <v>846</v>
      </c>
      <c r="P27" s="67"/>
      <c r="Q27" s="67"/>
      <c r="R27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(732, 'edu_stud', 53,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27" s="67" t="s">
        <v>142</v>
      </c>
      <c r="U27" s="68">
        <f t="shared" si="4"/>
        <v>733</v>
      </c>
      <c r="V27" s="69" t="s">
        <v>148</v>
      </c>
      <c r="W27" s="67">
        <f>form!B27</f>
        <v>53</v>
      </c>
      <c r="X27" s="67" t="s">
        <v>138</v>
      </c>
      <c r="Y27" s="67"/>
      <c r="Z27" s="67"/>
      <c r="AA27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(733, 'st_url_id', 53,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27" s="67" t="s">
        <v>142</v>
      </c>
      <c r="AD27" s="68">
        <f t="shared" si="6"/>
        <v>734</v>
      </c>
      <c r="AE27" s="69" t="s">
        <v>149</v>
      </c>
      <c r="AF27" s="67">
        <f>form!B27</f>
        <v>53</v>
      </c>
      <c r="AG27" s="67" t="s">
        <v>807</v>
      </c>
      <c r="AH27" s="67">
        <f t="shared" si="7"/>
        <v>733</v>
      </c>
      <c r="AI27" s="67" t="s">
        <v>810</v>
      </c>
      <c r="AJ27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(734, 'gp_stud', 53,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733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27" s="67" t="s">
        <v>142</v>
      </c>
      <c r="AM27" s="68">
        <f t="shared" si="9"/>
        <v>735</v>
      </c>
      <c r="AN27" s="69" t="s">
        <v>150</v>
      </c>
      <c r="AO27" s="67">
        <f>form!B27</f>
        <v>53</v>
      </c>
      <c r="AP27" s="67" t="s">
        <v>808</v>
      </c>
      <c r="AQ27" s="67">
        <f t="shared" si="10"/>
        <v>734</v>
      </c>
      <c r="AR27" s="67" t="s">
        <v>811</v>
      </c>
      <c r="AS27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(735, 'cors_stud', 53,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734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27" s="67" t="s">
        <v>142</v>
      </c>
      <c r="AV27" s="68">
        <f t="shared" si="12"/>
        <v>736</v>
      </c>
      <c r="AW27" s="69" t="s">
        <v>151</v>
      </c>
      <c r="AX27" s="67">
        <f>form!B27</f>
        <v>53</v>
      </c>
      <c r="AY27" s="67" t="s">
        <v>809</v>
      </c>
      <c r="AZ27" s="67">
        <f t="shared" si="13"/>
        <v>735</v>
      </c>
      <c r="BA27" s="67" t="s">
        <v>812</v>
      </c>
      <c r="BB27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(736, 'kaf_stud', 53,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735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27" s="67" t="s">
        <v>142</v>
      </c>
      <c r="BE27" s="68">
        <f t="shared" si="15"/>
        <v>737</v>
      </c>
      <c r="BF27" s="69" t="s">
        <v>152</v>
      </c>
      <c r="BG27" s="67">
        <f>form!B27</f>
        <v>53</v>
      </c>
      <c r="BH27" s="67" t="s">
        <v>849</v>
      </c>
      <c r="BI27" s="67"/>
      <c r="BJ27" s="67"/>
      <c r="BK27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(737, 'redi_stud', 53,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27" s="67" t="s">
        <v>142</v>
      </c>
      <c r="BN27" s="68">
        <f t="shared" si="17"/>
        <v>738</v>
      </c>
      <c r="BO27" s="69" t="s">
        <v>153</v>
      </c>
      <c r="BP27" s="67">
        <f>form!B27</f>
        <v>53</v>
      </c>
      <c r="BQ27" s="67" t="s">
        <v>814</v>
      </c>
      <c r="BR27" s="67">
        <f t="shared" si="18"/>
        <v>747</v>
      </c>
      <c r="BS27" s="67" t="s">
        <v>144</v>
      </c>
      <c r="BT27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(738, 'uch_sp', 53,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747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27" s="67" t="s">
        <v>142</v>
      </c>
      <c r="BW27" s="68">
        <f t="shared" si="20"/>
        <v>739</v>
      </c>
      <c r="BX27" s="69" t="s">
        <v>154</v>
      </c>
      <c r="BY27" s="67">
        <f>form!B27</f>
        <v>53</v>
      </c>
      <c r="BZ27" s="67" t="s">
        <v>806</v>
      </c>
      <c r="CA27" s="67">
        <f t="shared" si="21"/>
        <v>740</v>
      </c>
      <c r="CB27" s="67" t="s">
        <v>145</v>
      </c>
      <c r="CC27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(739, 'uch_sp_inf', 53,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740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27" s="67" t="s">
        <v>142</v>
      </c>
      <c r="CF27" s="68">
        <f t="shared" si="23"/>
        <v>740</v>
      </c>
      <c r="CG27" s="69" t="s">
        <v>155</v>
      </c>
      <c r="CH27" s="67">
        <f>form!B27</f>
        <v>53</v>
      </c>
      <c r="CI27" s="67" t="s">
        <v>139</v>
      </c>
      <c r="CJ27" s="67"/>
      <c r="CK27" s="67"/>
      <c r="CL27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(740, 'adres_uch', 53,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27" s="67" t="s">
        <v>142</v>
      </c>
      <c r="CO27" s="68">
        <f t="shared" si="25"/>
        <v>741</v>
      </c>
      <c r="CP27" s="69" t="s">
        <v>141</v>
      </c>
      <c r="CQ27" s="67">
        <f>form!B27</f>
        <v>53</v>
      </c>
      <c r="CR27" s="67" t="s">
        <v>140</v>
      </c>
      <c r="CS27" s="67"/>
      <c r="CT27" s="67"/>
      <c r="CU27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(741, 'id', 53,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27" s="67" t="s">
        <v>142</v>
      </c>
      <c r="CX27" s="68">
        <f t="shared" si="27"/>
        <v>742</v>
      </c>
      <c r="CY27" s="69" t="s">
        <v>156</v>
      </c>
      <c r="CZ27" s="67">
        <f>form!B27</f>
        <v>53</v>
      </c>
      <c r="DA27" s="67" t="s">
        <v>137</v>
      </c>
      <c r="DB27" s="67"/>
      <c r="DC27" s="67"/>
      <c r="DD27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(742, 'date_time', 53,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27" s="67" t="s">
        <v>142</v>
      </c>
      <c r="DG27" s="68">
        <f t="shared" si="29"/>
        <v>743</v>
      </c>
      <c r="DH27" s="69" t="s">
        <v>158</v>
      </c>
      <c r="DI27" s="67">
        <f>form!B27</f>
        <v>53</v>
      </c>
      <c r="DJ27" s="67" t="s">
        <v>799</v>
      </c>
      <c r="DK27" s="70">
        <f t="shared" si="30"/>
        <v>747</v>
      </c>
      <c r="DL27" s="67" t="s">
        <v>847</v>
      </c>
      <c r="DM27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(743, 'famaly_stud', 53,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27" s="67" t="s">
        <v>142</v>
      </c>
      <c r="DP27" s="68">
        <f t="shared" si="32"/>
        <v>744</v>
      </c>
      <c r="DQ27" s="69" t="s">
        <v>159</v>
      </c>
      <c r="DR27" s="67">
        <f>form!B27</f>
        <v>53</v>
      </c>
      <c r="DS27" s="67" t="s">
        <v>802</v>
      </c>
      <c r="DT27" s="70">
        <f t="shared" si="33"/>
        <v>747</v>
      </c>
      <c r="DU27" s="67" t="s">
        <v>848</v>
      </c>
      <c r="DV27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(744, 'name_stud', 53,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27" s="67" t="s">
        <v>142</v>
      </c>
      <c r="DY27" s="68">
        <f t="shared" si="35"/>
        <v>745</v>
      </c>
      <c r="DZ27" s="69" t="s">
        <v>160</v>
      </c>
      <c r="EA27" s="67">
        <f>form!B27</f>
        <v>53</v>
      </c>
      <c r="EB27" s="67" t="s">
        <v>804</v>
      </c>
      <c r="EC27" s="70">
        <f t="shared" si="36"/>
        <v>747</v>
      </c>
      <c r="ED27" s="67" t="s">
        <v>848</v>
      </c>
      <c r="EE27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(745, 'oth_stud', 53,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27" s="67" t="s">
        <v>142</v>
      </c>
      <c r="EH27" s="68">
        <f t="shared" si="38"/>
        <v>746</v>
      </c>
      <c r="EI27" s="69" t="s">
        <v>161</v>
      </c>
      <c r="EJ27" s="67">
        <f>form!B27</f>
        <v>53</v>
      </c>
      <c r="EK27" s="67" t="s">
        <v>805</v>
      </c>
      <c r="EL27" s="70">
        <f t="shared" si="39"/>
        <v>747</v>
      </c>
      <c r="EM27" s="67" t="s">
        <v>848</v>
      </c>
      <c r="EN27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(746, 'dolj_stud', 53,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27" s="67" t="s">
        <v>142</v>
      </c>
      <c r="EQ27" s="68">
        <f t="shared" si="41"/>
        <v>747</v>
      </c>
      <c r="ER27" s="69" t="s">
        <v>157</v>
      </c>
      <c r="ES27" s="67">
        <f>form!B27</f>
        <v>53</v>
      </c>
      <c r="ET27" s="67" t="s">
        <v>813</v>
      </c>
      <c r="EU27" s="67"/>
      <c r="EV27" s="67"/>
      <c r="EW27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(747, 'user_sp', 53,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27" s="71" t="s">
        <v>162</v>
      </c>
      <c r="FI27" s="71">
        <f t="shared" si="43"/>
        <v>747</v>
      </c>
      <c r="FJ27" s="71" t="s">
        <v>163</v>
      </c>
      <c r="FK27" s="67">
        <f>form!B27</f>
        <v>53</v>
      </c>
      <c r="FL27" s="71" t="s">
        <v>164</v>
      </c>
      <c r="FM27" s="71"/>
      <c r="FN27" s="71"/>
      <c r="FO27" s="58" t="str">
        <f t="shared" si="44"/>
        <v>INSERT INTO `ez_fabrik_joins` (`list_id`, `element_id`, `join_from_table`, `table_join`, `table_key`, `table_join_key`, `join_type`, `group_id`, `params`) VALUES (0, 747, '', '#__users', 'user_sp', 'id', 'left', 53, '{"join-label":"name","type":"element","pk":"`#__users`.`id`"}');</v>
      </c>
      <c r="FQ27" s="67" t="s">
        <v>142</v>
      </c>
      <c r="FR27" s="68">
        <f t="shared" si="45"/>
        <v>748</v>
      </c>
      <c r="FS27" s="67" t="s">
        <v>341</v>
      </c>
      <c r="FT27" s="67">
        <f>form!B27</f>
        <v>53</v>
      </c>
      <c r="FU27" s="67" t="s">
        <v>342</v>
      </c>
      <c r="FV27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(748, 'status', 53,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27" s="59"/>
      <c r="FX27" s="13" t="s">
        <v>142</v>
      </c>
      <c r="FY27" s="68">
        <f t="shared" si="47"/>
        <v>749</v>
      </c>
      <c r="FZ27" t="s">
        <v>851</v>
      </c>
      <c r="GA27" s="67">
        <f>form!B27</f>
        <v>53</v>
      </c>
      <c r="GB27" t="s">
        <v>853</v>
      </c>
      <c r="GC27" s="34">
        <f t="shared" si="48"/>
        <v>733</v>
      </c>
      <c r="GD27" t="s">
        <v>852</v>
      </c>
      <c r="GE27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(749, 'start_stud_date', 53,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733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27" s="67"/>
      <c r="GH27" s="67"/>
      <c r="GI27" s="67"/>
      <c r="GJ27" s="67"/>
      <c r="GL27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(731, 'kategoriy_stud', 53,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747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27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(732, 'edu_stud', 53,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27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(733, 'st_url_id', 53,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27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(734, 'gp_stud', 53,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733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27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(735, 'cors_stud', 53,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734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27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(736, 'kaf_stud', 53,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735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27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(737, 'redi_stud', 53,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27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(738, 'uch_sp', 53,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747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27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(739, 'uch_sp_inf', 53,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740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27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(740, 'adres_uch', 53,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27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(741, 'id', 53,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27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(742, 'date_time', 53,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27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(743, 'famaly_stud', 53,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27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(744, 'name_stud', 53,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27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(745, 'oth_stud', 53,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27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(746, 'dolj_stud', 53,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27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(747, 'user_sp', 53,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27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(748, 'status', 53,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27" s="66" t="str">
        <f t="shared" si="68"/>
        <v>INSERT INTO `ez_fabrik_joins` (`list_id`, `element_id`, `join_from_table`, `table_join`, `table_key`, `table_join_key`, `join_type`, `group_id`, `params`) VALUES (0, 747, '', '#__users', 'user_sp', 'id', 'left', 53, '{"join-label":"name","type":"element","pk":"`#__users`.`id`"}');</v>
      </c>
    </row>
    <row r="28" spans="1:213" x14ac:dyDescent="0.25">
      <c r="A28" s="67" t="s">
        <v>142</v>
      </c>
      <c r="B28" s="68">
        <f>dop!A30+1</f>
        <v>751</v>
      </c>
      <c r="C28" s="69" t="s">
        <v>146</v>
      </c>
      <c r="D28" s="67">
        <f>form!B28</f>
        <v>54</v>
      </c>
      <c r="E28" s="67" t="s">
        <v>854</v>
      </c>
      <c r="F28" s="70">
        <f t="shared" si="0"/>
        <v>767</v>
      </c>
      <c r="G28" s="67" t="s">
        <v>845</v>
      </c>
      <c r="H28" s="67"/>
      <c r="I28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(751, 'kategoriy_stud', 54,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767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28" s="67" t="s">
        <v>142</v>
      </c>
      <c r="L28" s="68">
        <f t="shared" si="2"/>
        <v>752</v>
      </c>
      <c r="M28" s="69" t="s">
        <v>147</v>
      </c>
      <c r="N28" s="67">
        <f>form!B28</f>
        <v>54</v>
      </c>
      <c r="O28" s="67" t="s">
        <v>846</v>
      </c>
      <c r="P28" s="67"/>
      <c r="Q28" s="67"/>
      <c r="R28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(752, 'edu_stud', 54,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28" s="67" t="s">
        <v>142</v>
      </c>
      <c r="U28" s="68">
        <f t="shared" si="4"/>
        <v>753</v>
      </c>
      <c r="V28" s="69" t="s">
        <v>148</v>
      </c>
      <c r="W28" s="67">
        <f>form!B28</f>
        <v>54</v>
      </c>
      <c r="X28" s="67" t="s">
        <v>138</v>
      </c>
      <c r="Y28" s="67"/>
      <c r="Z28" s="67"/>
      <c r="AA28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(753, 'st_url_id', 54,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28" s="67" t="s">
        <v>142</v>
      </c>
      <c r="AD28" s="68">
        <f t="shared" si="6"/>
        <v>754</v>
      </c>
      <c r="AE28" s="69" t="s">
        <v>149</v>
      </c>
      <c r="AF28" s="67">
        <f>form!B28</f>
        <v>54</v>
      </c>
      <c r="AG28" s="67" t="s">
        <v>807</v>
      </c>
      <c r="AH28" s="67">
        <f t="shared" si="7"/>
        <v>753</v>
      </c>
      <c r="AI28" s="67" t="s">
        <v>810</v>
      </c>
      <c r="AJ28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(754, 'gp_stud', 54,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753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28" s="67" t="s">
        <v>142</v>
      </c>
      <c r="AM28" s="68">
        <f t="shared" si="9"/>
        <v>755</v>
      </c>
      <c r="AN28" s="69" t="s">
        <v>150</v>
      </c>
      <c r="AO28" s="67">
        <f>form!B28</f>
        <v>54</v>
      </c>
      <c r="AP28" s="67" t="s">
        <v>808</v>
      </c>
      <c r="AQ28" s="67">
        <f t="shared" si="10"/>
        <v>754</v>
      </c>
      <c r="AR28" s="67" t="s">
        <v>811</v>
      </c>
      <c r="AS28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(755, 'cors_stud', 54,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754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28" s="67" t="s">
        <v>142</v>
      </c>
      <c r="AV28" s="68">
        <f t="shared" si="12"/>
        <v>756</v>
      </c>
      <c r="AW28" s="69" t="s">
        <v>151</v>
      </c>
      <c r="AX28" s="67">
        <f>form!B28</f>
        <v>54</v>
      </c>
      <c r="AY28" s="67" t="s">
        <v>809</v>
      </c>
      <c r="AZ28" s="67">
        <f t="shared" si="13"/>
        <v>755</v>
      </c>
      <c r="BA28" s="67" t="s">
        <v>812</v>
      </c>
      <c r="BB28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(756, 'kaf_stud', 54,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755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28" s="67" t="s">
        <v>142</v>
      </c>
      <c r="BE28" s="68">
        <f t="shared" si="15"/>
        <v>757</v>
      </c>
      <c r="BF28" s="69" t="s">
        <v>152</v>
      </c>
      <c r="BG28" s="67">
        <f>form!B28</f>
        <v>54</v>
      </c>
      <c r="BH28" s="67" t="s">
        <v>849</v>
      </c>
      <c r="BI28" s="67"/>
      <c r="BJ28" s="67"/>
      <c r="BK28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(757, 'redi_stud', 54,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28" s="67" t="s">
        <v>142</v>
      </c>
      <c r="BN28" s="68">
        <f t="shared" si="17"/>
        <v>758</v>
      </c>
      <c r="BO28" s="69" t="s">
        <v>153</v>
      </c>
      <c r="BP28" s="67">
        <f>form!B28</f>
        <v>54</v>
      </c>
      <c r="BQ28" s="67" t="s">
        <v>814</v>
      </c>
      <c r="BR28" s="67">
        <f t="shared" si="18"/>
        <v>767</v>
      </c>
      <c r="BS28" s="67" t="s">
        <v>144</v>
      </c>
      <c r="BT28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(758, 'uch_sp', 54,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767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28" s="67" t="s">
        <v>142</v>
      </c>
      <c r="BW28" s="68">
        <f t="shared" si="20"/>
        <v>759</v>
      </c>
      <c r="BX28" s="69" t="s">
        <v>154</v>
      </c>
      <c r="BY28" s="67">
        <f>form!B28</f>
        <v>54</v>
      </c>
      <c r="BZ28" s="67" t="s">
        <v>806</v>
      </c>
      <c r="CA28" s="67">
        <f t="shared" si="21"/>
        <v>760</v>
      </c>
      <c r="CB28" s="67" t="s">
        <v>145</v>
      </c>
      <c r="CC28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(759, 'uch_sp_inf', 54,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760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28" s="67" t="s">
        <v>142</v>
      </c>
      <c r="CF28" s="68">
        <f t="shared" si="23"/>
        <v>760</v>
      </c>
      <c r="CG28" s="69" t="s">
        <v>155</v>
      </c>
      <c r="CH28" s="67">
        <f>form!B28</f>
        <v>54</v>
      </c>
      <c r="CI28" s="67" t="s">
        <v>139</v>
      </c>
      <c r="CJ28" s="67"/>
      <c r="CK28" s="67"/>
      <c r="CL28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(760, 'adres_uch', 54,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28" s="67" t="s">
        <v>142</v>
      </c>
      <c r="CO28" s="68">
        <f t="shared" si="25"/>
        <v>761</v>
      </c>
      <c r="CP28" s="69" t="s">
        <v>141</v>
      </c>
      <c r="CQ28" s="67">
        <f>form!B28</f>
        <v>54</v>
      </c>
      <c r="CR28" s="67" t="s">
        <v>140</v>
      </c>
      <c r="CS28" s="67"/>
      <c r="CT28" s="67"/>
      <c r="CU28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(761, 'id', 54,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28" s="67" t="s">
        <v>142</v>
      </c>
      <c r="CX28" s="68">
        <f t="shared" si="27"/>
        <v>762</v>
      </c>
      <c r="CY28" s="69" t="s">
        <v>156</v>
      </c>
      <c r="CZ28" s="67">
        <f>form!B28</f>
        <v>54</v>
      </c>
      <c r="DA28" s="67" t="s">
        <v>137</v>
      </c>
      <c r="DB28" s="67"/>
      <c r="DC28" s="67"/>
      <c r="DD28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(762, 'date_time', 54,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28" s="67" t="s">
        <v>142</v>
      </c>
      <c r="DG28" s="68">
        <f t="shared" si="29"/>
        <v>763</v>
      </c>
      <c r="DH28" s="69" t="s">
        <v>158</v>
      </c>
      <c r="DI28" s="67">
        <f>form!B28</f>
        <v>54</v>
      </c>
      <c r="DJ28" s="67" t="s">
        <v>799</v>
      </c>
      <c r="DK28" s="70">
        <f t="shared" si="30"/>
        <v>767</v>
      </c>
      <c r="DL28" s="67" t="s">
        <v>847</v>
      </c>
      <c r="DM28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(763, 'famaly_stud', 54,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28" s="67" t="s">
        <v>142</v>
      </c>
      <c r="DP28" s="68">
        <f t="shared" si="32"/>
        <v>764</v>
      </c>
      <c r="DQ28" s="69" t="s">
        <v>159</v>
      </c>
      <c r="DR28" s="67">
        <f>form!B28</f>
        <v>54</v>
      </c>
      <c r="DS28" s="67" t="s">
        <v>802</v>
      </c>
      <c r="DT28" s="70">
        <f t="shared" si="33"/>
        <v>767</v>
      </c>
      <c r="DU28" s="67" t="s">
        <v>848</v>
      </c>
      <c r="DV28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(764, 'name_stud', 54,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28" s="67" t="s">
        <v>142</v>
      </c>
      <c r="DY28" s="68">
        <f t="shared" si="35"/>
        <v>765</v>
      </c>
      <c r="DZ28" s="69" t="s">
        <v>160</v>
      </c>
      <c r="EA28" s="67">
        <f>form!B28</f>
        <v>54</v>
      </c>
      <c r="EB28" s="67" t="s">
        <v>804</v>
      </c>
      <c r="EC28" s="70">
        <f t="shared" si="36"/>
        <v>767</v>
      </c>
      <c r="ED28" s="67" t="s">
        <v>848</v>
      </c>
      <c r="EE28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(765, 'oth_stud', 54,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28" s="67" t="s">
        <v>142</v>
      </c>
      <c r="EH28" s="68">
        <f t="shared" si="38"/>
        <v>766</v>
      </c>
      <c r="EI28" s="69" t="s">
        <v>161</v>
      </c>
      <c r="EJ28" s="67">
        <f>form!B28</f>
        <v>54</v>
      </c>
      <c r="EK28" s="67" t="s">
        <v>805</v>
      </c>
      <c r="EL28" s="70">
        <f t="shared" si="39"/>
        <v>767</v>
      </c>
      <c r="EM28" s="67" t="s">
        <v>848</v>
      </c>
      <c r="EN28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(766, 'dolj_stud', 54,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28" s="67" t="s">
        <v>142</v>
      </c>
      <c r="EQ28" s="68">
        <f t="shared" si="41"/>
        <v>767</v>
      </c>
      <c r="ER28" s="69" t="s">
        <v>157</v>
      </c>
      <c r="ES28" s="67">
        <f>form!B28</f>
        <v>54</v>
      </c>
      <c r="ET28" s="67" t="s">
        <v>813</v>
      </c>
      <c r="EU28" s="67"/>
      <c r="EV28" s="67"/>
      <c r="EW28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(767, 'user_sp', 54,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28" s="71" t="s">
        <v>162</v>
      </c>
      <c r="FI28" s="71">
        <f t="shared" si="43"/>
        <v>767</v>
      </c>
      <c r="FJ28" s="71" t="s">
        <v>163</v>
      </c>
      <c r="FK28" s="67">
        <f>form!B28</f>
        <v>54</v>
      </c>
      <c r="FL28" s="71" t="s">
        <v>164</v>
      </c>
      <c r="FM28" s="71"/>
      <c r="FN28" s="71"/>
      <c r="FO28" s="58" t="str">
        <f t="shared" si="44"/>
        <v>INSERT INTO `ez_fabrik_joins` (`list_id`, `element_id`, `join_from_table`, `table_join`, `table_key`, `table_join_key`, `join_type`, `group_id`, `params`) VALUES (0, 767, '', '#__users', 'user_sp', 'id', 'left', 54, '{"join-label":"name","type":"element","pk":"`#__users`.`id`"}');</v>
      </c>
      <c r="FQ28" s="67" t="s">
        <v>142</v>
      </c>
      <c r="FR28" s="68">
        <f t="shared" si="45"/>
        <v>768</v>
      </c>
      <c r="FS28" s="67" t="s">
        <v>341</v>
      </c>
      <c r="FT28" s="67">
        <f>form!B28</f>
        <v>54</v>
      </c>
      <c r="FU28" s="67" t="s">
        <v>342</v>
      </c>
      <c r="FV28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(768, 'status', 54,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28" s="59"/>
      <c r="FX28" s="13" t="s">
        <v>142</v>
      </c>
      <c r="FY28" s="68">
        <f t="shared" si="47"/>
        <v>769</v>
      </c>
      <c r="FZ28" t="s">
        <v>851</v>
      </c>
      <c r="GA28" s="67">
        <f>form!B28</f>
        <v>54</v>
      </c>
      <c r="GB28" t="s">
        <v>853</v>
      </c>
      <c r="GC28" s="34">
        <f t="shared" si="48"/>
        <v>753</v>
      </c>
      <c r="GD28" t="s">
        <v>852</v>
      </c>
      <c r="GE28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(769, 'start_stud_date', 54,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753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28" s="67"/>
      <c r="GH28" s="67"/>
      <c r="GI28" s="67"/>
      <c r="GJ28" s="67"/>
      <c r="GL28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(751, 'kategoriy_stud', 54,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767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28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(752, 'edu_stud', 54,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28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(753, 'st_url_id', 54,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28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(754, 'gp_stud', 54,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753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28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(755, 'cors_stud', 54,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754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28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(756, 'kaf_stud', 54,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755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28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(757, 'redi_stud', 54,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28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(758, 'uch_sp', 54,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767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28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(759, 'uch_sp_inf', 54,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760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28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(760, 'adres_uch', 54,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28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(761, 'id', 54,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28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(762, 'date_time', 54,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28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(763, 'famaly_stud', 54,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28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(764, 'name_stud', 54,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28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(765, 'oth_stud', 54,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28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(766, 'dolj_stud', 54,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28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(767, 'user_sp', 54,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28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(768, 'status', 54,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28" s="66" t="str">
        <f t="shared" si="68"/>
        <v>INSERT INTO `ez_fabrik_joins` (`list_id`, `element_id`, `join_from_table`, `table_join`, `table_key`, `table_join_key`, `join_type`, `group_id`, `params`) VALUES (0, 767, '', '#__users', 'user_sp', 'id', 'left', 54, '{"join-label":"name","type":"element","pk":"`#__users`.`id`"}');</v>
      </c>
    </row>
    <row r="29" spans="1:213" x14ac:dyDescent="0.25">
      <c r="A29" s="67" t="s">
        <v>142</v>
      </c>
      <c r="B29" s="68">
        <f>dop!A31+1</f>
        <v>771</v>
      </c>
      <c r="C29" s="69" t="s">
        <v>146</v>
      </c>
      <c r="D29" s="67">
        <f>form!B29</f>
        <v>55</v>
      </c>
      <c r="E29" s="67" t="s">
        <v>854</v>
      </c>
      <c r="F29" s="70">
        <f t="shared" si="0"/>
        <v>787</v>
      </c>
      <c r="G29" s="67" t="s">
        <v>845</v>
      </c>
      <c r="H29" s="67"/>
      <c r="I29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(771, 'kategoriy_stud', 55,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787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29" s="67" t="s">
        <v>142</v>
      </c>
      <c r="L29" s="68">
        <f t="shared" si="2"/>
        <v>772</v>
      </c>
      <c r="M29" s="69" t="s">
        <v>147</v>
      </c>
      <c r="N29" s="67">
        <f>form!B29</f>
        <v>55</v>
      </c>
      <c r="O29" s="67" t="s">
        <v>846</v>
      </c>
      <c r="P29" s="67"/>
      <c r="Q29" s="67"/>
      <c r="R29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(772, 'edu_stud', 55,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29" s="67" t="s">
        <v>142</v>
      </c>
      <c r="U29" s="68">
        <f t="shared" si="4"/>
        <v>773</v>
      </c>
      <c r="V29" s="69" t="s">
        <v>148</v>
      </c>
      <c r="W29" s="67">
        <f>form!B29</f>
        <v>55</v>
      </c>
      <c r="X29" s="67" t="s">
        <v>138</v>
      </c>
      <c r="Y29" s="67"/>
      <c r="Z29" s="67"/>
      <c r="AA29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(773, 'st_url_id', 55,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29" s="67" t="s">
        <v>142</v>
      </c>
      <c r="AD29" s="68">
        <f t="shared" si="6"/>
        <v>774</v>
      </c>
      <c r="AE29" s="69" t="s">
        <v>149</v>
      </c>
      <c r="AF29" s="67">
        <f>form!B29</f>
        <v>55</v>
      </c>
      <c r="AG29" s="67" t="s">
        <v>807</v>
      </c>
      <c r="AH29" s="67">
        <f t="shared" si="7"/>
        <v>773</v>
      </c>
      <c r="AI29" s="67" t="s">
        <v>810</v>
      </c>
      <c r="AJ29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(774, 'gp_stud', 55,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773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29" s="67" t="s">
        <v>142</v>
      </c>
      <c r="AM29" s="68">
        <f t="shared" si="9"/>
        <v>775</v>
      </c>
      <c r="AN29" s="69" t="s">
        <v>150</v>
      </c>
      <c r="AO29" s="67">
        <f>form!B29</f>
        <v>55</v>
      </c>
      <c r="AP29" s="67" t="s">
        <v>808</v>
      </c>
      <c r="AQ29" s="67">
        <f t="shared" si="10"/>
        <v>774</v>
      </c>
      <c r="AR29" s="67" t="s">
        <v>811</v>
      </c>
      <c r="AS29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(775, 'cors_stud', 55,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774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29" s="67" t="s">
        <v>142</v>
      </c>
      <c r="AV29" s="68">
        <f t="shared" si="12"/>
        <v>776</v>
      </c>
      <c r="AW29" s="69" t="s">
        <v>151</v>
      </c>
      <c r="AX29" s="67">
        <f>form!B29</f>
        <v>55</v>
      </c>
      <c r="AY29" s="67" t="s">
        <v>809</v>
      </c>
      <c r="AZ29" s="67">
        <f t="shared" si="13"/>
        <v>775</v>
      </c>
      <c r="BA29" s="67" t="s">
        <v>812</v>
      </c>
      <c r="BB29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(776, 'kaf_stud', 55,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775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29" s="67" t="s">
        <v>142</v>
      </c>
      <c r="BE29" s="68">
        <f t="shared" si="15"/>
        <v>777</v>
      </c>
      <c r="BF29" s="69" t="s">
        <v>152</v>
      </c>
      <c r="BG29" s="67">
        <f>form!B29</f>
        <v>55</v>
      </c>
      <c r="BH29" s="67" t="s">
        <v>849</v>
      </c>
      <c r="BI29" s="67"/>
      <c r="BJ29" s="67"/>
      <c r="BK29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(777, 'redi_stud', 55,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29" s="67" t="s">
        <v>142</v>
      </c>
      <c r="BN29" s="68">
        <f t="shared" si="17"/>
        <v>778</v>
      </c>
      <c r="BO29" s="69" t="s">
        <v>153</v>
      </c>
      <c r="BP29" s="67">
        <f>form!B29</f>
        <v>55</v>
      </c>
      <c r="BQ29" s="67" t="s">
        <v>814</v>
      </c>
      <c r="BR29" s="67">
        <f t="shared" si="18"/>
        <v>787</v>
      </c>
      <c r="BS29" s="67" t="s">
        <v>144</v>
      </c>
      <c r="BT29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(778, 'uch_sp', 55,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787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29" s="67" t="s">
        <v>142</v>
      </c>
      <c r="BW29" s="68">
        <f t="shared" si="20"/>
        <v>779</v>
      </c>
      <c r="BX29" s="69" t="s">
        <v>154</v>
      </c>
      <c r="BY29" s="67">
        <f>form!B29</f>
        <v>55</v>
      </c>
      <c r="BZ29" s="67" t="s">
        <v>806</v>
      </c>
      <c r="CA29" s="67">
        <f t="shared" si="21"/>
        <v>780</v>
      </c>
      <c r="CB29" s="67" t="s">
        <v>145</v>
      </c>
      <c r="CC29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(779, 'uch_sp_inf', 55,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780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29" s="67" t="s">
        <v>142</v>
      </c>
      <c r="CF29" s="68">
        <f t="shared" si="23"/>
        <v>780</v>
      </c>
      <c r="CG29" s="69" t="s">
        <v>155</v>
      </c>
      <c r="CH29" s="67">
        <f>form!B29</f>
        <v>55</v>
      </c>
      <c r="CI29" s="67" t="s">
        <v>139</v>
      </c>
      <c r="CJ29" s="67"/>
      <c r="CK29" s="67"/>
      <c r="CL29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(780, 'adres_uch', 55,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29" s="67" t="s">
        <v>142</v>
      </c>
      <c r="CO29" s="68">
        <f t="shared" si="25"/>
        <v>781</v>
      </c>
      <c r="CP29" s="69" t="s">
        <v>141</v>
      </c>
      <c r="CQ29" s="67">
        <f>form!B29</f>
        <v>55</v>
      </c>
      <c r="CR29" s="67" t="s">
        <v>140</v>
      </c>
      <c r="CS29" s="67"/>
      <c r="CT29" s="67"/>
      <c r="CU29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(781, 'id', 55,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29" s="67" t="s">
        <v>142</v>
      </c>
      <c r="CX29" s="68">
        <f t="shared" si="27"/>
        <v>782</v>
      </c>
      <c r="CY29" s="69" t="s">
        <v>156</v>
      </c>
      <c r="CZ29" s="67">
        <f>form!B29</f>
        <v>55</v>
      </c>
      <c r="DA29" s="67" t="s">
        <v>137</v>
      </c>
      <c r="DB29" s="67"/>
      <c r="DC29" s="67"/>
      <c r="DD29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(782, 'date_time', 55,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29" s="67" t="s">
        <v>142</v>
      </c>
      <c r="DG29" s="68">
        <f t="shared" si="29"/>
        <v>783</v>
      </c>
      <c r="DH29" s="69" t="s">
        <v>158</v>
      </c>
      <c r="DI29" s="67">
        <f>form!B29</f>
        <v>55</v>
      </c>
      <c r="DJ29" s="67" t="s">
        <v>799</v>
      </c>
      <c r="DK29" s="70">
        <f t="shared" si="30"/>
        <v>787</v>
      </c>
      <c r="DL29" s="67" t="s">
        <v>847</v>
      </c>
      <c r="DM29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(783, 'famaly_stud', 55,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29" s="67" t="s">
        <v>142</v>
      </c>
      <c r="DP29" s="68">
        <f t="shared" si="32"/>
        <v>784</v>
      </c>
      <c r="DQ29" s="69" t="s">
        <v>159</v>
      </c>
      <c r="DR29" s="67">
        <f>form!B29</f>
        <v>55</v>
      </c>
      <c r="DS29" s="67" t="s">
        <v>802</v>
      </c>
      <c r="DT29" s="70">
        <f t="shared" si="33"/>
        <v>787</v>
      </c>
      <c r="DU29" s="67" t="s">
        <v>848</v>
      </c>
      <c r="DV29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(784, 'name_stud', 55,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29" s="67" t="s">
        <v>142</v>
      </c>
      <c r="DY29" s="68">
        <f t="shared" si="35"/>
        <v>785</v>
      </c>
      <c r="DZ29" s="69" t="s">
        <v>160</v>
      </c>
      <c r="EA29" s="67">
        <f>form!B29</f>
        <v>55</v>
      </c>
      <c r="EB29" s="67" t="s">
        <v>804</v>
      </c>
      <c r="EC29" s="70">
        <f t="shared" si="36"/>
        <v>787</v>
      </c>
      <c r="ED29" s="67" t="s">
        <v>848</v>
      </c>
      <c r="EE29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(785, 'oth_stud', 55,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29" s="67" t="s">
        <v>142</v>
      </c>
      <c r="EH29" s="68">
        <f t="shared" si="38"/>
        <v>786</v>
      </c>
      <c r="EI29" s="69" t="s">
        <v>161</v>
      </c>
      <c r="EJ29" s="67">
        <f>form!B29</f>
        <v>55</v>
      </c>
      <c r="EK29" s="67" t="s">
        <v>805</v>
      </c>
      <c r="EL29" s="70">
        <f t="shared" si="39"/>
        <v>787</v>
      </c>
      <c r="EM29" s="67" t="s">
        <v>848</v>
      </c>
      <c r="EN29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(786, 'dolj_stud', 55,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29" s="67" t="s">
        <v>142</v>
      </c>
      <c r="EQ29" s="68">
        <f t="shared" si="41"/>
        <v>787</v>
      </c>
      <c r="ER29" s="69" t="s">
        <v>157</v>
      </c>
      <c r="ES29" s="67">
        <f>form!B29</f>
        <v>55</v>
      </c>
      <c r="ET29" s="67" t="s">
        <v>813</v>
      </c>
      <c r="EU29" s="67"/>
      <c r="EV29" s="67"/>
      <c r="EW29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(787, 'user_sp', 55,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29" s="71" t="s">
        <v>162</v>
      </c>
      <c r="FI29" s="71">
        <f t="shared" si="43"/>
        <v>787</v>
      </c>
      <c r="FJ29" s="71" t="s">
        <v>163</v>
      </c>
      <c r="FK29" s="67">
        <f>form!B29</f>
        <v>55</v>
      </c>
      <c r="FL29" s="71" t="s">
        <v>164</v>
      </c>
      <c r="FM29" s="71"/>
      <c r="FN29" s="71"/>
      <c r="FO29" s="58" t="str">
        <f t="shared" si="44"/>
        <v>INSERT INTO `ez_fabrik_joins` (`list_id`, `element_id`, `join_from_table`, `table_join`, `table_key`, `table_join_key`, `join_type`, `group_id`, `params`) VALUES (0, 787, '', '#__users', 'user_sp', 'id', 'left', 55, '{"join-label":"name","type":"element","pk":"`#__users`.`id`"}');</v>
      </c>
      <c r="FQ29" s="67" t="s">
        <v>142</v>
      </c>
      <c r="FR29" s="68">
        <f t="shared" si="45"/>
        <v>788</v>
      </c>
      <c r="FS29" s="67" t="s">
        <v>341</v>
      </c>
      <c r="FT29" s="67">
        <f>form!B29</f>
        <v>55</v>
      </c>
      <c r="FU29" s="67" t="s">
        <v>342</v>
      </c>
      <c r="FV29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(788, 'status', 55,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29" s="59"/>
      <c r="FX29" s="13" t="s">
        <v>142</v>
      </c>
      <c r="FY29" s="68">
        <f t="shared" si="47"/>
        <v>789</v>
      </c>
      <c r="FZ29" t="s">
        <v>851</v>
      </c>
      <c r="GA29" s="67">
        <f>form!B29</f>
        <v>55</v>
      </c>
      <c r="GB29" t="s">
        <v>853</v>
      </c>
      <c r="GC29" s="34">
        <f t="shared" si="48"/>
        <v>773</v>
      </c>
      <c r="GD29" t="s">
        <v>852</v>
      </c>
      <c r="GE29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(789, 'start_stud_date', 55,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773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29" s="67"/>
      <c r="GH29" s="67"/>
      <c r="GI29" s="67"/>
      <c r="GJ29" s="67"/>
      <c r="GL29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(771, 'kategoriy_stud', 55,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787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29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(772, 'edu_stud', 55,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29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(773, 'st_url_id', 55,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29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(774, 'gp_stud', 55,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773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29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(775, 'cors_stud', 55,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774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29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(776, 'kaf_stud', 55,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775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29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(777, 'redi_stud', 55,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29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(778, 'uch_sp', 55,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787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29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(779, 'uch_sp_inf', 55,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780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29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(780, 'adres_uch', 55,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29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(781, 'id', 55,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29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(782, 'date_time', 55,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29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(783, 'famaly_stud', 55,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29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(784, 'name_stud', 55,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29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(785, 'oth_stud', 55,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29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(786, 'dolj_stud', 55,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787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29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(787, 'user_sp', 55,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29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(788, 'status', 55,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29" s="66" t="str">
        <f t="shared" si="68"/>
        <v>INSERT INTO `ez_fabrik_joins` (`list_id`, `element_id`, `join_from_table`, `table_join`, `table_key`, `table_join_key`, `join_type`, `group_id`, `params`) VALUES (0, 787, '', '#__users', 'user_sp', 'id', 'left', 55, '{"join-label":"name","type":"element","pk":"`#__users`.`id`"}');</v>
      </c>
    </row>
    <row r="30" spans="1:213" x14ac:dyDescent="0.25">
      <c r="A30" s="67" t="s">
        <v>142</v>
      </c>
      <c r="B30" s="68">
        <f>dop!A32+1</f>
        <v>791</v>
      </c>
      <c r="C30" s="69" t="s">
        <v>146</v>
      </c>
      <c r="D30" s="67">
        <f>form!B30</f>
        <v>56</v>
      </c>
      <c r="E30" s="67" t="s">
        <v>854</v>
      </c>
      <c r="F30" s="70">
        <f t="shared" si="0"/>
        <v>807</v>
      </c>
      <c r="G30" s="67" t="s">
        <v>845</v>
      </c>
      <c r="H30" s="67"/>
      <c r="I30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(791, 'kategoriy_stud', 56,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807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30" s="67" t="s">
        <v>142</v>
      </c>
      <c r="L30" s="68">
        <f t="shared" si="2"/>
        <v>792</v>
      </c>
      <c r="M30" s="69" t="s">
        <v>147</v>
      </c>
      <c r="N30" s="67">
        <f>form!B30</f>
        <v>56</v>
      </c>
      <c r="O30" s="67" t="s">
        <v>846</v>
      </c>
      <c r="P30" s="67"/>
      <c r="Q30" s="67"/>
      <c r="R30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(792, 'edu_stud', 56,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30" s="67" t="s">
        <v>142</v>
      </c>
      <c r="U30" s="68">
        <f t="shared" si="4"/>
        <v>793</v>
      </c>
      <c r="V30" s="69" t="s">
        <v>148</v>
      </c>
      <c r="W30" s="67">
        <f>form!B30</f>
        <v>56</v>
      </c>
      <c r="X30" s="67" t="s">
        <v>138</v>
      </c>
      <c r="Y30" s="67"/>
      <c r="Z30" s="67"/>
      <c r="AA30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(793, 'st_url_id', 56,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30" s="67" t="s">
        <v>142</v>
      </c>
      <c r="AD30" s="68">
        <f t="shared" si="6"/>
        <v>794</v>
      </c>
      <c r="AE30" s="69" t="s">
        <v>149</v>
      </c>
      <c r="AF30" s="67">
        <f>form!B30</f>
        <v>56</v>
      </c>
      <c r="AG30" s="67" t="s">
        <v>807</v>
      </c>
      <c r="AH30" s="67">
        <f t="shared" si="7"/>
        <v>793</v>
      </c>
      <c r="AI30" s="67" t="s">
        <v>810</v>
      </c>
      <c r="AJ30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(794, 'gp_stud', 56,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793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30" s="67" t="s">
        <v>142</v>
      </c>
      <c r="AM30" s="68">
        <f t="shared" si="9"/>
        <v>795</v>
      </c>
      <c r="AN30" s="69" t="s">
        <v>150</v>
      </c>
      <c r="AO30" s="67">
        <f>form!B30</f>
        <v>56</v>
      </c>
      <c r="AP30" s="67" t="s">
        <v>808</v>
      </c>
      <c r="AQ30" s="67">
        <f t="shared" si="10"/>
        <v>794</v>
      </c>
      <c r="AR30" s="67" t="s">
        <v>811</v>
      </c>
      <c r="AS30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(795, 'cors_stud', 56,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794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30" s="67" t="s">
        <v>142</v>
      </c>
      <c r="AV30" s="68">
        <f t="shared" si="12"/>
        <v>796</v>
      </c>
      <c r="AW30" s="69" t="s">
        <v>151</v>
      </c>
      <c r="AX30" s="67">
        <f>form!B30</f>
        <v>56</v>
      </c>
      <c r="AY30" s="67" t="s">
        <v>809</v>
      </c>
      <c r="AZ30" s="67">
        <f t="shared" si="13"/>
        <v>795</v>
      </c>
      <c r="BA30" s="67" t="s">
        <v>812</v>
      </c>
      <c r="BB30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(796, 'kaf_stud', 56,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795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30" s="67" t="s">
        <v>142</v>
      </c>
      <c r="BE30" s="68">
        <f t="shared" si="15"/>
        <v>797</v>
      </c>
      <c r="BF30" s="69" t="s">
        <v>152</v>
      </c>
      <c r="BG30" s="67">
        <f>form!B30</f>
        <v>56</v>
      </c>
      <c r="BH30" s="67" t="s">
        <v>849</v>
      </c>
      <c r="BI30" s="67"/>
      <c r="BJ30" s="67"/>
      <c r="BK30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(797, 'redi_stud', 56,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30" s="67" t="s">
        <v>142</v>
      </c>
      <c r="BN30" s="68">
        <f t="shared" si="17"/>
        <v>798</v>
      </c>
      <c r="BO30" s="69" t="s">
        <v>153</v>
      </c>
      <c r="BP30" s="67">
        <f>form!B30</f>
        <v>56</v>
      </c>
      <c r="BQ30" s="67" t="s">
        <v>814</v>
      </c>
      <c r="BR30" s="67">
        <f t="shared" si="18"/>
        <v>807</v>
      </c>
      <c r="BS30" s="67" t="s">
        <v>144</v>
      </c>
      <c r="BT30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(798, 'uch_sp', 56,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807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30" s="67" t="s">
        <v>142</v>
      </c>
      <c r="BW30" s="68">
        <f t="shared" si="20"/>
        <v>799</v>
      </c>
      <c r="BX30" s="69" t="s">
        <v>154</v>
      </c>
      <c r="BY30" s="67">
        <f>form!B30</f>
        <v>56</v>
      </c>
      <c r="BZ30" s="67" t="s">
        <v>806</v>
      </c>
      <c r="CA30" s="67">
        <f t="shared" si="21"/>
        <v>800</v>
      </c>
      <c r="CB30" s="67" t="s">
        <v>145</v>
      </c>
      <c r="CC30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(799, 'uch_sp_inf', 56,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800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30" s="67" t="s">
        <v>142</v>
      </c>
      <c r="CF30" s="68">
        <f t="shared" si="23"/>
        <v>800</v>
      </c>
      <c r="CG30" s="69" t="s">
        <v>155</v>
      </c>
      <c r="CH30" s="67">
        <f>form!B30</f>
        <v>56</v>
      </c>
      <c r="CI30" s="67" t="s">
        <v>139</v>
      </c>
      <c r="CJ30" s="67"/>
      <c r="CK30" s="67"/>
      <c r="CL30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(800, 'adres_uch', 56,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30" s="67" t="s">
        <v>142</v>
      </c>
      <c r="CO30" s="68">
        <f t="shared" si="25"/>
        <v>801</v>
      </c>
      <c r="CP30" s="69" t="s">
        <v>141</v>
      </c>
      <c r="CQ30" s="67">
        <f>form!B30</f>
        <v>56</v>
      </c>
      <c r="CR30" s="67" t="s">
        <v>140</v>
      </c>
      <c r="CS30" s="67"/>
      <c r="CT30" s="67"/>
      <c r="CU30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(801, 'id', 56,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30" s="67" t="s">
        <v>142</v>
      </c>
      <c r="CX30" s="68">
        <f t="shared" si="27"/>
        <v>802</v>
      </c>
      <c r="CY30" s="69" t="s">
        <v>156</v>
      </c>
      <c r="CZ30" s="67">
        <f>form!B30</f>
        <v>56</v>
      </c>
      <c r="DA30" s="67" t="s">
        <v>137</v>
      </c>
      <c r="DB30" s="67"/>
      <c r="DC30" s="67"/>
      <c r="DD30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(802, 'date_time', 56,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30" s="67" t="s">
        <v>142</v>
      </c>
      <c r="DG30" s="68">
        <f t="shared" si="29"/>
        <v>803</v>
      </c>
      <c r="DH30" s="69" t="s">
        <v>158</v>
      </c>
      <c r="DI30" s="67">
        <f>form!B30</f>
        <v>56</v>
      </c>
      <c r="DJ30" s="67" t="s">
        <v>799</v>
      </c>
      <c r="DK30" s="70">
        <f t="shared" si="30"/>
        <v>807</v>
      </c>
      <c r="DL30" s="67" t="s">
        <v>847</v>
      </c>
      <c r="DM30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(803, 'famaly_stud', 56,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30" s="67" t="s">
        <v>142</v>
      </c>
      <c r="DP30" s="68">
        <f t="shared" si="32"/>
        <v>804</v>
      </c>
      <c r="DQ30" s="69" t="s">
        <v>159</v>
      </c>
      <c r="DR30" s="67">
        <f>form!B30</f>
        <v>56</v>
      </c>
      <c r="DS30" s="67" t="s">
        <v>802</v>
      </c>
      <c r="DT30" s="70">
        <f t="shared" si="33"/>
        <v>807</v>
      </c>
      <c r="DU30" s="67" t="s">
        <v>848</v>
      </c>
      <c r="DV30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(804, 'name_stud', 56,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30" s="67" t="s">
        <v>142</v>
      </c>
      <c r="DY30" s="68">
        <f t="shared" si="35"/>
        <v>805</v>
      </c>
      <c r="DZ30" s="69" t="s">
        <v>160</v>
      </c>
      <c r="EA30" s="67">
        <f>form!B30</f>
        <v>56</v>
      </c>
      <c r="EB30" s="67" t="s">
        <v>804</v>
      </c>
      <c r="EC30" s="70">
        <f t="shared" si="36"/>
        <v>807</v>
      </c>
      <c r="ED30" s="67" t="s">
        <v>848</v>
      </c>
      <c r="EE30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(805, 'oth_stud', 56,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30" s="67" t="s">
        <v>142</v>
      </c>
      <c r="EH30" s="68">
        <f t="shared" si="38"/>
        <v>806</v>
      </c>
      <c r="EI30" s="69" t="s">
        <v>161</v>
      </c>
      <c r="EJ30" s="67">
        <f>form!B30</f>
        <v>56</v>
      </c>
      <c r="EK30" s="67" t="s">
        <v>805</v>
      </c>
      <c r="EL30" s="70">
        <f t="shared" si="39"/>
        <v>807</v>
      </c>
      <c r="EM30" s="67" t="s">
        <v>848</v>
      </c>
      <c r="EN30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(806, 'dolj_stud', 56,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30" s="67" t="s">
        <v>142</v>
      </c>
      <c r="EQ30" s="68">
        <f t="shared" si="41"/>
        <v>807</v>
      </c>
      <c r="ER30" s="69" t="s">
        <v>157</v>
      </c>
      <c r="ES30" s="67">
        <f>form!B30</f>
        <v>56</v>
      </c>
      <c r="ET30" s="67" t="s">
        <v>813</v>
      </c>
      <c r="EU30" s="67"/>
      <c r="EV30" s="67"/>
      <c r="EW30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(807, 'user_sp', 56,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30" s="71" t="s">
        <v>162</v>
      </c>
      <c r="FI30" s="71">
        <f t="shared" si="43"/>
        <v>807</v>
      </c>
      <c r="FJ30" s="71" t="s">
        <v>163</v>
      </c>
      <c r="FK30" s="67">
        <f>form!B30</f>
        <v>56</v>
      </c>
      <c r="FL30" s="71" t="s">
        <v>164</v>
      </c>
      <c r="FM30" s="71"/>
      <c r="FN30" s="71"/>
      <c r="FO30" s="58" t="str">
        <f t="shared" si="44"/>
        <v>INSERT INTO `ez_fabrik_joins` (`list_id`, `element_id`, `join_from_table`, `table_join`, `table_key`, `table_join_key`, `join_type`, `group_id`, `params`) VALUES (0, 807, '', '#__users', 'user_sp', 'id', 'left', 56, '{"join-label":"name","type":"element","pk":"`#__users`.`id`"}');</v>
      </c>
      <c r="FQ30" s="67" t="s">
        <v>142</v>
      </c>
      <c r="FR30" s="68">
        <f t="shared" si="45"/>
        <v>808</v>
      </c>
      <c r="FS30" s="67" t="s">
        <v>341</v>
      </c>
      <c r="FT30" s="67">
        <f>form!B30</f>
        <v>56</v>
      </c>
      <c r="FU30" s="67" t="s">
        <v>342</v>
      </c>
      <c r="FV30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(808, 'status', 56,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30" s="59"/>
      <c r="FX30" s="13" t="s">
        <v>142</v>
      </c>
      <c r="FY30" s="68">
        <f t="shared" si="47"/>
        <v>809</v>
      </c>
      <c r="FZ30" t="s">
        <v>851</v>
      </c>
      <c r="GA30" s="67">
        <f>form!B30</f>
        <v>56</v>
      </c>
      <c r="GB30" t="s">
        <v>853</v>
      </c>
      <c r="GC30" s="34">
        <f t="shared" si="48"/>
        <v>793</v>
      </c>
      <c r="GD30" t="s">
        <v>852</v>
      </c>
      <c r="GE30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(809, 'start_stud_date', 56,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793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30" s="67"/>
      <c r="GH30" s="67"/>
      <c r="GI30" s="67"/>
      <c r="GJ30" s="67"/>
      <c r="GL30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(791, 'kategoriy_stud', 56,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807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30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(792, 'edu_stud', 56,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30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(793, 'st_url_id', 56,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30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(794, 'gp_stud', 56,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793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30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(795, 'cors_stud', 56,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794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30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(796, 'kaf_stud', 56,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795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30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(797, 'redi_stud', 56,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30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(798, 'uch_sp', 56,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807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30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(799, 'uch_sp_inf', 56,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800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30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(800, 'adres_uch', 56,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30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(801, 'id', 56,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30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(802, 'date_time', 56,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30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(803, 'famaly_stud', 56,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30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(804, 'name_stud', 56,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30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(805, 'oth_stud', 56,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30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(806, 'dolj_stud', 56,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30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(807, 'user_sp', 56,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30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(808, 'status', 56,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30" s="66" t="str">
        <f t="shared" si="68"/>
        <v>INSERT INTO `ez_fabrik_joins` (`list_id`, `element_id`, `join_from_table`, `table_join`, `table_key`, `table_join_key`, `join_type`, `group_id`, `params`) VALUES (0, 807, '', '#__users', 'user_sp', 'id', 'left', 56, '{"join-label":"name","type":"element","pk":"`#__users`.`id`"}');</v>
      </c>
    </row>
    <row r="31" spans="1:213" x14ac:dyDescent="0.25">
      <c r="A31" s="67" t="s">
        <v>142</v>
      </c>
      <c r="B31" s="68">
        <f>dop!A33+1</f>
        <v>811</v>
      </c>
      <c r="C31" s="69" t="s">
        <v>146</v>
      </c>
      <c r="D31" s="67">
        <f>form!B31</f>
        <v>57</v>
      </c>
      <c r="E31" s="67" t="s">
        <v>854</v>
      </c>
      <c r="F31" s="70">
        <f t="shared" si="0"/>
        <v>827</v>
      </c>
      <c r="G31" s="67" t="s">
        <v>845</v>
      </c>
      <c r="H31" s="67"/>
      <c r="I31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(811, 'kategoriy_stud', 57,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827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31" s="67" t="s">
        <v>142</v>
      </c>
      <c r="L31" s="68">
        <f t="shared" si="2"/>
        <v>812</v>
      </c>
      <c r="M31" s="69" t="s">
        <v>147</v>
      </c>
      <c r="N31" s="67">
        <f>form!B31</f>
        <v>57</v>
      </c>
      <c r="O31" s="67" t="s">
        <v>846</v>
      </c>
      <c r="P31" s="67"/>
      <c r="Q31" s="67"/>
      <c r="R31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(812, 'edu_stud', 57,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31" s="67" t="s">
        <v>142</v>
      </c>
      <c r="U31" s="68">
        <f t="shared" si="4"/>
        <v>813</v>
      </c>
      <c r="V31" s="69" t="s">
        <v>148</v>
      </c>
      <c r="W31" s="67">
        <f>form!B31</f>
        <v>57</v>
      </c>
      <c r="X31" s="67" t="s">
        <v>138</v>
      </c>
      <c r="Y31" s="67"/>
      <c r="Z31" s="67"/>
      <c r="AA31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(813, 'st_url_id', 57,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31" s="67" t="s">
        <v>142</v>
      </c>
      <c r="AD31" s="68">
        <f t="shared" si="6"/>
        <v>814</v>
      </c>
      <c r="AE31" s="69" t="s">
        <v>149</v>
      </c>
      <c r="AF31" s="67">
        <f>form!B31</f>
        <v>57</v>
      </c>
      <c r="AG31" s="67" t="s">
        <v>807</v>
      </c>
      <c r="AH31" s="67">
        <f t="shared" si="7"/>
        <v>813</v>
      </c>
      <c r="AI31" s="67" t="s">
        <v>810</v>
      </c>
      <c r="AJ31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(814, 'gp_stud', 57,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813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31" s="67" t="s">
        <v>142</v>
      </c>
      <c r="AM31" s="68">
        <f t="shared" si="9"/>
        <v>815</v>
      </c>
      <c r="AN31" s="69" t="s">
        <v>150</v>
      </c>
      <c r="AO31" s="67">
        <f>form!B31</f>
        <v>57</v>
      </c>
      <c r="AP31" s="67" t="s">
        <v>808</v>
      </c>
      <c r="AQ31" s="67">
        <f t="shared" si="10"/>
        <v>814</v>
      </c>
      <c r="AR31" s="67" t="s">
        <v>811</v>
      </c>
      <c r="AS31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(815, 'cors_stud', 57,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814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31" s="67" t="s">
        <v>142</v>
      </c>
      <c r="AV31" s="68">
        <f t="shared" si="12"/>
        <v>816</v>
      </c>
      <c r="AW31" s="69" t="s">
        <v>151</v>
      </c>
      <c r="AX31" s="67">
        <f>form!B31</f>
        <v>57</v>
      </c>
      <c r="AY31" s="67" t="s">
        <v>809</v>
      </c>
      <c r="AZ31" s="67">
        <f t="shared" si="13"/>
        <v>815</v>
      </c>
      <c r="BA31" s="67" t="s">
        <v>812</v>
      </c>
      <c r="BB31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(816, 'kaf_stud', 57,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815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31" s="67" t="s">
        <v>142</v>
      </c>
      <c r="BE31" s="68">
        <f t="shared" si="15"/>
        <v>817</v>
      </c>
      <c r="BF31" s="69" t="s">
        <v>152</v>
      </c>
      <c r="BG31" s="67">
        <f>form!B31</f>
        <v>57</v>
      </c>
      <c r="BH31" s="67" t="s">
        <v>849</v>
      </c>
      <c r="BI31" s="67"/>
      <c r="BJ31" s="67"/>
      <c r="BK31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(817, 'redi_stud', 57,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31" s="67" t="s">
        <v>142</v>
      </c>
      <c r="BN31" s="68">
        <f t="shared" si="17"/>
        <v>818</v>
      </c>
      <c r="BO31" s="69" t="s">
        <v>153</v>
      </c>
      <c r="BP31" s="67">
        <f>form!B31</f>
        <v>57</v>
      </c>
      <c r="BQ31" s="67" t="s">
        <v>814</v>
      </c>
      <c r="BR31" s="67">
        <f t="shared" si="18"/>
        <v>827</v>
      </c>
      <c r="BS31" s="67" t="s">
        <v>144</v>
      </c>
      <c r="BT31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(818, 'uch_sp', 57,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827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31" s="67" t="s">
        <v>142</v>
      </c>
      <c r="BW31" s="68">
        <f t="shared" si="20"/>
        <v>819</v>
      </c>
      <c r="BX31" s="69" t="s">
        <v>154</v>
      </c>
      <c r="BY31" s="67">
        <f>form!B31</f>
        <v>57</v>
      </c>
      <c r="BZ31" s="67" t="s">
        <v>806</v>
      </c>
      <c r="CA31" s="67">
        <f t="shared" si="21"/>
        <v>820</v>
      </c>
      <c r="CB31" s="67" t="s">
        <v>145</v>
      </c>
      <c r="CC31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(819, 'uch_sp_inf', 57,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820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31" s="67" t="s">
        <v>142</v>
      </c>
      <c r="CF31" s="68">
        <f t="shared" si="23"/>
        <v>820</v>
      </c>
      <c r="CG31" s="69" t="s">
        <v>155</v>
      </c>
      <c r="CH31" s="67">
        <f>form!B31</f>
        <v>57</v>
      </c>
      <c r="CI31" s="67" t="s">
        <v>139</v>
      </c>
      <c r="CJ31" s="67"/>
      <c r="CK31" s="67"/>
      <c r="CL31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(820, 'adres_uch', 57,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31" s="67" t="s">
        <v>142</v>
      </c>
      <c r="CO31" s="68">
        <f t="shared" si="25"/>
        <v>821</v>
      </c>
      <c r="CP31" s="69" t="s">
        <v>141</v>
      </c>
      <c r="CQ31" s="67">
        <f>form!B31</f>
        <v>57</v>
      </c>
      <c r="CR31" s="67" t="s">
        <v>140</v>
      </c>
      <c r="CS31" s="67"/>
      <c r="CT31" s="67"/>
      <c r="CU31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(821, 'id', 57,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31" s="67" t="s">
        <v>142</v>
      </c>
      <c r="CX31" s="68">
        <f t="shared" si="27"/>
        <v>822</v>
      </c>
      <c r="CY31" s="69" t="s">
        <v>156</v>
      </c>
      <c r="CZ31" s="67">
        <f>form!B31</f>
        <v>57</v>
      </c>
      <c r="DA31" s="67" t="s">
        <v>137</v>
      </c>
      <c r="DB31" s="67"/>
      <c r="DC31" s="67"/>
      <c r="DD31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(822, 'date_time', 57,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31" s="67" t="s">
        <v>142</v>
      </c>
      <c r="DG31" s="68">
        <f t="shared" si="29"/>
        <v>823</v>
      </c>
      <c r="DH31" s="69" t="s">
        <v>158</v>
      </c>
      <c r="DI31" s="67">
        <f>form!B31</f>
        <v>57</v>
      </c>
      <c r="DJ31" s="67" t="s">
        <v>799</v>
      </c>
      <c r="DK31" s="70">
        <f t="shared" si="30"/>
        <v>827</v>
      </c>
      <c r="DL31" s="67" t="s">
        <v>847</v>
      </c>
      <c r="DM31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(823, 'famaly_stud', 57,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31" s="67" t="s">
        <v>142</v>
      </c>
      <c r="DP31" s="68">
        <f t="shared" si="32"/>
        <v>824</v>
      </c>
      <c r="DQ31" s="69" t="s">
        <v>159</v>
      </c>
      <c r="DR31" s="67">
        <f>form!B31</f>
        <v>57</v>
      </c>
      <c r="DS31" s="67" t="s">
        <v>802</v>
      </c>
      <c r="DT31" s="70">
        <f t="shared" si="33"/>
        <v>827</v>
      </c>
      <c r="DU31" s="67" t="s">
        <v>848</v>
      </c>
      <c r="DV31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(824, 'name_stud', 57,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31" s="67" t="s">
        <v>142</v>
      </c>
      <c r="DY31" s="68">
        <f t="shared" si="35"/>
        <v>825</v>
      </c>
      <c r="DZ31" s="69" t="s">
        <v>160</v>
      </c>
      <c r="EA31" s="67">
        <f>form!B31</f>
        <v>57</v>
      </c>
      <c r="EB31" s="67" t="s">
        <v>804</v>
      </c>
      <c r="EC31" s="70">
        <f t="shared" si="36"/>
        <v>827</v>
      </c>
      <c r="ED31" s="67" t="s">
        <v>848</v>
      </c>
      <c r="EE31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(825, 'oth_stud', 57,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31" s="67" t="s">
        <v>142</v>
      </c>
      <c r="EH31" s="68">
        <f t="shared" si="38"/>
        <v>826</v>
      </c>
      <c r="EI31" s="69" t="s">
        <v>161</v>
      </c>
      <c r="EJ31" s="67">
        <f>form!B31</f>
        <v>57</v>
      </c>
      <c r="EK31" s="67" t="s">
        <v>805</v>
      </c>
      <c r="EL31" s="70">
        <f t="shared" si="39"/>
        <v>827</v>
      </c>
      <c r="EM31" s="67" t="s">
        <v>848</v>
      </c>
      <c r="EN31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(826, 'dolj_stud', 57,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31" s="67" t="s">
        <v>142</v>
      </c>
      <c r="EQ31" s="68">
        <f t="shared" si="41"/>
        <v>827</v>
      </c>
      <c r="ER31" s="69" t="s">
        <v>157</v>
      </c>
      <c r="ES31" s="67">
        <f>form!B31</f>
        <v>57</v>
      </c>
      <c r="ET31" s="67" t="s">
        <v>813</v>
      </c>
      <c r="EU31" s="67"/>
      <c r="EV31" s="67"/>
      <c r="EW31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(827, 'user_sp', 57,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31" s="71" t="s">
        <v>162</v>
      </c>
      <c r="FI31" s="71">
        <f t="shared" si="43"/>
        <v>827</v>
      </c>
      <c r="FJ31" s="71" t="s">
        <v>163</v>
      </c>
      <c r="FK31" s="67">
        <f>form!B31</f>
        <v>57</v>
      </c>
      <c r="FL31" s="71" t="s">
        <v>164</v>
      </c>
      <c r="FM31" s="71"/>
      <c r="FN31" s="71"/>
      <c r="FO31" s="58" t="str">
        <f t="shared" si="44"/>
        <v>INSERT INTO `ez_fabrik_joins` (`list_id`, `element_id`, `join_from_table`, `table_join`, `table_key`, `table_join_key`, `join_type`, `group_id`, `params`) VALUES (0, 827, '', '#__users', 'user_sp', 'id', 'left', 57, '{"join-label":"name","type":"element","pk":"`#__users`.`id`"}');</v>
      </c>
      <c r="FQ31" s="67" t="s">
        <v>142</v>
      </c>
      <c r="FR31" s="68">
        <f t="shared" si="45"/>
        <v>828</v>
      </c>
      <c r="FS31" s="67" t="s">
        <v>341</v>
      </c>
      <c r="FT31" s="67">
        <f>form!B31</f>
        <v>57</v>
      </c>
      <c r="FU31" s="67" t="s">
        <v>342</v>
      </c>
      <c r="FV31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(828, 'status', 57,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31" s="59"/>
      <c r="FX31" s="13" t="s">
        <v>142</v>
      </c>
      <c r="FY31" s="68">
        <f t="shared" si="47"/>
        <v>829</v>
      </c>
      <c r="FZ31" t="s">
        <v>851</v>
      </c>
      <c r="GA31" s="67">
        <f>form!B31</f>
        <v>57</v>
      </c>
      <c r="GB31" t="s">
        <v>853</v>
      </c>
      <c r="GC31" s="34">
        <f t="shared" si="48"/>
        <v>813</v>
      </c>
      <c r="GD31" t="s">
        <v>852</v>
      </c>
      <c r="GE31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(829, 'start_stud_date', 57,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813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31" s="67"/>
      <c r="GH31" s="67"/>
      <c r="GI31" s="67"/>
      <c r="GJ31" s="67"/>
      <c r="GL31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(811, 'kategoriy_stud', 57,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827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31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(812, 'edu_stud', 57,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31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(813, 'st_url_id', 57,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31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(814, 'gp_stud', 57,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813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31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(815, 'cors_stud', 57,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814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31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(816, 'kaf_stud', 57,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815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31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(817, 'redi_stud', 57,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31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(818, 'uch_sp', 57,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827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31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(819, 'uch_sp_inf', 57,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820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31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(820, 'adres_uch', 57,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31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(821, 'id', 57,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31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(822, 'date_time', 57,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31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(823, 'famaly_stud', 57,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31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(824, 'name_stud', 57,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31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(825, 'oth_stud', 57,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31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(826, 'dolj_stud', 57,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31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(827, 'user_sp', 57,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31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(828, 'status', 57,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31" s="66" t="str">
        <f t="shared" si="68"/>
        <v>INSERT INTO `ez_fabrik_joins` (`list_id`, `element_id`, `join_from_table`, `table_join`, `table_key`, `table_join_key`, `join_type`, `group_id`, `params`) VALUES (0, 827, '', '#__users', 'user_sp', 'id', 'left', 57, '{"join-label":"name","type":"element","pk":"`#__users`.`id`"}');</v>
      </c>
    </row>
    <row r="32" spans="1:213" x14ac:dyDescent="0.25">
      <c r="A32" s="67" t="s">
        <v>142</v>
      </c>
      <c r="B32" s="68">
        <f>dop!A34+1</f>
        <v>831</v>
      </c>
      <c r="C32" s="69" t="s">
        <v>146</v>
      </c>
      <c r="D32" s="67">
        <f>form!B32</f>
        <v>58</v>
      </c>
      <c r="E32" s="67" t="s">
        <v>854</v>
      </c>
      <c r="F32" s="70">
        <f t="shared" si="0"/>
        <v>847</v>
      </c>
      <c r="G32" s="67" t="s">
        <v>845</v>
      </c>
      <c r="H32" s="67"/>
      <c r="I32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(831, 'kategoriy_stud', 58,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847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32" s="67" t="s">
        <v>142</v>
      </c>
      <c r="L32" s="68">
        <f t="shared" si="2"/>
        <v>832</v>
      </c>
      <c r="M32" s="69" t="s">
        <v>147</v>
      </c>
      <c r="N32" s="67">
        <f>form!B32</f>
        <v>58</v>
      </c>
      <c r="O32" s="67" t="s">
        <v>846</v>
      </c>
      <c r="P32" s="67"/>
      <c r="Q32" s="67"/>
      <c r="R32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(832, 'edu_stud', 58,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32" s="67" t="s">
        <v>142</v>
      </c>
      <c r="U32" s="68">
        <f t="shared" si="4"/>
        <v>833</v>
      </c>
      <c r="V32" s="69" t="s">
        <v>148</v>
      </c>
      <c r="W32" s="67">
        <f>form!B32</f>
        <v>58</v>
      </c>
      <c r="X32" s="67" t="s">
        <v>138</v>
      </c>
      <c r="Y32" s="67"/>
      <c r="Z32" s="67"/>
      <c r="AA32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(833, 'st_url_id', 58,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32" s="67" t="s">
        <v>142</v>
      </c>
      <c r="AD32" s="68">
        <f t="shared" si="6"/>
        <v>834</v>
      </c>
      <c r="AE32" s="69" t="s">
        <v>149</v>
      </c>
      <c r="AF32" s="67">
        <f>form!B32</f>
        <v>58</v>
      </c>
      <c r="AG32" s="67" t="s">
        <v>807</v>
      </c>
      <c r="AH32" s="67">
        <f t="shared" si="7"/>
        <v>833</v>
      </c>
      <c r="AI32" s="67" t="s">
        <v>810</v>
      </c>
      <c r="AJ32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(834, 'gp_stud', 58,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833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32" s="67" t="s">
        <v>142</v>
      </c>
      <c r="AM32" s="68">
        <f t="shared" si="9"/>
        <v>835</v>
      </c>
      <c r="AN32" s="69" t="s">
        <v>150</v>
      </c>
      <c r="AO32" s="67">
        <f>form!B32</f>
        <v>58</v>
      </c>
      <c r="AP32" s="67" t="s">
        <v>808</v>
      </c>
      <c r="AQ32" s="67">
        <f t="shared" si="10"/>
        <v>834</v>
      </c>
      <c r="AR32" s="67" t="s">
        <v>811</v>
      </c>
      <c r="AS32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(835, 'cors_stud', 58,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834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32" s="67" t="s">
        <v>142</v>
      </c>
      <c r="AV32" s="68">
        <f t="shared" si="12"/>
        <v>836</v>
      </c>
      <c r="AW32" s="69" t="s">
        <v>151</v>
      </c>
      <c r="AX32" s="67">
        <f>form!B32</f>
        <v>58</v>
      </c>
      <c r="AY32" s="67" t="s">
        <v>809</v>
      </c>
      <c r="AZ32" s="67">
        <f t="shared" si="13"/>
        <v>835</v>
      </c>
      <c r="BA32" s="67" t="s">
        <v>812</v>
      </c>
      <c r="BB32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(836, 'kaf_stud', 58,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835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32" s="67" t="s">
        <v>142</v>
      </c>
      <c r="BE32" s="68">
        <f t="shared" si="15"/>
        <v>837</v>
      </c>
      <c r="BF32" s="69" t="s">
        <v>152</v>
      </c>
      <c r="BG32" s="67">
        <f>form!B32</f>
        <v>58</v>
      </c>
      <c r="BH32" s="67" t="s">
        <v>849</v>
      </c>
      <c r="BI32" s="67"/>
      <c r="BJ32" s="67"/>
      <c r="BK32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(837, 'redi_stud', 58,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32" s="67" t="s">
        <v>142</v>
      </c>
      <c r="BN32" s="68">
        <f t="shared" si="17"/>
        <v>838</v>
      </c>
      <c r="BO32" s="69" t="s">
        <v>153</v>
      </c>
      <c r="BP32" s="67">
        <f>form!B32</f>
        <v>58</v>
      </c>
      <c r="BQ32" s="67" t="s">
        <v>814</v>
      </c>
      <c r="BR32" s="67">
        <f t="shared" si="18"/>
        <v>847</v>
      </c>
      <c r="BS32" s="67" t="s">
        <v>144</v>
      </c>
      <c r="BT32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(838, 'uch_sp', 58,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847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32" s="67" t="s">
        <v>142</v>
      </c>
      <c r="BW32" s="68">
        <f t="shared" si="20"/>
        <v>839</v>
      </c>
      <c r="BX32" s="69" t="s">
        <v>154</v>
      </c>
      <c r="BY32" s="67">
        <f>form!B32</f>
        <v>58</v>
      </c>
      <c r="BZ32" s="67" t="s">
        <v>806</v>
      </c>
      <c r="CA32" s="67">
        <f t="shared" si="21"/>
        <v>840</v>
      </c>
      <c r="CB32" s="67" t="s">
        <v>145</v>
      </c>
      <c r="CC32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(839, 'uch_sp_inf', 58,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840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32" s="67" t="s">
        <v>142</v>
      </c>
      <c r="CF32" s="68">
        <f t="shared" si="23"/>
        <v>840</v>
      </c>
      <c r="CG32" s="69" t="s">
        <v>155</v>
      </c>
      <c r="CH32" s="67">
        <f>form!B32</f>
        <v>58</v>
      </c>
      <c r="CI32" s="67" t="s">
        <v>139</v>
      </c>
      <c r="CJ32" s="67"/>
      <c r="CK32" s="67"/>
      <c r="CL32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(840, 'adres_uch', 58,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32" s="67" t="s">
        <v>142</v>
      </c>
      <c r="CO32" s="68">
        <f t="shared" si="25"/>
        <v>841</v>
      </c>
      <c r="CP32" s="69" t="s">
        <v>141</v>
      </c>
      <c r="CQ32" s="67">
        <f>form!B32</f>
        <v>58</v>
      </c>
      <c r="CR32" s="67" t="s">
        <v>140</v>
      </c>
      <c r="CS32" s="67"/>
      <c r="CT32" s="67"/>
      <c r="CU32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(841, 'id', 58,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32" s="67" t="s">
        <v>142</v>
      </c>
      <c r="CX32" s="68">
        <f t="shared" si="27"/>
        <v>842</v>
      </c>
      <c r="CY32" s="69" t="s">
        <v>156</v>
      </c>
      <c r="CZ32" s="67">
        <f>form!B32</f>
        <v>58</v>
      </c>
      <c r="DA32" s="67" t="s">
        <v>137</v>
      </c>
      <c r="DB32" s="67"/>
      <c r="DC32" s="67"/>
      <c r="DD32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(842, 'date_time', 58,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32" s="67" t="s">
        <v>142</v>
      </c>
      <c r="DG32" s="68">
        <f t="shared" si="29"/>
        <v>843</v>
      </c>
      <c r="DH32" s="69" t="s">
        <v>158</v>
      </c>
      <c r="DI32" s="67">
        <f>form!B32</f>
        <v>58</v>
      </c>
      <c r="DJ32" s="67" t="s">
        <v>799</v>
      </c>
      <c r="DK32" s="70">
        <f t="shared" si="30"/>
        <v>847</v>
      </c>
      <c r="DL32" s="67" t="s">
        <v>847</v>
      </c>
      <c r="DM32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(843, 'famaly_stud', 58,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32" s="67" t="s">
        <v>142</v>
      </c>
      <c r="DP32" s="68">
        <f t="shared" si="32"/>
        <v>844</v>
      </c>
      <c r="DQ32" s="69" t="s">
        <v>159</v>
      </c>
      <c r="DR32" s="67">
        <f>form!B32</f>
        <v>58</v>
      </c>
      <c r="DS32" s="67" t="s">
        <v>802</v>
      </c>
      <c r="DT32" s="70">
        <f t="shared" si="33"/>
        <v>847</v>
      </c>
      <c r="DU32" s="67" t="s">
        <v>848</v>
      </c>
      <c r="DV32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(844, 'name_stud', 58,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32" s="67" t="s">
        <v>142</v>
      </c>
      <c r="DY32" s="68">
        <f t="shared" si="35"/>
        <v>845</v>
      </c>
      <c r="DZ32" s="69" t="s">
        <v>160</v>
      </c>
      <c r="EA32" s="67">
        <f>form!B32</f>
        <v>58</v>
      </c>
      <c r="EB32" s="67" t="s">
        <v>804</v>
      </c>
      <c r="EC32" s="70">
        <f t="shared" si="36"/>
        <v>847</v>
      </c>
      <c r="ED32" s="67" t="s">
        <v>848</v>
      </c>
      <c r="EE32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(845, 'oth_stud', 58,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32" s="67" t="s">
        <v>142</v>
      </c>
      <c r="EH32" s="68">
        <f t="shared" si="38"/>
        <v>846</v>
      </c>
      <c r="EI32" s="69" t="s">
        <v>161</v>
      </c>
      <c r="EJ32" s="67">
        <f>form!B32</f>
        <v>58</v>
      </c>
      <c r="EK32" s="67" t="s">
        <v>805</v>
      </c>
      <c r="EL32" s="70">
        <f t="shared" si="39"/>
        <v>847</v>
      </c>
      <c r="EM32" s="67" t="s">
        <v>848</v>
      </c>
      <c r="EN32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(846, 'dolj_stud', 58,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32" s="67" t="s">
        <v>142</v>
      </c>
      <c r="EQ32" s="68">
        <f t="shared" si="41"/>
        <v>847</v>
      </c>
      <c r="ER32" s="69" t="s">
        <v>157</v>
      </c>
      <c r="ES32" s="67">
        <f>form!B32</f>
        <v>58</v>
      </c>
      <c r="ET32" s="67" t="s">
        <v>813</v>
      </c>
      <c r="EU32" s="67"/>
      <c r="EV32" s="67"/>
      <c r="EW32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(847, 'user_sp', 58,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32" s="71" t="s">
        <v>162</v>
      </c>
      <c r="FI32" s="71">
        <f t="shared" si="43"/>
        <v>847</v>
      </c>
      <c r="FJ32" s="71" t="s">
        <v>163</v>
      </c>
      <c r="FK32" s="67">
        <f>form!B32</f>
        <v>58</v>
      </c>
      <c r="FL32" s="71" t="s">
        <v>164</v>
      </c>
      <c r="FM32" s="71"/>
      <c r="FN32" s="71"/>
      <c r="FO32" s="58" t="str">
        <f t="shared" si="44"/>
        <v>INSERT INTO `ez_fabrik_joins` (`list_id`, `element_id`, `join_from_table`, `table_join`, `table_key`, `table_join_key`, `join_type`, `group_id`, `params`) VALUES (0, 847, '', '#__users', 'user_sp', 'id', 'left', 58, '{"join-label":"name","type":"element","pk":"`#__users`.`id`"}');</v>
      </c>
      <c r="FQ32" s="67" t="s">
        <v>142</v>
      </c>
      <c r="FR32" s="68">
        <f t="shared" si="45"/>
        <v>848</v>
      </c>
      <c r="FS32" s="67" t="s">
        <v>341</v>
      </c>
      <c r="FT32" s="67">
        <f>form!B32</f>
        <v>58</v>
      </c>
      <c r="FU32" s="67" t="s">
        <v>342</v>
      </c>
      <c r="FV32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(848, 'status', 58,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32" s="59"/>
      <c r="FX32" s="13" t="s">
        <v>142</v>
      </c>
      <c r="FY32" s="68">
        <f t="shared" si="47"/>
        <v>849</v>
      </c>
      <c r="FZ32" t="s">
        <v>851</v>
      </c>
      <c r="GA32" s="67">
        <f>form!B32</f>
        <v>58</v>
      </c>
      <c r="GB32" t="s">
        <v>853</v>
      </c>
      <c r="GC32" s="34">
        <f t="shared" si="48"/>
        <v>833</v>
      </c>
      <c r="GD32" t="s">
        <v>852</v>
      </c>
      <c r="GE32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(849, 'start_stud_date', 58,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833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32" s="67"/>
      <c r="GH32" s="67"/>
      <c r="GI32" s="67"/>
      <c r="GJ32" s="67"/>
      <c r="GL32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(831, 'kategoriy_stud', 58,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847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32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(832, 'edu_stud', 58,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32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(833, 'st_url_id', 58,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32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(834, 'gp_stud', 58,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833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32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(835, 'cors_stud', 58,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834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32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(836, 'kaf_stud', 58,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835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32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(837, 'redi_stud', 58,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32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(838, 'uch_sp', 58,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847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32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(839, 'uch_sp_inf', 58,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840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32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(840, 'adres_uch', 58,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32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(841, 'id', 58,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32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(842, 'date_time', 58,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32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(843, 'famaly_stud', 58,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32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(844, 'name_stud', 58,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32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(845, 'oth_stud', 58,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32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(846, 'dolj_stud', 58,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32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(847, 'user_sp', 58,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32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(848, 'status', 58,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32" s="66" t="str">
        <f t="shared" si="68"/>
        <v>INSERT INTO `ez_fabrik_joins` (`list_id`, `element_id`, `join_from_table`, `table_join`, `table_key`, `table_join_key`, `join_type`, `group_id`, `params`) VALUES (0, 847, '', '#__users', 'user_sp', 'id', 'left', 58, '{"join-label":"name","type":"element","pk":"`#__users`.`id`"}');</v>
      </c>
    </row>
    <row r="33" spans="1:212" x14ac:dyDescent="0.25">
      <c r="A33" s="67" t="s">
        <v>142</v>
      </c>
      <c r="B33" s="68">
        <f>dop!A35+1</f>
        <v>851</v>
      </c>
      <c r="C33" s="69" t="s">
        <v>146</v>
      </c>
      <c r="D33" s="67">
        <f>form!B33</f>
        <v>59</v>
      </c>
      <c r="E33" s="67" t="s">
        <v>854</v>
      </c>
      <c r="F33" s="70">
        <f t="shared" si="0"/>
        <v>867</v>
      </c>
      <c r="G33" s="67" t="s">
        <v>845</v>
      </c>
      <c r="H33" s="67"/>
      <c r="I33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(851, 'kategoriy_stud', 59,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867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33" s="67" t="s">
        <v>142</v>
      </c>
      <c r="L33" s="68">
        <f t="shared" si="2"/>
        <v>852</v>
      </c>
      <c r="M33" s="69" t="s">
        <v>147</v>
      </c>
      <c r="N33" s="67">
        <f>form!B33</f>
        <v>59</v>
      </c>
      <c r="O33" s="67" t="s">
        <v>846</v>
      </c>
      <c r="P33" s="67"/>
      <c r="Q33" s="67"/>
      <c r="R33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(852, 'edu_stud', 59,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33" s="67" t="s">
        <v>142</v>
      </c>
      <c r="U33" s="68">
        <f t="shared" si="4"/>
        <v>853</v>
      </c>
      <c r="V33" s="69" t="s">
        <v>148</v>
      </c>
      <c r="W33" s="67">
        <f>form!B33</f>
        <v>59</v>
      </c>
      <c r="X33" s="67" t="s">
        <v>138</v>
      </c>
      <c r="Y33" s="67"/>
      <c r="Z33" s="67"/>
      <c r="AA33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(853, 'st_url_id', 59,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33" s="67" t="s">
        <v>142</v>
      </c>
      <c r="AD33" s="68">
        <f t="shared" si="6"/>
        <v>854</v>
      </c>
      <c r="AE33" s="69" t="s">
        <v>149</v>
      </c>
      <c r="AF33" s="67">
        <f>form!B33</f>
        <v>59</v>
      </c>
      <c r="AG33" s="67" t="s">
        <v>807</v>
      </c>
      <c r="AH33" s="67">
        <f t="shared" si="7"/>
        <v>853</v>
      </c>
      <c r="AI33" s="67" t="s">
        <v>810</v>
      </c>
      <c r="AJ33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(854, 'gp_stud', 59,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853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33" s="67" t="s">
        <v>142</v>
      </c>
      <c r="AM33" s="68">
        <f t="shared" si="9"/>
        <v>855</v>
      </c>
      <c r="AN33" s="69" t="s">
        <v>150</v>
      </c>
      <c r="AO33" s="67">
        <f>form!B33</f>
        <v>59</v>
      </c>
      <c r="AP33" s="67" t="s">
        <v>808</v>
      </c>
      <c r="AQ33" s="67">
        <f t="shared" si="10"/>
        <v>854</v>
      </c>
      <c r="AR33" s="67" t="s">
        <v>811</v>
      </c>
      <c r="AS33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(855, 'cors_stud', 59,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854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33" s="67" t="s">
        <v>142</v>
      </c>
      <c r="AV33" s="68">
        <f t="shared" si="12"/>
        <v>856</v>
      </c>
      <c r="AW33" s="69" t="s">
        <v>151</v>
      </c>
      <c r="AX33" s="67">
        <f>form!B33</f>
        <v>59</v>
      </c>
      <c r="AY33" s="67" t="s">
        <v>809</v>
      </c>
      <c r="AZ33" s="67">
        <f t="shared" si="13"/>
        <v>855</v>
      </c>
      <c r="BA33" s="67" t="s">
        <v>812</v>
      </c>
      <c r="BB33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(856, 'kaf_stud', 59,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855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33" s="67" t="s">
        <v>142</v>
      </c>
      <c r="BE33" s="68">
        <f t="shared" si="15"/>
        <v>857</v>
      </c>
      <c r="BF33" s="69" t="s">
        <v>152</v>
      </c>
      <c r="BG33" s="67">
        <f>form!B33</f>
        <v>59</v>
      </c>
      <c r="BH33" s="67" t="s">
        <v>849</v>
      </c>
      <c r="BI33" s="67"/>
      <c r="BJ33" s="67"/>
      <c r="BK33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(857, 'redi_stud', 59,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33" s="67" t="s">
        <v>142</v>
      </c>
      <c r="BN33" s="68">
        <f t="shared" si="17"/>
        <v>858</v>
      </c>
      <c r="BO33" s="69" t="s">
        <v>153</v>
      </c>
      <c r="BP33" s="67">
        <f>form!B33</f>
        <v>59</v>
      </c>
      <c r="BQ33" s="67" t="s">
        <v>814</v>
      </c>
      <c r="BR33" s="67">
        <f t="shared" si="18"/>
        <v>867</v>
      </c>
      <c r="BS33" s="67" t="s">
        <v>144</v>
      </c>
      <c r="BT33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(858, 'uch_sp', 59,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867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33" s="67" t="s">
        <v>142</v>
      </c>
      <c r="BW33" s="68">
        <f t="shared" si="20"/>
        <v>859</v>
      </c>
      <c r="BX33" s="69" t="s">
        <v>154</v>
      </c>
      <c r="BY33" s="67">
        <f>form!B33</f>
        <v>59</v>
      </c>
      <c r="BZ33" s="67" t="s">
        <v>806</v>
      </c>
      <c r="CA33" s="67">
        <f t="shared" si="21"/>
        <v>860</v>
      </c>
      <c r="CB33" s="67" t="s">
        <v>145</v>
      </c>
      <c r="CC33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(859, 'uch_sp_inf', 59,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860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33" s="67" t="s">
        <v>142</v>
      </c>
      <c r="CF33" s="68">
        <f t="shared" si="23"/>
        <v>860</v>
      </c>
      <c r="CG33" s="69" t="s">
        <v>155</v>
      </c>
      <c r="CH33" s="67">
        <f>form!B33</f>
        <v>59</v>
      </c>
      <c r="CI33" s="67" t="s">
        <v>139</v>
      </c>
      <c r="CJ33" s="67"/>
      <c r="CK33" s="67"/>
      <c r="CL33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(860, 'adres_uch', 59,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33" s="67" t="s">
        <v>142</v>
      </c>
      <c r="CO33" s="68">
        <f t="shared" si="25"/>
        <v>861</v>
      </c>
      <c r="CP33" s="69" t="s">
        <v>141</v>
      </c>
      <c r="CQ33" s="67">
        <f>form!B33</f>
        <v>59</v>
      </c>
      <c r="CR33" s="67" t="s">
        <v>140</v>
      </c>
      <c r="CS33" s="67"/>
      <c r="CT33" s="67"/>
      <c r="CU33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(861, 'id', 59,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33" s="67" t="s">
        <v>142</v>
      </c>
      <c r="CX33" s="68">
        <f t="shared" si="27"/>
        <v>862</v>
      </c>
      <c r="CY33" s="69" t="s">
        <v>156</v>
      </c>
      <c r="CZ33" s="67">
        <f>form!B33</f>
        <v>59</v>
      </c>
      <c r="DA33" s="67" t="s">
        <v>137</v>
      </c>
      <c r="DB33" s="67"/>
      <c r="DC33" s="67"/>
      <c r="DD33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(862, 'date_time', 59,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33" s="67" t="s">
        <v>142</v>
      </c>
      <c r="DG33" s="68">
        <f t="shared" si="29"/>
        <v>863</v>
      </c>
      <c r="DH33" s="69" t="s">
        <v>158</v>
      </c>
      <c r="DI33" s="67">
        <f>form!B33</f>
        <v>59</v>
      </c>
      <c r="DJ33" s="67" t="s">
        <v>799</v>
      </c>
      <c r="DK33" s="70">
        <f t="shared" si="30"/>
        <v>867</v>
      </c>
      <c r="DL33" s="67" t="s">
        <v>847</v>
      </c>
      <c r="DM33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(863, 'famaly_stud', 59,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33" s="67" t="s">
        <v>142</v>
      </c>
      <c r="DP33" s="68">
        <f t="shared" si="32"/>
        <v>864</v>
      </c>
      <c r="DQ33" s="69" t="s">
        <v>159</v>
      </c>
      <c r="DR33" s="67">
        <f>form!B33</f>
        <v>59</v>
      </c>
      <c r="DS33" s="67" t="s">
        <v>802</v>
      </c>
      <c r="DT33" s="70">
        <f t="shared" si="33"/>
        <v>867</v>
      </c>
      <c r="DU33" s="67" t="s">
        <v>848</v>
      </c>
      <c r="DV33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(864, 'name_stud', 59,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33" s="67" t="s">
        <v>142</v>
      </c>
      <c r="DY33" s="68">
        <f t="shared" si="35"/>
        <v>865</v>
      </c>
      <c r="DZ33" s="69" t="s">
        <v>160</v>
      </c>
      <c r="EA33" s="67">
        <f>form!B33</f>
        <v>59</v>
      </c>
      <c r="EB33" s="67" t="s">
        <v>804</v>
      </c>
      <c r="EC33" s="70">
        <f t="shared" si="36"/>
        <v>867</v>
      </c>
      <c r="ED33" s="67" t="s">
        <v>848</v>
      </c>
      <c r="EE33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(865, 'oth_stud', 59,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33" s="67" t="s">
        <v>142</v>
      </c>
      <c r="EH33" s="68">
        <f t="shared" si="38"/>
        <v>866</v>
      </c>
      <c r="EI33" s="69" t="s">
        <v>161</v>
      </c>
      <c r="EJ33" s="67">
        <f>form!B33</f>
        <v>59</v>
      </c>
      <c r="EK33" s="67" t="s">
        <v>805</v>
      </c>
      <c r="EL33" s="70">
        <f t="shared" si="39"/>
        <v>867</v>
      </c>
      <c r="EM33" s="67" t="s">
        <v>848</v>
      </c>
      <c r="EN33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(866, 'dolj_stud', 59,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33" s="67" t="s">
        <v>142</v>
      </c>
      <c r="EQ33" s="68">
        <f t="shared" si="41"/>
        <v>867</v>
      </c>
      <c r="ER33" s="69" t="s">
        <v>157</v>
      </c>
      <c r="ES33" s="67">
        <f>form!B33</f>
        <v>59</v>
      </c>
      <c r="ET33" s="67" t="s">
        <v>813</v>
      </c>
      <c r="EU33" s="67"/>
      <c r="EV33" s="67"/>
      <c r="EW33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(867, 'user_sp', 59,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33" s="71" t="s">
        <v>162</v>
      </c>
      <c r="FI33" s="71">
        <f t="shared" si="43"/>
        <v>867</v>
      </c>
      <c r="FJ33" s="71" t="s">
        <v>163</v>
      </c>
      <c r="FK33" s="67">
        <f>form!B33</f>
        <v>59</v>
      </c>
      <c r="FL33" s="71" t="s">
        <v>164</v>
      </c>
      <c r="FM33" s="71"/>
      <c r="FN33" s="71"/>
      <c r="FO33" s="58" t="str">
        <f t="shared" si="44"/>
        <v>INSERT INTO `ez_fabrik_joins` (`list_id`, `element_id`, `join_from_table`, `table_join`, `table_key`, `table_join_key`, `join_type`, `group_id`, `params`) VALUES (0, 867, '', '#__users', 'user_sp', 'id', 'left', 59, '{"join-label":"name","type":"element","pk":"`#__users`.`id`"}');</v>
      </c>
      <c r="FQ33" s="67" t="s">
        <v>142</v>
      </c>
      <c r="FR33" s="68">
        <f t="shared" si="45"/>
        <v>868</v>
      </c>
      <c r="FS33" s="67" t="s">
        <v>341</v>
      </c>
      <c r="FT33" s="67">
        <f>form!B33</f>
        <v>59</v>
      </c>
      <c r="FU33" s="67" t="s">
        <v>342</v>
      </c>
      <c r="FV33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(868, 'status', 59,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33" s="59"/>
      <c r="FX33" s="13" t="s">
        <v>142</v>
      </c>
      <c r="FY33" s="68">
        <f t="shared" si="47"/>
        <v>869</v>
      </c>
      <c r="FZ33" t="s">
        <v>851</v>
      </c>
      <c r="GA33" s="67">
        <f>form!B33</f>
        <v>59</v>
      </c>
      <c r="GB33" t="s">
        <v>853</v>
      </c>
      <c r="GC33" s="34">
        <f t="shared" si="48"/>
        <v>853</v>
      </c>
      <c r="GD33" t="s">
        <v>852</v>
      </c>
      <c r="GE33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(869, 'start_stud_date', 59,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853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33" s="67"/>
      <c r="GH33" s="67"/>
      <c r="GI33" s="67"/>
      <c r="GJ33" s="67"/>
      <c r="GL33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(851, 'kategoriy_stud', 59,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867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33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(852, 'edu_stud', 59,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33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(853, 'st_url_id', 59,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33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(854, 'gp_stud', 59,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853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33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(855, 'cors_stud', 59,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854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33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(856, 'kaf_stud', 59,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855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33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(857, 'redi_stud', 59,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33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(858, 'uch_sp', 59,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867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33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(859, 'uch_sp_inf', 59,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860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33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(860, 'adres_uch', 59,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33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(861, 'id', 59,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33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(862, 'date_time', 59,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33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(863, 'famaly_stud', 59,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33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(864, 'name_stud', 59,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33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(865, 'oth_stud', 59,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33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(866, 'dolj_stud', 59,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33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(867, 'user_sp', 59,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33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(868, 'status', 59,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33" s="66" t="str">
        <f t="shared" si="68"/>
        <v>INSERT INTO `ez_fabrik_joins` (`list_id`, `element_id`, `join_from_table`, `table_join`, `table_key`, `table_join_key`, `join_type`, `group_id`, `params`) VALUES (0, 867, '', '#__users', 'user_sp', 'id', 'left', 59, '{"join-label":"name","type":"element","pk":"`#__users`.`id`"}');</v>
      </c>
    </row>
    <row r="34" spans="1:212" x14ac:dyDescent="0.25">
      <c r="A34" s="67" t="s">
        <v>142</v>
      </c>
      <c r="B34" s="68">
        <f>dop!A36+1</f>
        <v>871</v>
      </c>
      <c r="C34" s="69" t="s">
        <v>146</v>
      </c>
      <c r="D34" s="67">
        <f>form!B34</f>
        <v>60</v>
      </c>
      <c r="E34" s="67" t="s">
        <v>854</v>
      </c>
      <c r="F34" s="70">
        <f t="shared" si="0"/>
        <v>887</v>
      </c>
      <c r="G34" s="67" t="s">
        <v>845</v>
      </c>
      <c r="H34" s="67"/>
      <c r="I34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(871, 'kategoriy_stud', 60,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887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34" s="67" t="s">
        <v>142</v>
      </c>
      <c r="L34" s="68">
        <f t="shared" si="2"/>
        <v>872</v>
      </c>
      <c r="M34" s="69" t="s">
        <v>147</v>
      </c>
      <c r="N34" s="67">
        <f>form!B34</f>
        <v>60</v>
      </c>
      <c r="O34" s="67" t="s">
        <v>846</v>
      </c>
      <c r="P34" s="67"/>
      <c r="Q34" s="67"/>
      <c r="R34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(872, 'edu_stud', 60,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34" s="67" t="s">
        <v>142</v>
      </c>
      <c r="U34" s="68">
        <f t="shared" si="4"/>
        <v>873</v>
      </c>
      <c r="V34" s="69" t="s">
        <v>148</v>
      </c>
      <c r="W34" s="67">
        <f>form!B34</f>
        <v>60</v>
      </c>
      <c r="X34" s="67" t="s">
        <v>138</v>
      </c>
      <c r="Y34" s="67"/>
      <c r="Z34" s="67"/>
      <c r="AA34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(873, 'st_url_id', 60,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34" s="67" t="s">
        <v>142</v>
      </c>
      <c r="AD34" s="68">
        <f t="shared" si="6"/>
        <v>874</v>
      </c>
      <c r="AE34" s="69" t="s">
        <v>149</v>
      </c>
      <c r="AF34" s="67">
        <f>form!B34</f>
        <v>60</v>
      </c>
      <c r="AG34" s="67" t="s">
        <v>807</v>
      </c>
      <c r="AH34" s="67">
        <f t="shared" si="7"/>
        <v>873</v>
      </c>
      <c r="AI34" s="67" t="s">
        <v>810</v>
      </c>
      <c r="AJ34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(874, 'gp_stud', 60,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873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34" s="67" t="s">
        <v>142</v>
      </c>
      <c r="AM34" s="68">
        <f t="shared" si="9"/>
        <v>875</v>
      </c>
      <c r="AN34" s="69" t="s">
        <v>150</v>
      </c>
      <c r="AO34" s="67">
        <f>form!B34</f>
        <v>60</v>
      </c>
      <c r="AP34" s="67" t="s">
        <v>808</v>
      </c>
      <c r="AQ34" s="67">
        <f t="shared" si="10"/>
        <v>874</v>
      </c>
      <c r="AR34" s="67" t="s">
        <v>811</v>
      </c>
      <c r="AS34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(875, 'cors_stud', 60,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874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34" s="67" t="s">
        <v>142</v>
      </c>
      <c r="AV34" s="68">
        <f t="shared" si="12"/>
        <v>876</v>
      </c>
      <c r="AW34" s="69" t="s">
        <v>151</v>
      </c>
      <c r="AX34" s="67">
        <f>form!B34</f>
        <v>60</v>
      </c>
      <c r="AY34" s="67" t="s">
        <v>809</v>
      </c>
      <c r="AZ34" s="67">
        <f t="shared" si="13"/>
        <v>875</v>
      </c>
      <c r="BA34" s="67" t="s">
        <v>812</v>
      </c>
      <c r="BB34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(876, 'kaf_stud', 60,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875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34" s="67" t="s">
        <v>142</v>
      </c>
      <c r="BE34" s="68">
        <f t="shared" si="15"/>
        <v>877</v>
      </c>
      <c r="BF34" s="69" t="s">
        <v>152</v>
      </c>
      <c r="BG34" s="67">
        <f>form!B34</f>
        <v>60</v>
      </c>
      <c r="BH34" s="67" t="s">
        <v>849</v>
      </c>
      <c r="BI34" s="67"/>
      <c r="BJ34" s="67"/>
      <c r="BK34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(877, 'redi_stud', 60,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34" s="67" t="s">
        <v>142</v>
      </c>
      <c r="BN34" s="68">
        <f t="shared" si="17"/>
        <v>878</v>
      </c>
      <c r="BO34" s="69" t="s">
        <v>153</v>
      </c>
      <c r="BP34" s="67">
        <f>form!B34</f>
        <v>60</v>
      </c>
      <c r="BQ34" s="67" t="s">
        <v>814</v>
      </c>
      <c r="BR34" s="67">
        <f t="shared" si="18"/>
        <v>887</v>
      </c>
      <c r="BS34" s="67" t="s">
        <v>144</v>
      </c>
      <c r="BT34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(878, 'uch_sp', 60,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887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34" s="67" t="s">
        <v>142</v>
      </c>
      <c r="BW34" s="68">
        <f t="shared" si="20"/>
        <v>879</v>
      </c>
      <c r="BX34" s="69" t="s">
        <v>154</v>
      </c>
      <c r="BY34" s="67">
        <f>form!B34</f>
        <v>60</v>
      </c>
      <c r="BZ34" s="67" t="s">
        <v>806</v>
      </c>
      <c r="CA34" s="67">
        <f t="shared" si="21"/>
        <v>880</v>
      </c>
      <c r="CB34" s="67" t="s">
        <v>145</v>
      </c>
      <c r="CC34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(879, 'uch_sp_inf', 60,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880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34" s="67" t="s">
        <v>142</v>
      </c>
      <c r="CF34" s="68">
        <f t="shared" si="23"/>
        <v>880</v>
      </c>
      <c r="CG34" s="69" t="s">
        <v>155</v>
      </c>
      <c r="CH34" s="67">
        <f>form!B34</f>
        <v>60</v>
      </c>
      <c r="CI34" s="67" t="s">
        <v>139</v>
      </c>
      <c r="CJ34" s="67"/>
      <c r="CK34" s="67"/>
      <c r="CL34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(880, 'adres_uch', 60,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34" s="67" t="s">
        <v>142</v>
      </c>
      <c r="CO34" s="68">
        <f t="shared" si="25"/>
        <v>881</v>
      </c>
      <c r="CP34" s="69" t="s">
        <v>141</v>
      </c>
      <c r="CQ34" s="67">
        <f>form!B34</f>
        <v>60</v>
      </c>
      <c r="CR34" s="67" t="s">
        <v>140</v>
      </c>
      <c r="CS34" s="67"/>
      <c r="CT34" s="67"/>
      <c r="CU34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(881, 'id', 60,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34" s="67" t="s">
        <v>142</v>
      </c>
      <c r="CX34" s="68">
        <f t="shared" si="27"/>
        <v>882</v>
      </c>
      <c r="CY34" s="69" t="s">
        <v>156</v>
      </c>
      <c r="CZ34" s="67">
        <f>form!B34</f>
        <v>60</v>
      </c>
      <c r="DA34" s="67" t="s">
        <v>137</v>
      </c>
      <c r="DB34" s="67"/>
      <c r="DC34" s="67"/>
      <c r="DD34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(882, 'date_time', 60,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34" s="67" t="s">
        <v>142</v>
      </c>
      <c r="DG34" s="68">
        <f t="shared" si="29"/>
        <v>883</v>
      </c>
      <c r="DH34" s="69" t="s">
        <v>158</v>
      </c>
      <c r="DI34" s="67">
        <f>form!B34</f>
        <v>60</v>
      </c>
      <c r="DJ34" s="67" t="s">
        <v>799</v>
      </c>
      <c r="DK34" s="70">
        <f t="shared" si="30"/>
        <v>887</v>
      </c>
      <c r="DL34" s="67" t="s">
        <v>847</v>
      </c>
      <c r="DM34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(883, 'famaly_stud', 60,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34" s="67" t="s">
        <v>142</v>
      </c>
      <c r="DP34" s="68">
        <f t="shared" si="32"/>
        <v>884</v>
      </c>
      <c r="DQ34" s="69" t="s">
        <v>159</v>
      </c>
      <c r="DR34" s="67">
        <f>form!B34</f>
        <v>60</v>
      </c>
      <c r="DS34" s="67" t="s">
        <v>802</v>
      </c>
      <c r="DT34" s="70">
        <f t="shared" si="33"/>
        <v>887</v>
      </c>
      <c r="DU34" s="67" t="s">
        <v>848</v>
      </c>
      <c r="DV34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(884, 'name_stud', 60,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34" s="67" t="s">
        <v>142</v>
      </c>
      <c r="DY34" s="68">
        <f t="shared" si="35"/>
        <v>885</v>
      </c>
      <c r="DZ34" s="69" t="s">
        <v>160</v>
      </c>
      <c r="EA34" s="67">
        <f>form!B34</f>
        <v>60</v>
      </c>
      <c r="EB34" s="67" t="s">
        <v>804</v>
      </c>
      <c r="EC34" s="70">
        <f t="shared" si="36"/>
        <v>887</v>
      </c>
      <c r="ED34" s="67" t="s">
        <v>848</v>
      </c>
      <c r="EE34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(885, 'oth_stud', 60,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34" s="67" t="s">
        <v>142</v>
      </c>
      <c r="EH34" s="68">
        <f t="shared" si="38"/>
        <v>886</v>
      </c>
      <c r="EI34" s="69" t="s">
        <v>161</v>
      </c>
      <c r="EJ34" s="67">
        <f>form!B34</f>
        <v>60</v>
      </c>
      <c r="EK34" s="67" t="s">
        <v>805</v>
      </c>
      <c r="EL34" s="70">
        <f t="shared" si="39"/>
        <v>887</v>
      </c>
      <c r="EM34" s="67" t="s">
        <v>848</v>
      </c>
      <c r="EN34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(886, 'dolj_stud', 60,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34" s="67" t="s">
        <v>142</v>
      </c>
      <c r="EQ34" s="68">
        <f t="shared" si="41"/>
        <v>887</v>
      </c>
      <c r="ER34" s="69" t="s">
        <v>157</v>
      </c>
      <c r="ES34" s="67">
        <f>form!B34</f>
        <v>60</v>
      </c>
      <c r="ET34" s="67" t="s">
        <v>813</v>
      </c>
      <c r="EU34" s="67"/>
      <c r="EV34" s="67"/>
      <c r="EW34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(887, 'user_sp', 60,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34" s="71" t="s">
        <v>162</v>
      </c>
      <c r="FI34" s="71">
        <f t="shared" si="43"/>
        <v>887</v>
      </c>
      <c r="FJ34" s="71" t="s">
        <v>163</v>
      </c>
      <c r="FK34" s="67">
        <f>form!B34</f>
        <v>60</v>
      </c>
      <c r="FL34" s="71" t="s">
        <v>164</v>
      </c>
      <c r="FM34" s="71"/>
      <c r="FN34" s="71"/>
      <c r="FO34" s="58" t="str">
        <f t="shared" si="44"/>
        <v>INSERT INTO `ez_fabrik_joins` (`list_id`, `element_id`, `join_from_table`, `table_join`, `table_key`, `table_join_key`, `join_type`, `group_id`, `params`) VALUES (0, 887, '', '#__users', 'user_sp', 'id', 'left', 60, '{"join-label":"name","type":"element","pk":"`#__users`.`id`"}');</v>
      </c>
      <c r="FQ34" s="67" t="s">
        <v>142</v>
      </c>
      <c r="FR34" s="68">
        <f t="shared" si="45"/>
        <v>888</v>
      </c>
      <c r="FS34" s="67" t="s">
        <v>341</v>
      </c>
      <c r="FT34" s="67">
        <f>form!B34</f>
        <v>60</v>
      </c>
      <c r="FU34" s="67" t="s">
        <v>342</v>
      </c>
      <c r="FV34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(888, 'status', 60,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34" s="59"/>
      <c r="FX34" s="13" t="s">
        <v>142</v>
      </c>
      <c r="FY34" s="68">
        <f t="shared" si="47"/>
        <v>889</v>
      </c>
      <c r="FZ34" t="s">
        <v>851</v>
      </c>
      <c r="GA34" s="67">
        <f>form!B34</f>
        <v>60</v>
      </c>
      <c r="GB34" t="s">
        <v>853</v>
      </c>
      <c r="GC34" s="34">
        <f t="shared" si="48"/>
        <v>873</v>
      </c>
      <c r="GD34" t="s">
        <v>852</v>
      </c>
      <c r="GE34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(889, 'start_stud_date', 60,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873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34" s="67"/>
      <c r="GH34" s="67"/>
      <c r="GI34" s="67"/>
      <c r="GJ34" s="67"/>
      <c r="GL34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(871, 'kategoriy_stud', 60,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887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34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(872, 'edu_stud', 60,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34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(873, 'st_url_id', 60,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34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(874, 'gp_stud', 60,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873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34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(875, 'cors_stud', 60,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874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34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(876, 'kaf_stud', 60,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875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34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(877, 'redi_stud', 60,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34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(878, 'uch_sp', 60,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887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34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(879, 'uch_sp_inf', 60,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880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34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(880, 'adres_uch', 60,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34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(881, 'id', 60,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34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(882, 'date_time', 60,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34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(883, 'famaly_stud', 60,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34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(884, 'name_stud', 60,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34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(885, 'oth_stud', 60,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34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(886, 'dolj_stud', 60,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887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34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(887, 'user_sp', 60,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34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(888, 'status', 60,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34" s="66" t="str">
        <f t="shared" si="68"/>
        <v>INSERT INTO `ez_fabrik_joins` (`list_id`, `element_id`, `join_from_table`, `table_join`, `table_key`, `table_join_key`, `join_type`, `group_id`, `params`) VALUES (0, 887, '', '#__users', 'user_sp', 'id', 'left', 60, '{"join-label":"name","type":"element","pk":"`#__users`.`id`"}');</v>
      </c>
    </row>
    <row r="35" spans="1:212" x14ac:dyDescent="0.25">
      <c r="A35" s="67" t="s">
        <v>142</v>
      </c>
      <c r="B35" s="68">
        <f>dop!A37+1</f>
        <v>891</v>
      </c>
      <c r="C35" s="69" t="s">
        <v>146</v>
      </c>
      <c r="D35" s="67">
        <f>form!B35</f>
        <v>61</v>
      </c>
      <c r="E35" s="67" t="s">
        <v>854</v>
      </c>
      <c r="F35" s="70">
        <f t="shared" si="0"/>
        <v>907</v>
      </c>
      <c r="G35" s="67" t="s">
        <v>845</v>
      </c>
      <c r="H35" s="67"/>
      <c r="I35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(891, 'kategoriy_stud', 61,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907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35" s="67" t="s">
        <v>142</v>
      </c>
      <c r="L35" s="68">
        <f t="shared" si="2"/>
        <v>892</v>
      </c>
      <c r="M35" s="69" t="s">
        <v>147</v>
      </c>
      <c r="N35" s="67">
        <f>form!B35</f>
        <v>61</v>
      </c>
      <c r="O35" s="67" t="s">
        <v>846</v>
      </c>
      <c r="P35" s="67"/>
      <c r="Q35" s="67"/>
      <c r="R35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(892, 'edu_stud', 61,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35" s="67" t="s">
        <v>142</v>
      </c>
      <c r="U35" s="68">
        <f t="shared" si="4"/>
        <v>893</v>
      </c>
      <c r="V35" s="69" t="s">
        <v>148</v>
      </c>
      <c r="W35" s="67">
        <f>form!B35</f>
        <v>61</v>
      </c>
      <c r="X35" s="67" t="s">
        <v>138</v>
      </c>
      <c r="Y35" s="67"/>
      <c r="Z35" s="67"/>
      <c r="AA35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(893, 'st_url_id', 61,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35" s="67" t="s">
        <v>142</v>
      </c>
      <c r="AD35" s="68">
        <f t="shared" si="6"/>
        <v>894</v>
      </c>
      <c r="AE35" s="69" t="s">
        <v>149</v>
      </c>
      <c r="AF35" s="67">
        <f>form!B35</f>
        <v>61</v>
      </c>
      <c r="AG35" s="67" t="s">
        <v>807</v>
      </c>
      <c r="AH35" s="67">
        <f t="shared" si="7"/>
        <v>893</v>
      </c>
      <c r="AI35" s="67" t="s">
        <v>810</v>
      </c>
      <c r="AJ35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(894, 'gp_stud', 61,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893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35" s="67" t="s">
        <v>142</v>
      </c>
      <c r="AM35" s="68">
        <f t="shared" si="9"/>
        <v>895</v>
      </c>
      <c r="AN35" s="69" t="s">
        <v>150</v>
      </c>
      <c r="AO35" s="67">
        <f>form!B35</f>
        <v>61</v>
      </c>
      <c r="AP35" s="67" t="s">
        <v>808</v>
      </c>
      <c r="AQ35" s="67">
        <f t="shared" si="10"/>
        <v>894</v>
      </c>
      <c r="AR35" s="67" t="s">
        <v>811</v>
      </c>
      <c r="AS35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(895, 'cors_stud', 61,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894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35" s="67" t="s">
        <v>142</v>
      </c>
      <c r="AV35" s="68">
        <f t="shared" si="12"/>
        <v>896</v>
      </c>
      <c r="AW35" s="69" t="s">
        <v>151</v>
      </c>
      <c r="AX35" s="67">
        <f>form!B35</f>
        <v>61</v>
      </c>
      <c r="AY35" s="67" t="s">
        <v>809</v>
      </c>
      <c r="AZ35" s="67">
        <f t="shared" si="13"/>
        <v>895</v>
      </c>
      <c r="BA35" s="67" t="s">
        <v>812</v>
      </c>
      <c r="BB35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(896, 'kaf_stud', 61,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895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35" s="67" t="s">
        <v>142</v>
      </c>
      <c r="BE35" s="68">
        <f t="shared" si="15"/>
        <v>897</v>
      </c>
      <c r="BF35" s="69" t="s">
        <v>152</v>
      </c>
      <c r="BG35" s="67">
        <f>form!B35</f>
        <v>61</v>
      </c>
      <c r="BH35" s="67" t="s">
        <v>849</v>
      </c>
      <c r="BI35" s="67"/>
      <c r="BJ35" s="67"/>
      <c r="BK35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(897, 'redi_stud', 61,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35" s="67" t="s">
        <v>142</v>
      </c>
      <c r="BN35" s="68">
        <f t="shared" si="17"/>
        <v>898</v>
      </c>
      <c r="BO35" s="69" t="s">
        <v>153</v>
      </c>
      <c r="BP35" s="67">
        <f>form!B35</f>
        <v>61</v>
      </c>
      <c r="BQ35" s="67" t="s">
        <v>814</v>
      </c>
      <c r="BR35" s="67">
        <f t="shared" si="18"/>
        <v>907</v>
      </c>
      <c r="BS35" s="67" t="s">
        <v>144</v>
      </c>
      <c r="BT35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(898, 'uch_sp', 61,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907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35" s="67" t="s">
        <v>142</v>
      </c>
      <c r="BW35" s="68">
        <f t="shared" si="20"/>
        <v>899</v>
      </c>
      <c r="BX35" s="69" t="s">
        <v>154</v>
      </c>
      <c r="BY35" s="67">
        <f>form!B35</f>
        <v>61</v>
      </c>
      <c r="BZ35" s="67" t="s">
        <v>806</v>
      </c>
      <c r="CA35" s="67">
        <f t="shared" si="21"/>
        <v>900</v>
      </c>
      <c r="CB35" s="67" t="s">
        <v>145</v>
      </c>
      <c r="CC35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(899, 'uch_sp_inf', 61,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900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35" s="67" t="s">
        <v>142</v>
      </c>
      <c r="CF35" s="68">
        <f t="shared" si="23"/>
        <v>900</v>
      </c>
      <c r="CG35" s="69" t="s">
        <v>155</v>
      </c>
      <c r="CH35" s="67">
        <f>form!B35</f>
        <v>61</v>
      </c>
      <c r="CI35" s="67" t="s">
        <v>139</v>
      </c>
      <c r="CJ35" s="67"/>
      <c r="CK35" s="67"/>
      <c r="CL35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(900, 'adres_uch', 61,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35" s="67" t="s">
        <v>142</v>
      </c>
      <c r="CO35" s="68">
        <f t="shared" si="25"/>
        <v>901</v>
      </c>
      <c r="CP35" s="69" t="s">
        <v>141</v>
      </c>
      <c r="CQ35" s="67">
        <f>form!B35</f>
        <v>61</v>
      </c>
      <c r="CR35" s="67" t="s">
        <v>140</v>
      </c>
      <c r="CS35" s="67"/>
      <c r="CT35" s="67"/>
      <c r="CU35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(901, 'id', 61,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35" s="67" t="s">
        <v>142</v>
      </c>
      <c r="CX35" s="68">
        <f t="shared" si="27"/>
        <v>902</v>
      </c>
      <c r="CY35" s="69" t="s">
        <v>156</v>
      </c>
      <c r="CZ35" s="67">
        <f>form!B35</f>
        <v>61</v>
      </c>
      <c r="DA35" s="67" t="s">
        <v>137</v>
      </c>
      <c r="DB35" s="67"/>
      <c r="DC35" s="67"/>
      <c r="DD35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(902, 'date_time', 61,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35" s="67" t="s">
        <v>142</v>
      </c>
      <c r="DG35" s="68">
        <f t="shared" si="29"/>
        <v>903</v>
      </c>
      <c r="DH35" s="69" t="s">
        <v>158</v>
      </c>
      <c r="DI35" s="67">
        <f>form!B35</f>
        <v>61</v>
      </c>
      <c r="DJ35" s="67" t="s">
        <v>799</v>
      </c>
      <c r="DK35" s="70">
        <f t="shared" si="30"/>
        <v>907</v>
      </c>
      <c r="DL35" s="67" t="s">
        <v>847</v>
      </c>
      <c r="DM35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(903, 'famaly_stud', 61,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35" s="67" t="s">
        <v>142</v>
      </c>
      <c r="DP35" s="68">
        <f t="shared" si="32"/>
        <v>904</v>
      </c>
      <c r="DQ35" s="69" t="s">
        <v>159</v>
      </c>
      <c r="DR35" s="67">
        <f>form!B35</f>
        <v>61</v>
      </c>
      <c r="DS35" s="67" t="s">
        <v>802</v>
      </c>
      <c r="DT35" s="70">
        <f t="shared" si="33"/>
        <v>907</v>
      </c>
      <c r="DU35" s="67" t="s">
        <v>848</v>
      </c>
      <c r="DV35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(904, 'name_stud', 61,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35" s="67" t="s">
        <v>142</v>
      </c>
      <c r="DY35" s="68">
        <f t="shared" si="35"/>
        <v>905</v>
      </c>
      <c r="DZ35" s="69" t="s">
        <v>160</v>
      </c>
      <c r="EA35" s="67">
        <f>form!B35</f>
        <v>61</v>
      </c>
      <c r="EB35" s="67" t="s">
        <v>804</v>
      </c>
      <c r="EC35" s="70">
        <f t="shared" si="36"/>
        <v>907</v>
      </c>
      <c r="ED35" s="67" t="s">
        <v>848</v>
      </c>
      <c r="EE35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(905, 'oth_stud', 61,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35" s="67" t="s">
        <v>142</v>
      </c>
      <c r="EH35" s="68">
        <f t="shared" si="38"/>
        <v>906</v>
      </c>
      <c r="EI35" s="69" t="s">
        <v>161</v>
      </c>
      <c r="EJ35" s="67">
        <f>form!B35</f>
        <v>61</v>
      </c>
      <c r="EK35" s="67" t="s">
        <v>805</v>
      </c>
      <c r="EL35" s="70">
        <f t="shared" si="39"/>
        <v>907</v>
      </c>
      <c r="EM35" s="67" t="s">
        <v>848</v>
      </c>
      <c r="EN35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(906, 'dolj_stud', 61,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35" s="67" t="s">
        <v>142</v>
      </c>
      <c r="EQ35" s="68">
        <f t="shared" si="41"/>
        <v>907</v>
      </c>
      <c r="ER35" s="69" t="s">
        <v>157</v>
      </c>
      <c r="ES35" s="67">
        <f>form!B35</f>
        <v>61</v>
      </c>
      <c r="ET35" s="67" t="s">
        <v>813</v>
      </c>
      <c r="EU35" s="67"/>
      <c r="EV35" s="67"/>
      <c r="EW35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(907, 'user_sp', 61,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35" s="71" t="s">
        <v>162</v>
      </c>
      <c r="FI35" s="71">
        <f t="shared" si="43"/>
        <v>907</v>
      </c>
      <c r="FJ35" s="71" t="s">
        <v>163</v>
      </c>
      <c r="FK35" s="67">
        <f>form!B35</f>
        <v>61</v>
      </c>
      <c r="FL35" s="71" t="s">
        <v>164</v>
      </c>
      <c r="FM35" s="71"/>
      <c r="FN35" s="71"/>
      <c r="FO35" s="58" t="str">
        <f t="shared" si="44"/>
        <v>INSERT INTO `ez_fabrik_joins` (`list_id`, `element_id`, `join_from_table`, `table_join`, `table_key`, `table_join_key`, `join_type`, `group_id`, `params`) VALUES (0, 907, '', '#__users', 'user_sp', 'id', 'left', 61, '{"join-label":"name","type":"element","pk":"`#__users`.`id`"}');</v>
      </c>
      <c r="FQ35" s="67" t="s">
        <v>142</v>
      </c>
      <c r="FR35" s="68">
        <f t="shared" si="45"/>
        <v>908</v>
      </c>
      <c r="FS35" s="67" t="s">
        <v>341</v>
      </c>
      <c r="FT35" s="67">
        <f>form!B35</f>
        <v>61</v>
      </c>
      <c r="FU35" s="67" t="s">
        <v>342</v>
      </c>
      <c r="FV35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(908, 'status', 61,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35" s="59"/>
      <c r="FX35" s="13" t="s">
        <v>142</v>
      </c>
      <c r="FY35" s="68">
        <f t="shared" si="47"/>
        <v>909</v>
      </c>
      <c r="FZ35" t="s">
        <v>851</v>
      </c>
      <c r="GA35" s="67">
        <f>form!B35</f>
        <v>61</v>
      </c>
      <c r="GB35" t="s">
        <v>853</v>
      </c>
      <c r="GC35" s="34">
        <f t="shared" si="48"/>
        <v>893</v>
      </c>
      <c r="GD35" t="s">
        <v>852</v>
      </c>
      <c r="GE35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(909, 'start_stud_date', 61,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893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35" s="67"/>
      <c r="GH35" s="67"/>
      <c r="GI35" s="67"/>
      <c r="GJ35" s="67"/>
      <c r="GL35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(891, 'kategoriy_stud', 61,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907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35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(892, 'edu_stud', 61,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35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(893, 'st_url_id', 61,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35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(894, 'gp_stud', 61,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893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35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(895, 'cors_stud', 61,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894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35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(896, 'kaf_stud', 61,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895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35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(897, 'redi_stud', 61,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35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(898, 'uch_sp', 61,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907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35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(899, 'uch_sp_inf', 61,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900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35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(900, 'adres_uch', 61,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35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(901, 'id', 61,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35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(902, 'date_time', 61,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35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(903, 'famaly_stud', 61,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35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(904, 'name_stud', 61,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35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(905, 'oth_stud', 61,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35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(906, 'dolj_stud', 61,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35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(907, 'user_sp', 61,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35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(908, 'status', 61,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35" s="66" t="str">
        <f t="shared" si="68"/>
        <v>INSERT INTO `ez_fabrik_joins` (`list_id`, `element_id`, `join_from_table`, `table_join`, `table_key`, `table_join_key`, `join_type`, `group_id`, `params`) VALUES (0, 907, '', '#__users', 'user_sp', 'id', 'left', 61, '{"join-label":"name","type":"element","pk":"`#__users`.`id`"}');</v>
      </c>
    </row>
    <row r="36" spans="1:212" x14ac:dyDescent="0.25">
      <c r="A36" s="67" t="s">
        <v>142</v>
      </c>
      <c r="B36" s="68">
        <f>dop!A38+1</f>
        <v>911</v>
      </c>
      <c r="C36" s="69" t="s">
        <v>146</v>
      </c>
      <c r="D36" s="67">
        <f>form!B36</f>
        <v>62</v>
      </c>
      <c r="E36" s="67" t="s">
        <v>854</v>
      </c>
      <c r="F36" s="70">
        <f t="shared" si="0"/>
        <v>927</v>
      </c>
      <c r="G36" s="67" t="s">
        <v>845</v>
      </c>
      <c r="H36" s="67"/>
      <c r="I36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(911, 'kategoriy_stud', 62,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927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36" s="67" t="s">
        <v>142</v>
      </c>
      <c r="L36" s="68">
        <f t="shared" si="2"/>
        <v>912</v>
      </c>
      <c r="M36" s="69" t="s">
        <v>147</v>
      </c>
      <c r="N36" s="67">
        <f>form!B36</f>
        <v>62</v>
      </c>
      <c r="O36" s="67" t="s">
        <v>846</v>
      </c>
      <c r="P36" s="67"/>
      <c r="Q36" s="67"/>
      <c r="R36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(912, 'edu_stud', 62,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36" s="67" t="s">
        <v>142</v>
      </c>
      <c r="U36" s="68">
        <f t="shared" si="4"/>
        <v>913</v>
      </c>
      <c r="V36" s="69" t="s">
        <v>148</v>
      </c>
      <c r="W36" s="67">
        <f>form!B36</f>
        <v>62</v>
      </c>
      <c r="X36" s="67" t="s">
        <v>138</v>
      </c>
      <c r="Y36" s="67"/>
      <c r="Z36" s="67"/>
      <c r="AA36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(913, 'st_url_id', 62,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36" s="67" t="s">
        <v>142</v>
      </c>
      <c r="AD36" s="68">
        <f t="shared" si="6"/>
        <v>914</v>
      </c>
      <c r="AE36" s="69" t="s">
        <v>149</v>
      </c>
      <c r="AF36" s="67">
        <f>form!B36</f>
        <v>62</v>
      </c>
      <c r="AG36" s="67" t="s">
        <v>807</v>
      </c>
      <c r="AH36" s="67">
        <f t="shared" si="7"/>
        <v>913</v>
      </c>
      <c r="AI36" s="67" t="s">
        <v>810</v>
      </c>
      <c r="AJ36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(914, 'gp_stud', 62,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913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36" s="67" t="s">
        <v>142</v>
      </c>
      <c r="AM36" s="68">
        <f t="shared" si="9"/>
        <v>915</v>
      </c>
      <c r="AN36" s="69" t="s">
        <v>150</v>
      </c>
      <c r="AO36" s="67">
        <f>form!B36</f>
        <v>62</v>
      </c>
      <c r="AP36" s="67" t="s">
        <v>808</v>
      </c>
      <c r="AQ36" s="67">
        <f t="shared" si="10"/>
        <v>914</v>
      </c>
      <c r="AR36" s="67" t="s">
        <v>811</v>
      </c>
      <c r="AS36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(915, 'cors_stud', 62,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914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36" s="67" t="s">
        <v>142</v>
      </c>
      <c r="AV36" s="68">
        <f t="shared" si="12"/>
        <v>916</v>
      </c>
      <c r="AW36" s="69" t="s">
        <v>151</v>
      </c>
      <c r="AX36" s="67">
        <f>form!B36</f>
        <v>62</v>
      </c>
      <c r="AY36" s="67" t="s">
        <v>809</v>
      </c>
      <c r="AZ36" s="67">
        <f t="shared" si="13"/>
        <v>915</v>
      </c>
      <c r="BA36" s="67" t="s">
        <v>812</v>
      </c>
      <c r="BB36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(916, 'kaf_stud', 62,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915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36" s="67" t="s">
        <v>142</v>
      </c>
      <c r="BE36" s="68">
        <f t="shared" si="15"/>
        <v>917</v>
      </c>
      <c r="BF36" s="69" t="s">
        <v>152</v>
      </c>
      <c r="BG36" s="67">
        <f>form!B36</f>
        <v>62</v>
      </c>
      <c r="BH36" s="67" t="s">
        <v>849</v>
      </c>
      <c r="BI36" s="67"/>
      <c r="BJ36" s="67"/>
      <c r="BK36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(917, 'redi_stud', 62,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36" s="67" t="s">
        <v>142</v>
      </c>
      <c r="BN36" s="68">
        <f t="shared" si="17"/>
        <v>918</v>
      </c>
      <c r="BO36" s="69" t="s">
        <v>153</v>
      </c>
      <c r="BP36" s="67">
        <f>form!B36</f>
        <v>62</v>
      </c>
      <c r="BQ36" s="67" t="s">
        <v>814</v>
      </c>
      <c r="BR36" s="67">
        <f t="shared" si="18"/>
        <v>927</v>
      </c>
      <c r="BS36" s="67" t="s">
        <v>144</v>
      </c>
      <c r="BT36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(918, 'uch_sp', 62,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927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36" s="67" t="s">
        <v>142</v>
      </c>
      <c r="BW36" s="68">
        <f t="shared" si="20"/>
        <v>919</v>
      </c>
      <c r="BX36" s="69" t="s">
        <v>154</v>
      </c>
      <c r="BY36" s="67">
        <f>form!B36</f>
        <v>62</v>
      </c>
      <c r="BZ36" s="67" t="s">
        <v>806</v>
      </c>
      <c r="CA36" s="67">
        <f t="shared" si="21"/>
        <v>920</v>
      </c>
      <c r="CB36" s="67" t="s">
        <v>145</v>
      </c>
      <c r="CC36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(919, 'uch_sp_inf', 62,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920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36" s="67" t="s">
        <v>142</v>
      </c>
      <c r="CF36" s="68">
        <f t="shared" si="23"/>
        <v>920</v>
      </c>
      <c r="CG36" s="69" t="s">
        <v>155</v>
      </c>
      <c r="CH36" s="67">
        <f>form!B36</f>
        <v>62</v>
      </c>
      <c r="CI36" s="67" t="s">
        <v>139</v>
      </c>
      <c r="CJ36" s="67"/>
      <c r="CK36" s="67"/>
      <c r="CL36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(920, 'adres_uch', 62,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36" s="67" t="s">
        <v>142</v>
      </c>
      <c r="CO36" s="68">
        <f t="shared" si="25"/>
        <v>921</v>
      </c>
      <c r="CP36" s="69" t="s">
        <v>141</v>
      </c>
      <c r="CQ36" s="67">
        <f>form!B36</f>
        <v>62</v>
      </c>
      <c r="CR36" s="67" t="s">
        <v>140</v>
      </c>
      <c r="CS36" s="67"/>
      <c r="CT36" s="67"/>
      <c r="CU36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(921, 'id', 62,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36" s="67" t="s">
        <v>142</v>
      </c>
      <c r="CX36" s="68">
        <f t="shared" si="27"/>
        <v>922</v>
      </c>
      <c r="CY36" s="69" t="s">
        <v>156</v>
      </c>
      <c r="CZ36" s="67">
        <f>form!B36</f>
        <v>62</v>
      </c>
      <c r="DA36" s="67" t="s">
        <v>137</v>
      </c>
      <c r="DB36" s="67"/>
      <c r="DC36" s="67"/>
      <c r="DD36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(922, 'date_time', 62,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36" s="67" t="s">
        <v>142</v>
      </c>
      <c r="DG36" s="68">
        <f t="shared" si="29"/>
        <v>923</v>
      </c>
      <c r="DH36" s="69" t="s">
        <v>158</v>
      </c>
      <c r="DI36" s="67">
        <f>form!B36</f>
        <v>62</v>
      </c>
      <c r="DJ36" s="67" t="s">
        <v>799</v>
      </c>
      <c r="DK36" s="70">
        <f t="shared" si="30"/>
        <v>927</v>
      </c>
      <c r="DL36" s="67" t="s">
        <v>847</v>
      </c>
      <c r="DM36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(923, 'famaly_stud', 62,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36" s="67" t="s">
        <v>142</v>
      </c>
      <c r="DP36" s="68">
        <f t="shared" si="32"/>
        <v>924</v>
      </c>
      <c r="DQ36" s="69" t="s">
        <v>159</v>
      </c>
      <c r="DR36" s="67">
        <f>form!B36</f>
        <v>62</v>
      </c>
      <c r="DS36" s="67" t="s">
        <v>802</v>
      </c>
      <c r="DT36" s="70">
        <f t="shared" si="33"/>
        <v>927</v>
      </c>
      <c r="DU36" s="67" t="s">
        <v>848</v>
      </c>
      <c r="DV36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(924, 'name_stud', 62,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36" s="67" t="s">
        <v>142</v>
      </c>
      <c r="DY36" s="68">
        <f t="shared" si="35"/>
        <v>925</v>
      </c>
      <c r="DZ36" s="69" t="s">
        <v>160</v>
      </c>
      <c r="EA36" s="67">
        <f>form!B36</f>
        <v>62</v>
      </c>
      <c r="EB36" s="67" t="s">
        <v>804</v>
      </c>
      <c r="EC36" s="70">
        <f t="shared" si="36"/>
        <v>927</v>
      </c>
      <c r="ED36" s="67" t="s">
        <v>848</v>
      </c>
      <c r="EE36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(925, 'oth_stud', 62,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36" s="67" t="s">
        <v>142</v>
      </c>
      <c r="EH36" s="68">
        <f t="shared" si="38"/>
        <v>926</v>
      </c>
      <c r="EI36" s="69" t="s">
        <v>161</v>
      </c>
      <c r="EJ36" s="67">
        <f>form!B36</f>
        <v>62</v>
      </c>
      <c r="EK36" s="67" t="s">
        <v>805</v>
      </c>
      <c r="EL36" s="70">
        <f t="shared" si="39"/>
        <v>927</v>
      </c>
      <c r="EM36" s="67" t="s">
        <v>848</v>
      </c>
      <c r="EN36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(926, 'dolj_stud', 62,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36" s="67" t="s">
        <v>142</v>
      </c>
      <c r="EQ36" s="68">
        <f t="shared" si="41"/>
        <v>927</v>
      </c>
      <c r="ER36" s="69" t="s">
        <v>157</v>
      </c>
      <c r="ES36" s="67">
        <f>form!B36</f>
        <v>62</v>
      </c>
      <c r="ET36" s="67" t="s">
        <v>813</v>
      </c>
      <c r="EU36" s="67"/>
      <c r="EV36" s="67"/>
      <c r="EW36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(927, 'user_sp', 62,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36" s="71" t="s">
        <v>162</v>
      </c>
      <c r="FI36" s="71">
        <f t="shared" si="43"/>
        <v>927</v>
      </c>
      <c r="FJ36" s="71" t="s">
        <v>163</v>
      </c>
      <c r="FK36" s="67">
        <f>form!B36</f>
        <v>62</v>
      </c>
      <c r="FL36" s="71" t="s">
        <v>164</v>
      </c>
      <c r="FM36" s="71"/>
      <c r="FN36" s="71"/>
      <c r="FO36" s="58" t="str">
        <f t="shared" si="44"/>
        <v>INSERT INTO `ez_fabrik_joins` (`list_id`, `element_id`, `join_from_table`, `table_join`, `table_key`, `table_join_key`, `join_type`, `group_id`, `params`) VALUES (0, 927, '', '#__users', 'user_sp', 'id', 'left', 62, '{"join-label":"name","type":"element","pk":"`#__users`.`id`"}');</v>
      </c>
      <c r="FQ36" s="67" t="s">
        <v>142</v>
      </c>
      <c r="FR36" s="68">
        <f t="shared" si="45"/>
        <v>928</v>
      </c>
      <c r="FS36" s="67" t="s">
        <v>341</v>
      </c>
      <c r="FT36" s="67">
        <f>form!B36</f>
        <v>62</v>
      </c>
      <c r="FU36" s="67" t="s">
        <v>342</v>
      </c>
      <c r="FV36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(928, 'status', 62,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36" s="59"/>
      <c r="FX36" s="13" t="s">
        <v>142</v>
      </c>
      <c r="FY36" s="68">
        <f t="shared" si="47"/>
        <v>929</v>
      </c>
      <c r="FZ36" t="s">
        <v>851</v>
      </c>
      <c r="GA36" s="67">
        <f>form!B36</f>
        <v>62</v>
      </c>
      <c r="GB36" t="s">
        <v>853</v>
      </c>
      <c r="GC36" s="34">
        <f t="shared" si="48"/>
        <v>913</v>
      </c>
      <c r="GD36" t="s">
        <v>852</v>
      </c>
      <c r="GE36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(929, 'start_stud_date', 62,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913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36" s="67"/>
      <c r="GH36" s="67"/>
      <c r="GI36" s="67"/>
      <c r="GJ36" s="67"/>
      <c r="GL36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(911, 'kategoriy_stud', 62,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927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36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(912, 'edu_stud', 62,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36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(913, 'st_url_id', 62,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36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(914, 'gp_stud', 62,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913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36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(915, 'cors_stud', 62,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914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36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(916, 'kaf_stud', 62,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915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36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(917, 'redi_stud', 62,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36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(918, 'uch_sp', 62,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927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36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(919, 'uch_sp_inf', 62,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920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36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(920, 'adres_uch', 62,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36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(921, 'id', 62,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36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(922, 'date_time', 62,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36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(923, 'famaly_stud', 62,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36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(924, 'name_stud', 62,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36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(925, 'oth_stud', 62,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36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(926, 'dolj_stud', 62,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36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(927, 'user_sp', 62,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36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(928, 'status', 62,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36" s="66" t="str">
        <f t="shared" si="68"/>
        <v>INSERT INTO `ez_fabrik_joins` (`list_id`, `element_id`, `join_from_table`, `table_join`, `table_key`, `table_join_key`, `join_type`, `group_id`, `params`) VALUES (0, 927, '', '#__users', 'user_sp', 'id', 'left', 62, '{"join-label":"name","type":"element","pk":"`#__users`.`id`"}');</v>
      </c>
    </row>
    <row r="37" spans="1:212" x14ac:dyDescent="0.25">
      <c r="A37" s="67" t="s">
        <v>142</v>
      </c>
      <c r="B37" s="68">
        <f>dop!A39+1</f>
        <v>931</v>
      </c>
      <c r="C37" s="69" t="s">
        <v>146</v>
      </c>
      <c r="D37" s="67">
        <f>form!B37</f>
        <v>63</v>
      </c>
      <c r="E37" s="67" t="s">
        <v>854</v>
      </c>
      <c r="F37" s="70">
        <f t="shared" si="0"/>
        <v>947</v>
      </c>
      <c r="G37" s="67" t="s">
        <v>845</v>
      </c>
      <c r="H37" s="67"/>
      <c r="I37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(931, 'kategoriy_stud', 63,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947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37" s="67" t="s">
        <v>142</v>
      </c>
      <c r="L37" s="68">
        <f t="shared" si="2"/>
        <v>932</v>
      </c>
      <c r="M37" s="69" t="s">
        <v>147</v>
      </c>
      <c r="N37" s="67">
        <f>form!B37</f>
        <v>63</v>
      </c>
      <c r="O37" s="67" t="s">
        <v>846</v>
      </c>
      <c r="P37" s="67"/>
      <c r="Q37" s="67"/>
      <c r="R37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(932, 'edu_stud', 63,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37" s="67" t="s">
        <v>142</v>
      </c>
      <c r="U37" s="68">
        <f t="shared" si="4"/>
        <v>933</v>
      </c>
      <c r="V37" s="69" t="s">
        <v>148</v>
      </c>
      <c r="W37" s="67">
        <f>form!B37</f>
        <v>63</v>
      </c>
      <c r="X37" s="67" t="s">
        <v>138</v>
      </c>
      <c r="Y37" s="67"/>
      <c r="Z37" s="67"/>
      <c r="AA37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(933, 'st_url_id', 63,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37" s="67" t="s">
        <v>142</v>
      </c>
      <c r="AD37" s="68">
        <f t="shared" si="6"/>
        <v>934</v>
      </c>
      <c r="AE37" s="69" t="s">
        <v>149</v>
      </c>
      <c r="AF37" s="67">
        <f>form!B37</f>
        <v>63</v>
      </c>
      <c r="AG37" s="67" t="s">
        <v>807</v>
      </c>
      <c r="AH37" s="67">
        <f t="shared" si="7"/>
        <v>933</v>
      </c>
      <c r="AI37" s="67" t="s">
        <v>810</v>
      </c>
      <c r="AJ37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(934, 'gp_stud', 63,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933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37" s="67" t="s">
        <v>142</v>
      </c>
      <c r="AM37" s="68">
        <f t="shared" si="9"/>
        <v>935</v>
      </c>
      <c r="AN37" s="69" t="s">
        <v>150</v>
      </c>
      <c r="AO37" s="67">
        <f>form!B37</f>
        <v>63</v>
      </c>
      <c r="AP37" s="67" t="s">
        <v>808</v>
      </c>
      <c r="AQ37" s="67">
        <f t="shared" si="10"/>
        <v>934</v>
      </c>
      <c r="AR37" s="67" t="s">
        <v>811</v>
      </c>
      <c r="AS37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(935, 'cors_stud', 63,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934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37" s="67" t="s">
        <v>142</v>
      </c>
      <c r="AV37" s="68">
        <f t="shared" si="12"/>
        <v>936</v>
      </c>
      <c r="AW37" s="69" t="s">
        <v>151</v>
      </c>
      <c r="AX37" s="67">
        <f>form!B37</f>
        <v>63</v>
      </c>
      <c r="AY37" s="67" t="s">
        <v>809</v>
      </c>
      <c r="AZ37" s="67">
        <f t="shared" si="13"/>
        <v>935</v>
      </c>
      <c r="BA37" s="67" t="s">
        <v>812</v>
      </c>
      <c r="BB37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(936, 'kaf_stud', 63,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935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37" s="67" t="s">
        <v>142</v>
      </c>
      <c r="BE37" s="68">
        <f t="shared" si="15"/>
        <v>937</v>
      </c>
      <c r="BF37" s="69" t="s">
        <v>152</v>
      </c>
      <c r="BG37" s="67">
        <f>form!B37</f>
        <v>63</v>
      </c>
      <c r="BH37" s="67" t="s">
        <v>849</v>
      </c>
      <c r="BI37" s="67"/>
      <c r="BJ37" s="67"/>
      <c r="BK37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(937, 'redi_stud', 63,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37" s="67" t="s">
        <v>142</v>
      </c>
      <c r="BN37" s="68">
        <f t="shared" si="17"/>
        <v>938</v>
      </c>
      <c r="BO37" s="69" t="s">
        <v>153</v>
      </c>
      <c r="BP37" s="67">
        <f>form!B37</f>
        <v>63</v>
      </c>
      <c r="BQ37" s="67" t="s">
        <v>814</v>
      </c>
      <c r="BR37" s="67">
        <f t="shared" si="18"/>
        <v>947</v>
      </c>
      <c r="BS37" s="67" t="s">
        <v>144</v>
      </c>
      <c r="BT37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(938, 'uch_sp', 63,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947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37" s="67" t="s">
        <v>142</v>
      </c>
      <c r="BW37" s="68">
        <f t="shared" si="20"/>
        <v>939</v>
      </c>
      <c r="BX37" s="69" t="s">
        <v>154</v>
      </c>
      <c r="BY37" s="67">
        <f>form!B37</f>
        <v>63</v>
      </c>
      <c r="BZ37" s="67" t="s">
        <v>806</v>
      </c>
      <c r="CA37" s="67">
        <f t="shared" si="21"/>
        <v>940</v>
      </c>
      <c r="CB37" s="67" t="s">
        <v>145</v>
      </c>
      <c r="CC37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(939, 'uch_sp_inf', 63,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940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37" s="67" t="s">
        <v>142</v>
      </c>
      <c r="CF37" s="68">
        <f t="shared" si="23"/>
        <v>940</v>
      </c>
      <c r="CG37" s="69" t="s">
        <v>155</v>
      </c>
      <c r="CH37" s="67">
        <f>form!B37</f>
        <v>63</v>
      </c>
      <c r="CI37" s="67" t="s">
        <v>139</v>
      </c>
      <c r="CJ37" s="67"/>
      <c r="CK37" s="67"/>
      <c r="CL37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(940, 'adres_uch', 63,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37" s="67" t="s">
        <v>142</v>
      </c>
      <c r="CO37" s="68">
        <f t="shared" si="25"/>
        <v>941</v>
      </c>
      <c r="CP37" s="69" t="s">
        <v>141</v>
      </c>
      <c r="CQ37" s="67">
        <f>form!B37</f>
        <v>63</v>
      </c>
      <c r="CR37" s="67" t="s">
        <v>140</v>
      </c>
      <c r="CS37" s="67"/>
      <c r="CT37" s="67"/>
      <c r="CU37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(941, 'id', 63,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37" s="67" t="s">
        <v>142</v>
      </c>
      <c r="CX37" s="68">
        <f t="shared" si="27"/>
        <v>942</v>
      </c>
      <c r="CY37" s="69" t="s">
        <v>156</v>
      </c>
      <c r="CZ37" s="67">
        <f>form!B37</f>
        <v>63</v>
      </c>
      <c r="DA37" s="67" t="s">
        <v>137</v>
      </c>
      <c r="DB37" s="67"/>
      <c r="DC37" s="67"/>
      <c r="DD37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(942, 'date_time', 63,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37" s="67" t="s">
        <v>142</v>
      </c>
      <c r="DG37" s="68">
        <f t="shared" si="29"/>
        <v>943</v>
      </c>
      <c r="DH37" s="69" t="s">
        <v>158</v>
      </c>
      <c r="DI37" s="67">
        <f>form!B37</f>
        <v>63</v>
      </c>
      <c r="DJ37" s="67" t="s">
        <v>799</v>
      </c>
      <c r="DK37" s="70">
        <f t="shared" si="30"/>
        <v>947</v>
      </c>
      <c r="DL37" s="67" t="s">
        <v>847</v>
      </c>
      <c r="DM37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(943, 'famaly_stud', 63,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37" s="67" t="s">
        <v>142</v>
      </c>
      <c r="DP37" s="68">
        <f t="shared" si="32"/>
        <v>944</v>
      </c>
      <c r="DQ37" s="69" t="s">
        <v>159</v>
      </c>
      <c r="DR37" s="67">
        <f>form!B37</f>
        <v>63</v>
      </c>
      <c r="DS37" s="67" t="s">
        <v>802</v>
      </c>
      <c r="DT37" s="70">
        <f t="shared" si="33"/>
        <v>947</v>
      </c>
      <c r="DU37" s="67" t="s">
        <v>848</v>
      </c>
      <c r="DV37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(944, 'name_stud', 63,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37" s="67" t="s">
        <v>142</v>
      </c>
      <c r="DY37" s="68">
        <f t="shared" si="35"/>
        <v>945</v>
      </c>
      <c r="DZ37" s="69" t="s">
        <v>160</v>
      </c>
      <c r="EA37" s="67">
        <f>form!B37</f>
        <v>63</v>
      </c>
      <c r="EB37" s="67" t="s">
        <v>804</v>
      </c>
      <c r="EC37" s="70">
        <f t="shared" si="36"/>
        <v>947</v>
      </c>
      <c r="ED37" s="67" t="s">
        <v>848</v>
      </c>
      <c r="EE37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(945, 'oth_stud', 63,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37" s="67" t="s">
        <v>142</v>
      </c>
      <c r="EH37" s="68">
        <f t="shared" si="38"/>
        <v>946</v>
      </c>
      <c r="EI37" s="69" t="s">
        <v>161</v>
      </c>
      <c r="EJ37" s="67">
        <f>form!B37</f>
        <v>63</v>
      </c>
      <c r="EK37" s="67" t="s">
        <v>805</v>
      </c>
      <c r="EL37" s="70">
        <f t="shared" si="39"/>
        <v>947</v>
      </c>
      <c r="EM37" s="67" t="s">
        <v>848</v>
      </c>
      <c r="EN37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(946, 'dolj_stud', 63,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37" s="67" t="s">
        <v>142</v>
      </c>
      <c r="EQ37" s="68">
        <f t="shared" si="41"/>
        <v>947</v>
      </c>
      <c r="ER37" s="69" t="s">
        <v>157</v>
      </c>
      <c r="ES37" s="67">
        <f>form!B37</f>
        <v>63</v>
      </c>
      <c r="ET37" s="67" t="s">
        <v>813</v>
      </c>
      <c r="EU37" s="67"/>
      <c r="EV37" s="67"/>
      <c r="EW37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(947, 'user_sp', 63,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37" s="71" t="s">
        <v>162</v>
      </c>
      <c r="FI37" s="71">
        <f t="shared" si="43"/>
        <v>947</v>
      </c>
      <c r="FJ37" s="71" t="s">
        <v>163</v>
      </c>
      <c r="FK37" s="67">
        <f>form!B37</f>
        <v>63</v>
      </c>
      <c r="FL37" s="71" t="s">
        <v>164</v>
      </c>
      <c r="FM37" s="71"/>
      <c r="FN37" s="71"/>
      <c r="FO37" s="58" t="str">
        <f t="shared" si="44"/>
        <v>INSERT INTO `ez_fabrik_joins` (`list_id`, `element_id`, `join_from_table`, `table_join`, `table_key`, `table_join_key`, `join_type`, `group_id`, `params`) VALUES (0, 947, '', '#__users', 'user_sp', 'id', 'left', 63, '{"join-label":"name","type":"element","pk":"`#__users`.`id`"}');</v>
      </c>
      <c r="FQ37" s="67" t="s">
        <v>142</v>
      </c>
      <c r="FR37" s="68">
        <f t="shared" si="45"/>
        <v>948</v>
      </c>
      <c r="FS37" s="67" t="s">
        <v>341</v>
      </c>
      <c r="FT37" s="67">
        <f>form!B37</f>
        <v>63</v>
      </c>
      <c r="FU37" s="67" t="s">
        <v>342</v>
      </c>
      <c r="FV37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(948, 'status', 63,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37" s="59"/>
      <c r="FX37" s="13" t="s">
        <v>142</v>
      </c>
      <c r="FY37" s="68">
        <f t="shared" si="47"/>
        <v>949</v>
      </c>
      <c r="FZ37" t="s">
        <v>851</v>
      </c>
      <c r="GA37" s="67">
        <f>form!B37</f>
        <v>63</v>
      </c>
      <c r="GB37" t="s">
        <v>853</v>
      </c>
      <c r="GC37" s="34">
        <f t="shared" si="48"/>
        <v>933</v>
      </c>
      <c r="GD37" t="s">
        <v>852</v>
      </c>
      <c r="GE37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(949, 'start_stud_date', 63,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933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37" s="67"/>
      <c r="GH37" s="67"/>
      <c r="GI37" s="67"/>
      <c r="GJ37" s="67"/>
      <c r="GL37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(931, 'kategoriy_stud', 63,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947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37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(932, 'edu_stud', 63,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37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(933, 'st_url_id', 63,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37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(934, 'gp_stud', 63,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933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37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(935, 'cors_stud', 63,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934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37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(936, 'kaf_stud', 63,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935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37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(937, 'redi_stud', 63,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37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(938, 'uch_sp', 63,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947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37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(939, 'uch_sp_inf', 63,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940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37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(940, 'adres_uch', 63,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37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(941, 'id', 63,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37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(942, 'date_time', 63,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37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(943, 'famaly_stud', 63,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37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(944, 'name_stud', 63,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37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(945, 'oth_stud', 63,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37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(946, 'dolj_stud', 63,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37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(947, 'user_sp', 63,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37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(948, 'status', 63,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37" s="66" t="str">
        <f t="shared" si="68"/>
        <v>INSERT INTO `ez_fabrik_joins` (`list_id`, `element_id`, `join_from_table`, `table_join`, `table_key`, `table_join_key`, `join_type`, `group_id`, `params`) VALUES (0, 947, '', '#__users', 'user_sp', 'id', 'left', 63, '{"join-label":"name","type":"element","pk":"`#__users`.`id`"}');</v>
      </c>
    </row>
    <row r="38" spans="1:212" x14ac:dyDescent="0.25">
      <c r="A38" s="67" t="s">
        <v>142</v>
      </c>
      <c r="B38" s="68">
        <f>dop!A40+1</f>
        <v>951</v>
      </c>
      <c r="C38" s="69" t="s">
        <v>146</v>
      </c>
      <c r="D38" s="67">
        <f>form!B38</f>
        <v>64</v>
      </c>
      <c r="E38" s="67" t="s">
        <v>854</v>
      </c>
      <c r="F38" s="70">
        <f t="shared" si="0"/>
        <v>967</v>
      </c>
      <c r="G38" s="67" t="s">
        <v>845</v>
      </c>
      <c r="H38" s="67"/>
      <c r="I38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(951, 'kategoriy_stud', 64,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967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38" s="67" t="s">
        <v>142</v>
      </c>
      <c r="L38" s="68">
        <f t="shared" si="2"/>
        <v>952</v>
      </c>
      <c r="M38" s="69" t="s">
        <v>147</v>
      </c>
      <c r="N38" s="67">
        <f>form!B38</f>
        <v>64</v>
      </c>
      <c r="O38" s="67" t="s">
        <v>846</v>
      </c>
      <c r="P38" s="67"/>
      <c r="Q38" s="67"/>
      <c r="R38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(952, 'edu_stud', 64,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38" s="67" t="s">
        <v>142</v>
      </c>
      <c r="U38" s="68">
        <f t="shared" si="4"/>
        <v>953</v>
      </c>
      <c r="V38" s="69" t="s">
        <v>148</v>
      </c>
      <c r="W38" s="67">
        <f>form!B38</f>
        <v>64</v>
      </c>
      <c r="X38" s="67" t="s">
        <v>138</v>
      </c>
      <c r="Y38" s="67"/>
      <c r="Z38" s="67"/>
      <c r="AA38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(953, 'st_url_id', 64,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38" s="67" t="s">
        <v>142</v>
      </c>
      <c r="AD38" s="68">
        <f t="shared" si="6"/>
        <v>954</v>
      </c>
      <c r="AE38" s="69" t="s">
        <v>149</v>
      </c>
      <c r="AF38" s="67">
        <f>form!B38</f>
        <v>64</v>
      </c>
      <c r="AG38" s="67" t="s">
        <v>807</v>
      </c>
      <c r="AH38" s="67">
        <f t="shared" si="7"/>
        <v>953</v>
      </c>
      <c r="AI38" s="67" t="s">
        <v>810</v>
      </c>
      <c r="AJ38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(954, 'gp_stud', 64,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953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38" s="67" t="s">
        <v>142</v>
      </c>
      <c r="AM38" s="68">
        <f t="shared" si="9"/>
        <v>955</v>
      </c>
      <c r="AN38" s="69" t="s">
        <v>150</v>
      </c>
      <c r="AO38" s="67">
        <f>form!B38</f>
        <v>64</v>
      </c>
      <c r="AP38" s="67" t="s">
        <v>808</v>
      </c>
      <c r="AQ38" s="67">
        <f t="shared" si="10"/>
        <v>954</v>
      </c>
      <c r="AR38" s="67" t="s">
        <v>811</v>
      </c>
      <c r="AS38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(955, 'cors_stud', 64,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954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38" s="67" t="s">
        <v>142</v>
      </c>
      <c r="AV38" s="68">
        <f t="shared" si="12"/>
        <v>956</v>
      </c>
      <c r="AW38" s="69" t="s">
        <v>151</v>
      </c>
      <c r="AX38" s="67">
        <f>form!B38</f>
        <v>64</v>
      </c>
      <c r="AY38" s="67" t="s">
        <v>809</v>
      </c>
      <c r="AZ38" s="67">
        <f t="shared" si="13"/>
        <v>955</v>
      </c>
      <c r="BA38" s="67" t="s">
        <v>812</v>
      </c>
      <c r="BB38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(956, 'kaf_stud', 64,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955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38" s="67" t="s">
        <v>142</v>
      </c>
      <c r="BE38" s="68">
        <f t="shared" si="15"/>
        <v>957</v>
      </c>
      <c r="BF38" s="69" t="s">
        <v>152</v>
      </c>
      <c r="BG38" s="67">
        <f>form!B38</f>
        <v>64</v>
      </c>
      <c r="BH38" s="67" t="s">
        <v>849</v>
      </c>
      <c r="BI38" s="67"/>
      <c r="BJ38" s="67"/>
      <c r="BK38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(957, 'redi_stud', 64,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38" s="67" t="s">
        <v>142</v>
      </c>
      <c r="BN38" s="68">
        <f t="shared" si="17"/>
        <v>958</v>
      </c>
      <c r="BO38" s="69" t="s">
        <v>153</v>
      </c>
      <c r="BP38" s="67">
        <f>form!B38</f>
        <v>64</v>
      </c>
      <c r="BQ38" s="67" t="s">
        <v>814</v>
      </c>
      <c r="BR38" s="67">
        <f t="shared" si="18"/>
        <v>967</v>
      </c>
      <c r="BS38" s="67" t="s">
        <v>144</v>
      </c>
      <c r="BT38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(958, 'uch_sp', 64,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967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38" s="67" t="s">
        <v>142</v>
      </c>
      <c r="BW38" s="68">
        <f t="shared" si="20"/>
        <v>959</v>
      </c>
      <c r="BX38" s="69" t="s">
        <v>154</v>
      </c>
      <c r="BY38" s="67">
        <f>form!B38</f>
        <v>64</v>
      </c>
      <c r="BZ38" s="67" t="s">
        <v>806</v>
      </c>
      <c r="CA38" s="67">
        <f t="shared" si="21"/>
        <v>960</v>
      </c>
      <c r="CB38" s="67" t="s">
        <v>145</v>
      </c>
      <c r="CC38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(959, 'uch_sp_inf', 64,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960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38" s="67" t="s">
        <v>142</v>
      </c>
      <c r="CF38" s="68">
        <f t="shared" si="23"/>
        <v>960</v>
      </c>
      <c r="CG38" s="69" t="s">
        <v>155</v>
      </c>
      <c r="CH38" s="67">
        <f>form!B38</f>
        <v>64</v>
      </c>
      <c r="CI38" s="67" t="s">
        <v>139</v>
      </c>
      <c r="CJ38" s="67"/>
      <c r="CK38" s="67"/>
      <c r="CL38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(960, 'adres_uch', 64,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38" s="67" t="s">
        <v>142</v>
      </c>
      <c r="CO38" s="68">
        <f t="shared" si="25"/>
        <v>961</v>
      </c>
      <c r="CP38" s="69" t="s">
        <v>141</v>
      </c>
      <c r="CQ38" s="67">
        <f>form!B38</f>
        <v>64</v>
      </c>
      <c r="CR38" s="67" t="s">
        <v>140</v>
      </c>
      <c r="CS38" s="67"/>
      <c r="CT38" s="67"/>
      <c r="CU38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(961, 'id', 64,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38" s="67" t="s">
        <v>142</v>
      </c>
      <c r="CX38" s="68">
        <f t="shared" si="27"/>
        <v>962</v>
      </c>
      <c r="CY38" s="69" t="s">
        <v>156</v>
      </c>
      <c r="CZ38" s="67">
        <f>form!B38</f>
        <v>64</v>
      </c>
      <c r="DA38" s="67" t="s">
        <v>137</v>
      </c>
      <c r="DB38" s="67"/>
      <c r="DC38" s="67"/>
      <c r="DD38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(962, 'date_time', 64,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38" s="67" t="s">
        <v>142</v>
      </c>
      <c r="DG38" s="68">
        <f t="shared" si="29"/>
        <v>963</v>
      </c>
      <c r="DH38" s="69" t="s">
        <v>158</v>
      </c>
      <c r="DI38" s="67">
        <f>form!B38</f>
        <v>64</v>
      </c>
      <c r="DJ38" s="67" t="s">
        <v>799</v>
      </c>
      <c r="DK38" s="70">
        <f t="shared" si="30"/>
        <v>967</v>
      </c>
      <c r="DL38" s="67" t="s">
        <v>847</v>
      </c>
      <c r="DM38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(963, 'famaly_stud', 64,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38" s="67" t="s">
        <v>142</v>
      </c>
      <c r="DP38" s="68">
        <f t="shared" si="32"/>
        <v>964</v>
      </c>
      <c r="DQ38" s="69" t="s">
        <v>159</v>
      </c>
      <c r="DR38" s="67">
        <f>form!B38</f>
        <v>64</v>
      </c>
      <c r="DS38" s="67" t="s">
        <v>802</v>
      </c>
      <c r="DT38" s="70">
        <f t="shared" si="33"/>
        <v>967</v>
      </c>
      <c r="DU38" s="67" t="s">
        <v>848</v>
      </c>
      <c r="DV38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(964, 'name_stud', 64,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38" s="67" t="s">
        <v>142</v>
      </c>
      <c r="DY38" s="68">
        <f t="shared" si="35"/>
        <v>965</v>
      </c>
      <c r="DZ38" s="69" t="s">
        <v>160</v>
      </c>
      <c r="EA38" s="67">
        <f>form!B38</f>
        <v>64</v>
      </c>
      <c r="EB38" s="67" t="s">
        <v>804</v>
      </c>
      <c r="EC38" s="70">
        <f t="shared" si="36"/>
        <v>967</v>
      </c>
      <c r="ED38" s="67" t="s">
        <v>848</v>
      </c>
      <c r="EE38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(965, 'oth_stud', 64,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38" s="67" t="s">
        <v>142</v>
      </c>
      <c r="EH38" s="68">
        <f t="shared" si="38"/>
        <v>966</v>
      </c>
      <c r="EI38" s="69" t="s">
        <v>161</v>
      </c>
      <c r="EJ38" s="67">
        <f>form!B38</f>
        <v>64</v>
      </c>
      <c r="EK38" s="67" t="s">
        <v>805</v>
      </c>
      <c r="EL38" s="70">
        <f t="shared" si="39"/>
        <v>967</v>
      </c>
      <c r="EM38" s="67" t="s">
        <v>848</v>
      </c>
      <c r="EN38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(966, 'dolj_stud', 64,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38" s="67" t="s">
        <v>142</v>
      </c>
      <c r="EQ38" s="68">
        <f t="shared" si="41"/>
        <v>967</v>
      </c>
      <c r="ER38" s="69" t="s">
        <v>157</v>
      </c>
      <c r="ES38" s="67">
        <f>form!B38</f>
        <v>64</v>
      </c>
      <c r="ET38" s="67" t="s">
        <v>813</v>
      </c>
      <c r="EU38" s="67"/>
      <c r="EV38" s="67"/>
      <c r="EW38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(967, 'user_sp', 64,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38" s="71" t="s">
        <v>162</v>
      </c>
      <c r="FI38" s="71">
        <f t="shared" si="43"/>
        <v>967</v>
      </c>
      <c r="FJ38" s="71" t="s">
        <v>163</v>
      </c>
      <c r="FK38" s="67">
        <f>form!B38</f>
        <v>64</v>
      </c>
      <c r="FL38" s="71" t="s">
        <v>164</v>
      </c>
      <c r="FM38" s="71"/>
      <c r="FN38" s="71"/>
      <c r="FO38" s="58" t="str">
        <f t="shared" si="44"/>
        <v>INSERT INTO `ez_fabrik_joins` (`list_id`, `element_id`, `join_from_table`, `table_join`, `table_key`, `table_join_key`, `join_type`, `group_id`, `params`) VALUES (0, 967, '', '#__users', 'user_sp', 'id', 'left', 64, '{"join-label":"name","type":"element","pk":"`#__users`.`id`"}');</v>
      </c>
      <c r="FQ38" s="67" t="s">
        <v>142</v>
      </c>
      <c r="FR38" s="68">
        <f t="shared" si="45"/>
        <v>968</v>
      </c>
      <c r="FS38" s="67" t="s">
        <v>341</v>
      </c>
      <c r="FT38" s="67">
        <f>form!B38</f>
        <v>64</v>
      </c>
      <c r="FU38" s="67" t="s">
        <v>342</v>
      </c>
      <c r="FV38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(968, 'status', 64,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38" s="59"/>
      <c r="FX38" s="13" t="s">
        <v>142</v>
      </c>
      <c r="FY38" s="68">
        <f t="shared" si="47"/>
        <v>969</v>
      </c>
      <c r="FZ38" t="s">
        <v>851</v>
      </c>
      <c r="GA38" s="67">
        <f>form!B38</f>
        <v>64</v>
      </c>
      <c r="GB38" t="s">
        <v>853</v>
      </c>
      <c r="GC38" s="34">
        <f t="shared" si="48"/>
        <v>953</v>
      </c>
      <c r="GD38" t="s">
        <v>852</v>
      </c>
      <c r="GE38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(969, 'start_stud_date', 64,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953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38" s="67"/>
      <c r="GH38" s="67"/>
      <c r="GI38" s="67"/>
      <c r="GJ38" s="67"/>
      <c r="GL38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(951, 'kategoriy_stud', 64,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967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38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(952, 'edu_stud', 64,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38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(953, 'st_url_id', 64,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38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(954, 'gp_stud', 64,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953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38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(955, 'cors_stud', 64,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954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38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(956, 'kaf_stud', 64,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955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38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(957, 'redi_stud', 64,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38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(958, 'uch_sp', 64,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967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38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(959, 'uch_sp_inf', 64,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960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38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(960, 'adres_uch', 64,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38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(961, 'id', 64,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38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(962, 'date_time', 64,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38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(963, 'famaly_stud', 64,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38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(964, 'name_stud', 64,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38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(965, 'oth_stud', 64,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38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(966, 'dolj_stud', 64,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38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(967, 'user_sp', 64,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38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(968, 'status', 64,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38" s="66" t="str">
        <f t="shared" si="68"/>
        <v>INSERT INTO `ez_fabrik_joins` (`list_id`, `element_id`, `join_from_table`, `table_join`, `table_key`, `table_join_key`, `join_type`, `group_id`, `params`) VALUES (0, 967, '', '#__users', 'user_sp', 'id', 'left', 64, '{"join-label":"name","type":"element","pk":"`#__users`.`id`"}');</v>
      </c>
    </row>
    <row r="39" spans="1:212" x14ac:dyDescent="0.25">
      <c r="A39" s="67" t="s">
        <v>142</v>
      </c>
      <c r="B39" s="68">
        <f>dop!A41+1</f>
        <v>971</v>
      </c>
      <c r="C39" s="69" t="s">
        <v>146</v>
      </c>
      <c r="D39" s="67">
        <f>form!B39</f>
        <v>65</v>
      </c>
      <c r="E39" s="67" t="s">
        <v>854</v>
      </c>
      <c r="F39" s="70">
        <f t="shared" si="0"/>
        <v>987</v>
      </c>
      <c r="G39" s="67" t="s">
        <v>845</v>
      </c>
      <c r="H39" s="67"/>
      <c r="I39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(971, 'kategoriy_stud', 65,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987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39" s="67" t="s">
        <v>142</v>
      </c>
      <c r="L39" s="68">
        <f t="shared" si="2"/>
        <v>972</v>
      </c>
      <c r="M39" s="69" t="s">
        <v>147</v>
      </c>
      <c r="N39" s="67">
        <f>form!B39</f>
        <v>65</v>
      </c>
      <c r="O39" s="67" t="s">
        <v>846</v>
      </c>
      <c r="P39" s="67"/>
      <c r="Q39" s="67"/>
      <c r="R39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(972, 'edu_stud', 65,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39" s="67" t="s">
        <v>142</v>
      </c>
      <c r="U39" s="68">
        <f t="shared" si="4"/>
        <v>973</v>
      </c>
      <c r="V39" s="69" t="s">
        <v>148</v>
      </c>
      <c r="W39" s="67">
        <f>form!B39</f>
        <v>65</v>
      </c>
      <c r="X39" s="67" t="s">
        <v>138</v>
      </c>
      <c r="Y39" s="67"/>
      <c r="Z39" s="67"/>
      <c r="AA39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(973, 'st_url_id', 65,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39" s="67" t="s">
        <v>142</v>
      </c>
      <c r="AD39" s="68">
        <f t="shared" si="6"/>
        <v>974</v>
      </c>
      <c r="AE39" s="69" t="s">
        <v>149</v>
      </c>
      <c r="AF39" s="67">
        <f>form!B39</f>
        <v>65</v>
      </c>
      <c r="AG39" s="67" t="s">
        <v>807</v>
      </c>
      <c r="AH39" s="67">
        <f t="shared" si="7"/>
        <v>973</v>
      </c>
      <c r="AI39" s="67" t="s">
        <v>810</v>
      </c>
      <c r="AJ39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(974, 'gp_stud', 65,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973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39" s="67" t="s">
        <v>142</v>
      </c>
      <c r="AM39" s="68">
        <f t="shared" si="9"/>
        <v>975</v>
      </c>
      <c r="AN39" s="69" t="s">
        <v>150</v>
      </c>
      <c r="AO39" s="67">
        <f>form!B39</f>
        <v>65</v>
      </c>
      <c r="AP39" s="67" t="s">
        <v>808</v>
      </c>
      <c r="AQ39" s="67">
        <f t="shared" si="10"/>
        <v>974</v>
      </c>
      <c r="AR39" s="67" t="s">
        <v>811</v>
      </c>
      <c r="AS39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(975, 'cors_stud', 65,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974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39" s="67" t="s">
        <v>142</v>
      </c>
      <c r="AV39" s="68">
        <f t="shared" si="12"/>
        <v>976</v>
      </c>
      <c r="AW39" s="69" t="s">
        <v>151</v>
      </c>
      <c r="AX39" s="67">
        <f>form!B39</f>
        <v>65</v>
      </c>
      <c r="AY39" s="67" t="s">
        <v>809</v>
      </c>
      <c r="AZ39" s="67">
        <f t="shared" si="13"/>
        <v>975</v>
      </c>
      <c r="BA39" s="67" t="s">
        <v>812</v>
      </c>
      <c r="BB39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(976, 'kaf_stud', 65,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975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39" s="67" t="s">
        <v>142</v>
      </c>
      <c r="BE39" s="68">
        <f t="shared" si="15"/>
        <v>977</v>
      </c>
      <c r="BF39" s="69" t="s">
        <v>152</v>
      </c>
      <c r="BG39" s="67">
        <f>form!B39</f>
        <v>65</v>
      </c>
      <c r="BH39" s="67" t="s">
        <v>849</v>
      </c>
      <c r="BI39" s="67"/>
      <c r="BJ39" s="67"/>
      <c r="BK39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(977, 'redi_stud', 65,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39" s="67" t="s">
        <v>142</v>
      </c>
      <c r="BN39" s="68">
        <f t="shared" si="17"/>
        <v>978</v>
      </c>
      <c r="BO39" s="69" t="s">
        <v>153</v>
      </c>
      <c r="BP39" s="67">
        <f>form!B39</f>
        <v>65</v>
      </c>
      <c r="BQ39" s="67" t="s">
        <v>814</v>
      </c>
      <c r="BR39" s="67">
        <f t="shared" si="18"/>
        <v>987</v>
      </c>
      <c r="BS39" s="67" t="s">
        <v>144</v>
      </c>
      <c r="BT39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(978, 'uch_sp', 65,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987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39" s="67" t="s">
        <v>142</v>
      </c>
      <c r="BW39" s="68">
        <f t="shared" si="20"/>
        <v>979</v>
      </c>
      <c r="BX39" s="69" t="s">
        <v>154</v>
      </c>
      <c r="BY39" s="67">
        <f>form!B39</f>
        <v>65</v>
      </c>
      <c r="BZ39" s="67" t="s">
        <v>806</v>
      </c>
      <c r="CA39" s="67">
        <f t="shared" si="21"/>
        <v>980</v>
      </c>
      <c r="CB39" s="67" t="s">
        <v>145</v>
      </c>
      <c r="CC39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(979, 'uch_sp_inf', 65,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980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39" s="67" t="s">
        <v>142</v>
      </c>
      <c r="CF39" s="68">
        <f t="shared" si="23"/>
        <v>980</v>
      </c>
      <c r="CG39" s="69" t="s">
        <v>155</v>
      </c>
      <c r="CH39" s="67">
        <f>form!B39</f>
        <v>65</v>
      </c>
      <c r="CI39" s="67" t="s">
        <v>139</v>
      </c>
      <c r="CJ39" s="67"/>
      <c r="CK39" s="67"/>
      <c r="CL39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(980, 'adres_uch', 65,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39" s="67" t="s">
        <v>142</v>
      </c>
      <c r="CO39" s="68">
        <f t="shared" si="25"/>
        <v>981</v>
      </c>
      <c r="CP39" s="69" t="s">
        <v>141</v>
      </c>
      <c r="CQ39" s="67">
        <f>form!B39</f>
        <v>65</v>
      </c>
      <c r="CR39" s="67" t="s">
        <v>140</v>
      </c>
      <c r="CS39" s="67"/>
      <c r="CT39" s="67"/>
      <c r="CU39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(981, 'id', 65,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39" s="67" t="s">
        <v>142</v>
      </c>
      <c r="CX39" s="68">
        <f t="shared" si="27"/>
        <v>982</v>
      </c>
      <c r="CY39" s="69" t="s">
        <v>156</v>
      </c>
      <c r="CZ39" s="67">
        <f>form!B39</f>
        <v>65</v>
      </c>
      <c r="DA39" s="67" t="s">
        <v>137</v>
      </c>
      <c r="DB39" s="67"/>
      <c r="DC39" s="67"/>
      <c r="DD39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(982, 'date_time', 65,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39" s="67" t="s">
        <v>142</v>
      </c>
      <c r="DG39" s="68">
        <f t="shared" si="29"/>
        <v>983</v>
      </c>
      <c r="DH39" s="69" t="s">
        <v>158</v>
      </c>
      <c r="DI39" s="67">
        <f>form!B39</f>
        <v>65</v>
      </c>
      <c r="DJ39" s="67" t="s">
        <v>799</v>
      </c>
      <c r="DK39" s="70">
        <f t="shared" si="30"/>
        <v>987</v>
      </c>
      <c r="DL39" s="67" t="s">
        <v>847</v>
      </c>
      <c r="DM39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(983, 'famaly_stud', 65,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39" s="67" t="s">
        <v>142</v>
      </c>
      <c r="DP39" s="68">
        <f t="shared" si="32"/>
        <v>984</v>
      </c>
      <c r="DQ39" s="69" t="s">
        <v>159</v>
      </c>
      <c r="DR39" s="67">
        <f>form!B39</f>
        <v>65</v>
      </c>
      <c r="DS39" s="67" t="s">
        <v>802</v>
      </c>
      <c r="DT39" s="70">
        <f t="shared" si="33"/>
        <v>987</v>
      </c>
      <c r="DU39" s="67" t="s">
        <v>848</v>
      </c>
      <c r="DV39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(984, 'name_stud', 65,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39" s="67" t="s">
        <v>142</v>
      </c>
      <c r="DY39" s="68">
        <f t="shared" si="35"/>
        <v>985</v>
      </c>
      <c r="DZ39" s="69" t="s">
        <v>160</v>
      </c>
      <c r="EA39" s="67">
        <f>form!B39</f>
        <v>65</v>
      </c>
      <c r="EB39" s="67" t="s">
        <v>804</v>
      </c>
      <c r="EC39" s="70">
        <f t="shared" si="36"/>
        <v>987</v>
      </c>
      <c r="ED39" s="67" t="s">
        <v>848</v>
      </c>
      <c r="EE39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(985, 'oth_stud', 65,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39" s="67" t="s">
        <v>142</v>
      </c>
      <c r="EH39" s="68">
        <f t="shared" si="38"/>
        <v>986</v>
      </c>
      <c r="EI39" s="69" t="s">
        <v>161</v>
      </c>
      <c r="EJ39" s="67">
        <f>form!B39</f>
        <v>65</v>
      </c>
      <c r="EK39" s="67" t="s">
        <v>805</v>
      </c>
      <c r="EL39" s="70">
        <f t="shared" si="39"/>
        <v>987</v>
      </c>
      <c r="EM39" s="67" t="s">
        <v>848</v>
      </c>
      <c r="EN39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(986, 'dolj_stud', 65,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39" s="67" t="s">
        <v>142</v>
      </c>
      <c r="EQ39" s="68">
        <f t="shared" si="41"/>
        <v>987</v>
      </c>
      <c r="ER39" s="69" t="s">
        <v>157</v>
      </c>
      <c r="ES39" s="67">
        <f>form!B39</f>
        <v>65</v>
      </c>
      <c r="ET39" s="67" t="s">
        <v>813</v>
      </c>
      <c r="EU39" s="67"/>
      <c r="EV39" s="67"/>
      <c r="EW39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(987, 'user_sp', 65,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39" s="71" t="s">
        <v>162</v>
      </c>
      <c r="FI39" s="71">
        <f t="shared" si="43"/>
        <v>987</v>
      </c>
      <c r="FJ39" s="71" t="s">
        <v>163</v>
      </c>
      <c r="FK39" s="67">
        <f>form!B39</f>
        <v>65</v>
      </c>
      <c r="FL39" s="71" t="s">
        <v>164</v>
      </c>
      <c r="FM39" s="71"/>
      <c r="FN39" s="71"/>
      <c r="FO39" s="58" t="str">
        <f t="shared" si="44"/>
        <v>INSERT INTO `ez_fabrik_joins` (`list_id`, `element_id`, `join_from_table`, `table_join`, `table_key`, `table_join_key`, `join_type`, `group_id`, `params`) VALUES (0, 987, '', '#__users', 'user_sp', 'id', 'left', 65, '{"join-label":"name","type":"element","pk":"`#__users`.`id`"}');</v>
      </c>
      <c r="FQ39" s="67" t="s">
        <v>142</v>
      </c>
      <c r="FR39" s="68">
        <f t="shared" si="45"/>
        <v>988</v>
      </c>
      <c r="FS39" s="67" t="s">
        <v>341</v>
      </c>
      <c r="FT39" s="67">
        <f>form!B39</f>
        <v>65</v>
      </c>
      <c r="FU39" s="67" t="s">
        <v>342</v>
      </c>
      <c r="FV39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(988, 'status', 65,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39" s="59"/>
      <c r="FX39" s="13" t="s">
        <v>142</v>
      </c>
      <c r="FY39" s="68">
        <f t="shared" si="47"/>
        <v>989</v>
      </c>
      <c r="FZ39" t="s">
        <v>851</v>
      </c>
      <c r="GA39" s="67">
        <f>form!B39</f>
        <v>65</v>
      </c>
      <c r="GB39" t="s">
        <v>853</v>
      </c>
      <c r="GC39" s="34">
        <f t="shared" si="48"/>
        <v>973</v>
      </c>
      <c r="GD39" t="s">
        <v>852</v>
      </c>
      <c r="GE39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(989, 'start_stud_date', 65,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973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39" s="67"/>
      <c r="GH39" s="67"/>
      <c r="GI39" s="67"/>
      <c r="GJ39" s="67"/>
      <c r="GL39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(971, 'kategoriy_stud', 65,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987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39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(972, 'edu_stud', 65,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39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(973, 'st_url_id', 65,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39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(974, 'gp_stud', 65,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973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39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(975, 'cors_stud', 65,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974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39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(976, 'kaf_stud', 65,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975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39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(977, 'redi_stud', 65,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39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(978, 'uch_sp', 65,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987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39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(979, 'uch_sp_inf', 65,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980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39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(980, 'adres_uch', 65,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39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(981, 'id', 65,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39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(982, 'date_time', 65,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39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(983, 'famaly_stud', 65,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39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(984, 'name_stud', 65,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39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(985, 'oth_stud', 65,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39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(986, 'dolj_stud', 65,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987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39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(987, 'user_sp', 65,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39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(988, 'status', 65,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39" s="66" t="str">
        <f t="shared" si="68"/>
        <v>INSERT INTO `ez_fabrik_joins` (`list_id`, `element_id`, `join_from_table`, `table_join`, `table_key`, `table_join_key`, `join_type`, `group_id`, `params`) VALUES (0, 987, '', '#__users', 'user_sp', 'id', 'left', 65, '{"join-label":"name","type":"element","pk":"`#__users`.`id`"}');</v>
      </c>
    </row>
    <row r="40" spans="1:212" x14ac:dyDescent="0.25">
      <c r="A40" s="67" t="s">
        <v>142</v>
      </c>
      <c r="B40" s="68">
        <f>dop!A42+1</f>
        <v>991</v>
      </c>
      <c r="C40" s="69" t="s">
        <v>146</v>
      </c>
      <c r="D40" s="67">
        <f>form!B40</f>
        <v>66</v>
      </c>
      <c r="E40" s="67" t="s">
        <v>854</v>
      </c>
      <c r="F40" s="70">
        <f t="shared" si="0"/>
        <v>1007</v>
      </c>
      <c r="G40" s="67" t="s">
        <v>845</v>
      </c>
      <c r="H40" s="67"/>
      <c r="I40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(991, 'kategoriy_stud', 66,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1007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40" s="67" t="s">
        <v>142</v>
      </c>
      <c r="L40" s="68">
        <f t="shared" si="2"/>
        <v>992</v>
      </c>
      <c r="M40" s="69" t="s">
        <v>147</v>
      </c>
      <c r="N40" s="67">
        <f>form!B40</f>
        <v>66</v>
      </c>
      <c r="O40" s="67" t="s">
        <v>846</v>
      </c>
      <c r="P40" s="67"/>
      <c r="Q40" s="67"/>
      <c r="R40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(992, 'edu_stud', 66,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40" s="67" t="s">
        <v>142</v>
      </c>
      <c r="U40" s="68">
        <f t="shared" si="4"/>
        <v>993</v>
      </c>
      <c r="V40" s="69" t="s">
        <v>148</v>
      </c>
      <c r="W40" s="67">
        <f>form!B40</f>
        <v>66</v>
      </c>
      <c r="X40" s="67" t="s">
        <v>138</v>
      </c>
      <c r="Y40" s="67"/>
      <c r="Z40" s="67"/>
      <c r="AA40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(993, 'st_url_id', 66,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40" s="67" t="s">
        <v>142</v>
      </c>
      <c r="AD40" s="68">
        <f t="shared" si="6"/>
        <v>994</v>
      </c>
      <c r="AE40" s="69" t="s">
        <v>149</v>
      </c>
      <c r="AF40" s="67">
        <f>form!B40</f>
        <v>66</v>
      </c>
      <c r="AG40" s="67" t="s">
        <v>807</v>
      </c>
      <c r="AH40" s="67">
        <f t="shared" si="7"/>
        <v>993</v>
      </c>
      <c r="AI40" s="67" t="s">
        <v>810</v>
      </c>
      <c r="AJ40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(994, 'gp_stud', 66,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993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40" s="67" t="s">
        <v>142</v>
      </c>
      <c r="AM40" s="68">
        <f t="shared" si="9"/>
        <v>995</v>
      </c>
      <c r="AN40" s="69" t="s">
        <v>150</v>
      </c>
      <c r="AO40" s="67">
        <f>form!B40</f>
        <v>66</v>
      </c>
      <c r="AP40" s="67" t="s">
        <v>808</v>
      </c>
      <c r="AQ40" s="67">
        <f t="shared" si="10"/>
        <v>994</v>
      </c>
      <c r="AR40" s="67" t="s">
        <v>811</v>
      </c>
      <c r="AS40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(995, 'cors_stud', 66,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994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40" s="67" t="s">
        <v>142</v>
      </c>
      <c r="AV40" s="68">
        <f t="shared" si="12"/>
        <v>996</v>
      </c>
      <c r="AW40" s="69" t="s">
        <v>151</v>
      </c>
      <c r="AX40" s="67">
        <f>form!B40</f>
        <v>66</v>
      </c>
      <c r="AY40" s="67" t="s">
        <v>809</v>
      </c>
      <c r="AZ40" s="67">
        <f t="shared" si="13"/>
        <v>995</v>
      </c>
      <c r="BA40" s="67" t="s">
        <v>812</v>
      </c>
      <c r="BB40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(996, 'kaf_stud', 66,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995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40" s="67" t="s">
        <v>142</v>
      </c>
      <c r="BE40" s="68">
        <f t="shared" si="15"/>
        <v>997</v>
      </c>
      <c r="BF40" s="69" t="s">
        <v>152</v>
      </c>
      <c r="BG40" s="67">
        <f>form!B40</f>
        <v>66</v>
      </c>
      <c r="BH40" s="67" t="s">
        <v>849</v>
      </c>
      <c r="BI40" s="67"/>
      <c r="BJ40" s="67"/>
      <c r="BK40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(997, 'redi_stud', 66,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40" s="67" t="s">
        <v>142</v>
      </c>
      <c r="BN40" s="68">
        <f t="shared" si="17"/>
        <v>998</v>
      </c>
      <c r="BO40" s="69" t="s">
        <v>153</v>
      </c>
      <c r="BP40" s="67">
        <f>form!B40</f>
        <v>66</v>
      </c>
      <c r="BQ40" s="67" t="s">
        <v>814</v>
      </c>
      <c r="BR40" s="67">
        <f t="shared" si="18"/>
        <v>1007</v>
      </c>
      <c r="BS40" s="67" t="s">
        <v>144</v>
      </c>
      <c r="BT40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(998, 'uch_sp', 66,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1007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40" s="67" t="s">
        <v>142</v>
      </c>
      <c r="BW40" s="68">
        <f t="shared" si="20"/>
        <v>999</v>
      </c>
      <c r="BX40" s="69" t="s">
        <v>154</v>
      </c>
      <c r="BY40" s="67">
        <f>form!B40</f>
        <v>66</v>
      </c>
      <c r="BZ40" s="67" t="s">
        <v>806</v>
      </c>
      <c r="CA40" s="67">
        <f t="shared" si="21"/>
        <v>1000</v>
      </c>
      <c r="CB40" s="67" t="s">
        <v>145</v>
      </c>
      <c r="CC40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(999, 'uch_sp_inf', 66,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1000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40" s="67" t="s">
        <v>142</v>
      </c>
      <c r="CF40" s="68">
        <f t="shared" si="23"/>
        <v>1000</v>
      </c>
      <c r="CG40" s="69" t="s">
        <v>155</v>
      </c>
      <c r="CH40" s="67">
        <f>form!B40</f>
        <v>66</v>
      </c>
      <c r="CI40" s="67" t="s">
        <v>139</v>
      </c>
      <c r="CJ40" s="67"/>
      <c r="CK40" s="67"/>
      <c r="CL40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(1000, 'adres_uch', 66,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40" s="67" t="s">
        <v>142</v>
      </c>
      <c r="CO40" s="68">
        <f t="shared" si="25"/>
        <v>1001</v>
      </c>
      <c r="CP40" s="69" t="s">
        <v>141</v>
      </c>
      <c r="CQ40" s="67">
        <f>form!B40</f>
        <v>66</v>
      </c>
      <c r="CR40" s="67" t="s">
        <v>140</v>
      </c>
      <c r="CS40" s="67"/>
      <c r="CT40" s="67"/>
      <c r="CU40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(1001, 'id', 66,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40" s="67" t="s">
        <v>142</v>
      </c>
      <c r="CX40" s="68">
        <f t="shared" si="27"/>
        <v>1002</v>
      </c>
      <c r="CY40" s="69" t="s">
        <v>156</v>
      </c>
      <c r="CZ40" s="67">
        <f>form!B40</f>
        <v>66</v>
      </c>
      <c r="DA40" s="67" t="s">
        <v>137</v>
      </c>
      <c r="DB40" s="67"/>
      <c r="DC40" s="67"/>
      <c r="DD40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(1002, 'date_time', 66,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40" s="67" t="s">
        <v>142</v>
      </c>
      <c r="DG40" s="68">
        <f t="shared" si="29"/>
        <v>1003</v>
      </c>
      <c r="DH40" s="69" t="s">
        <v>158</v>
      </c>
      <c r="DI40" s="67">
        <f>form!B40</f>
        <v>66</v>
      </c>
      <c r="DJ40" s="67" t="s">
        <v>799</v>
      </c>
      <c r="DK40" s="70">
        <f t="shared" si="30"/>
        <v>1007</v>
      </c>
      <c r="DL40" s="67" t="s">
        <v>847</v>
      </c>
      <c r="DM40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(1003, 'famaly_stud', 66,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40" s="67" t="s">
        <v>142</v>
      </c>
      <c r="DP40" s="68">
        <f t="shared" si="32"/>
        <v>1004</v>
      </c>
      <c r="DQ40" s="69" t="s">
        <v>159</v>
      </c>
      <c r="DR40" s="67">
        <f>form!B40</f>
        <v>66</v>
      </c>
      <c r="DS40" s="67" t="s">
        <v>802</v>
      </c>
      <c r="DT40" s="70">
        <f t="shared" si="33"/>
        <v>1007</v>
      </c>
      <c r="DU40" s="67" t="s">
        <v>848</v>
      </c>
      <c r="DV40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(1004, 'name_stud', 66,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40" s="67" t="s">
        <v>142</v>
      </c>
      <c r="DY40" s="68">
        <f t="shared" si="35"/>
        <v>1005</v>
      </c>
      <c r="DZ40" s="69" t="s">
        <v>160</v>
      </c>
      <c r="EA40" s="67">
        <f>form!B40</f>
        <v>66</v>
      </c>
      <c r="EB40" s="67" t="s">
        <v>804</v>
      </c>
      <c r="EC40" s="70">
        <f t="shared" si="36"/>
        <v>1007</v>
      </c>
      <c r="ED40" s="67" t="s">
        <v>848</v>
      </c>
      <c r="EE40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(1005, 'oth_stud', 66,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40" s="67" t="s">
        <v>142</v>
      </c>
      <c r="EH40" s="68">
        <f t="shared" si="38"/>
        <v>1006</v>
      </c>
      <c r="EI40" s="69" t="s">
        <v>161</v>
      </c>
      <c r="EJ40" s="67">
        <f>form!B40</f>
        <v>66</v>
      </c>
      <c r="EK40" s="67" t="s">
        <v>805</v>
      </c>
      <c r="EL40" s="70">
        <f t="shared" si="39"/>
        <v>1007</v>
      </c>
      <c r="EM40" s="67" t="s">
        <v>848</v>
      </c>
      <c r="EN40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(1006, 'dolj_stud', 66,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40" s="67" t="s">
        <v>142</v>
      </c>
      <c r="EQ40" s="68">
        <f t="shared" si="41"/>
        <v>1007</v>
      </c>
      <c r="ER40" s="69" t="s">
        <v>157</v>
      </c>
      <c r="ES40" s="67">
        <f>form!B40</f>
        <v>66</v>
      </c>
      <c r="ET40" s="67" t="s">
        <v>813</v>
      </c>
      <c r="EU40" s="67"/>
      <c r="EV40" s="67"/>
      <c r="EW40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(1007, 'user_sp', 66,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40" s="71" t="s">
        <v>162</v>
      </c>
      <c r="FI40" s="71">
        <f t="shared" si="43"/>
        <v>1007</v>
      </c>
      <c r="FJ40" s="71" t="s">
        <v>163</v>
      </c>
      <c r="FK40" s="67">
        <f>form!B40</f>
        <v>66</v>
      </c>
      <c r="FL40" s="71" t="s">
        <v>164</v>
      </c>
      <c r="FM40" s="71"/>
      <c r="FN40" s="71"/>
      <c r="FO40" s="58" t="str">
        <f t="shared" si="44"/>
        <v>INSERT INTO `ez_fabrik_joins` (`list_id`, `element_id`, `join_from_table`, `table_join`, `table_key`, `table_join_key`, `join_type`, `group_id`, `params`) VALUES (0, 1007, '', '#__users', 'user_sp', 'id', 'left', 66, '{"join-label":"name","type":"element","pk":"`#__users`.`id`"}');</v>
      </c>
      <c r="FQ40" s="67" t="s">
        <v>142</v>
      </c>
      <c r="FR40" s="68">
        <f t="shared" si="45"/>
        <v>1008</v>
      </c>
      <c r="FS40" s="67" t="s">
        <v>341</v>
      </c>
      <c r="FT40" s="67">
        <f>form!B40</f>
        <v>66</v>
      </c>
      <c r="FU40" s="67" t="s">
        <v>342</v>
      </c>
      <c r="FV40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(1008, 'status', 66,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40" s="59"/>
      <c r="FX40" s="13" t="s">
        <v>142</v>
      </c>
      <c r="FY40" s="68">
        <f t="shared" si="47"/>
        <v>1009</v>
      </c>
      <c r="FZ40" t="s">
        <v>851</v>
      </c>
      <c r="GA40" s="67">
        <f>form!B40</f>
        <v>66</v>
      </c>
      <c r="GB40" t="s">
        <v>853</v>
      </c>
      <c r="GC40" s="34">
        <f t="shared" si="48"/>
        <v>993</v>
      </c>
      <c r="GD40" t="s">
        <v>852</v>
      </c>
      <c r="GE40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(1009, 'start_stud_date', 66,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993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40" s="67"/>
      <c r="GH40" s="67"/>
      <c r="GI40" s="67"/>
      <c r="GJ40" s="67"/>
      <c r="GL40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(991, 'kategoriy_stud', 66,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1007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40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(992, 'edu_stud', 66,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40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(993, 'st_url_id', 66,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40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(994, 'gp_stud', 66,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993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40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(995, 'cors_stud', 66,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994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40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(996, 'kaf_stud', 66,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995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40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(997, 'redi_stud', 66,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40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(998, 'uch_sp', 66,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1007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40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(999, 'uch_sp_inf', 66,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1000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40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(1000, 'adres_uch', 66,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40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(1001, 'id', 66,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40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(1002, 'date_time', 66,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40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(1003, 'famaly_stud', 66,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40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(1004, 'name_stud', 66,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40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(1005, 'oth_stud', 66,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40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(1006, 'dolj_stud', 66,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40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(1007, 'user_sp', 66,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40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(1008, 'status', 66,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40" s="66" t="str">
        <f t="shared" si="68"/>
        <v>INSERT INTO `ez_fabrik_joins` (`list_id`, `element_id`, `join_from_table`, `table_join`, `table_key`, `table_join_key`, `join_type`, `group_id`, `params`) VALUES (0, 1007, '', '#__users', 'user_sp', 'id', 'left', 66, '{"join-label":"name","type":"element","pk":"`#__users`.`id`"}');</v>
      </c>
    </row>
    <row r="41" spans="1:212" x14ac:dyDescent="0.25">
      <c r="A41" s="67" t="s">
        <v>142</v>
      </c>
      <c r="B41" s="68">
        <f>dop!A43+1</f>
        <v>1011</v>
      </c>
      <c r="C41" s="69" t="s">
        <v>146</v>
      </c>
      <c r="D41" s="67">
        <f>form!B41</f>
        <v>67</v>
      </c>
      <c r="E41" s="67" t="s">
        <v>854</v>
      </c>
      <c r="F41" s="70">
        <f t="shared" si="0"/>
        <v>1027</v>
      </c>
      <c r="G41" s="67" t="s">
        <v>845</v>
      </c>
      <c r="H41" s="67"/>
      <c r="I41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(1011, 'kategoriy_stud', 67,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1027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41" s="67" t="s">
        <v>142</v>
      </c>
      <c r="L41" s="68">
        <f t="shared" si="2"/>
        <v>1012</v>
      </c>
      <c r="M41" s="69" t="s">
        <v>147</v>
      </c>
      <c r="N41" s="67">
        <f>form!B41</f>
        <v>67</v>
      </c>
      <c r="O41" s="67" t="s">
        <v>846</v>
      </c>
      <c r="P41" s="67"/>
      <c r="Q41" s="67"/>
      <c r="R41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(1012, 'edu_stud', 67,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41" s="67" t="s">
        <v>142</v>
      </c>
      <c r="U41" s="68">
        <f t="shared" si="4"/>
        <v>1013</v>
      </c>
      <c r="V41" s="69" t="s">
        <v>148</v>
      </c>
      <c r="W41" s="67">
        <f>form!B41</f>
        <v>67</v>
      </c>
      <c r="X41" s="67" t="s">
        <v>138</v>
      </c>
      <c r="Y41" s="67"/>
      <c r="Z41" s="67"/>
      <c r="AA41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(1013, 'st_url_id', 67,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41" s="67" t="s">
        <v>142</v>
      </c>
      <c r="AD41" s="68">
        <f t="shared" si="6"/>
        <v>1014</v>
      </c>
      <c r="AE41" s="69" t="s">
        <v>149</v>
      </c>
      <c r="AF41" s="67">
        <f>form!B41</f>
        <v>67</v>
      </c>
      <c r="AG41" s="67" t="s">
        <v>807</v>
      </c>
      <c r="AH41" s="67">
        <f t="shared" si="7"/>
        <v>1013</v>
      </c>
      <c r="AI41" s="67" t="s">
        <v>810</v>
      </c>
      <c r="AJ41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(1014, 'gp_stud', 67,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1013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41" s="67" t="s">
        <v>142</v>
      </c>
      <c r="AM41" s="68">
        <f t="shared" si="9"/>
        <v>1015</v>
      </c>
      <c r="AN41" s="69" t="s">
        <v>150</v>
      </c>
      <c r="AO41" s="67">
        <f>form!B41</f>
        <v>67</v>
      </c>
      <c r="AP41" s="67" t="s">
        <v>808</v>
      </c>
      <c r="AQ41" s="67">
        <f t="shared" si="10"/>
        <v>1014</v>
      </c>
      <c r="AR41" s="67" t="s">
        <v>811</v>
      </c>
      <c r="AS41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(1015, 'cors_stud', 67,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1014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41" s="67" t="s">
        <v>142</v>
      </c>
      <c r="AV41" s="68">
        <f t="shared" si="12"/>
        <v>1016</v>
      </c>
      <c r="AW41" s="69" t="s">
        <v>151</v>
      </c>
      <c r="AX41" s="67">
        <f>form!B41</f>
        <v>67</v>
      </c>
      <c r="AY41" s="67" t="s">
        <v>809</v>
      </c>
      <c r="AZ41" s="67">
        <f t="shared" si="13"/>
        <v>1015</v>
      </c>
      <c r="BA41" s="67" t="s">
        <v>812</v>
      </c>
      <c r="BB41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(1016, 'kaf_stud', 67,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1015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41" s="67" t="s">
        <v>142</v>
      </c>
      <c r="BE41" s="68">
        <f t="shared" si="15"/>
        <v>1017</v>
      </c>
      <c r="BF41" s="69" t="s">
        <v>152</v>
      </c>
      <c r="BG41" s="67">
        <f>form!B41</f>
        <v>67</v>
      </c>
      <c r="BH41" s="67" t="s">
        <v>849</v>
      </c>
      <c r="BI41" s="67"/>
      <c r="BJ41" s="67"/>
      <c r="BK41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(1017, 'redi_stud', 67,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41" s="67" t="s">
        <v>142</v>
      </c>
      <c r="BN41" s="68">
        <f t="shared" si="17"/>
        <v>1018</v>
      </c>
      <c r="BO41" s="69" t="s">
        <v>153</v>
      </c>
      <c r="BP41" s="67">
        <f>form!B41</f>
        <v>67</v>
      </c>
      <c r="BQ41" s="67" t="s">
        <v>814</v>
      </c>
      <c r="BR41" s="67">
        <f t="shared" si="18"/>
        <v>1027</v>
      </c>
      <c r="BS41" s="67" t="s">
        <v>144</v>
      </c>
      <c r="BT41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(1018, 'uch_sp', 67,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1027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41" s="67" t="s">
        <v>142</v>
      </c>
      <c r="BW41" s="68">
        <f t="shared" si="20"/>
        <v>1019</v>
      </c>
      <c r="BX41" s="69" t="s">
        <v>154</v>
      </c>
      <c r="BY41" s="67">
        <f>form!B41</f>
        <v>67</v>
      </c>
      <c r="BZ41" s="67" t="s">
        <v>806</v>
      </c>
      <c r="CA41" s="67">
        <f t="shared" si="21"/>
        <v>1020</v>
      </c>
      <c r="CB41" s="67" t="s">
        <v>145</v>
      </c>
      <c r="CC41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(1019, 'uch_sp_inf', 67,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1020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41" s="67" t="s">
        <v>142</v>
      </c>
      <c r="CF41" s="68">
        <f t="shared" si="23"/>
        <v>1020</v>
      </c>
      <c r="CG41" s="69" t="s">
        <v>155</v>
      </c>
      <c r="CH41" s="67">
        <f>form!B41</f>
        <v>67</v>
      </c>
      <c r="CI41" s="67" t="s">
        <v>139</v>
      </c>
      <c r="CJ41" s="67"/>
      <c r="CK41" s="67"/>
      <c r="CL41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(1020, 'adres_uch', 67,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41" s="67" t="s">
        <v>142</v>
      </c>
      <c r="CO41" s="68">
        <f t="shared" si="25"/>
        <v>1021</v>
      </c>
      <c r="CP41" s="69" t="s">
        <v>141</v>
      </c>
      <c r="CQ41" s="67">
        <f>form!B41</f>
        <v>67</v>
      </c>
      <c r="CR41" s="67" t="s">
        <v>140</v>
      </c>
      <c r="CS41" s="67"/>
      <c r="CT41" s="67"/>
      <c r="CU41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(1021, 'id', 67,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41" s="67" t="s">
        <v>142</v>
      </c>
      <c r="CX41" s="68">
        <f t="shared" si="27"/>
        <v>1022</v>
      </c>
      <c r="CY41" s="69" t="s">
        <v>156</v>
      </c>
      <c r="CZ41" s="67">
        <f>form!B41</f>
        <v>67</v>
      </c>
      <c r="DA41" s="67" t="s">
        <v>137</v>
      </c>
      <c r="DB41" s="67"/>
      <c r="DC41" s="67"/>
      <c r="DD41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(1022, 'date_time', 67,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41" s="67" t="s">
        <v>142</v>
      </c>
      <c r="DG41" s="68">
        <f t="shared" si="29"/>
        <v>1023</v>
      </c>
      <c r="DH41" s="69" t="s">
        <v>158</v>
      </c>
      <c r="DI41" s="67">
        <f>form!B41</f>
        <v>67</v>
      </c>
      <c r="DJ41" s="67" t="s">
        <v>799</v>
      </c>
      <c r="DK41" s="70">
        <f t="shared" si="30"/>
        <v>1027</v>
      </c>
      <c r="DL41" s="67" t="s">
        <v>847</v>
      </c>
      <c r="DM41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(1023, 'famaly_stud', 67,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41" s="67" t="s">
        <v>142</v>
      </c>
      <c r="DP41" s="68">
        <f t="shared" si="32"/>
        <v>1024</v>
      </c>
      <c r="DQ41" s="69" t="s">
        <v>159</v>
      </c>
      <c r="DR41" s="67">
        <f>form!B41</f>
        <v>67</v>
      </c>
      <c r="DS41" s="67" t="s">
        <v>802</v>
      </c>
      <c r="DT41" s="70">
        <f t="shared" si="33"/>
        <v>1027</v>
      </c>
      <c r="DU41" s="67" t="s">
        <v>848</v>
      </c>
      <c r="DV41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(1024, 'name_stud', 67,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41" s="67" t="s">
        <v>142</v>
      </c>
      <c r="DY41" s="68">
        <f t="shared" si="35"/>
        <v>1025</v>
      </c>
      <c r="DZ41" s="69" t="s">
        <v>160</v>
      </c>
      <c r="EA41" s="67">
        <f>form!B41</f>
        <v>67</v>
      </c>
      <c r="EB41" s="67" t="s">
        <v>804</v>
      </c>
      <c r="EC41" s="70">
        <f t="shared" si="36"/>
        <v>1027</v>
      </c>
      <c r="ED41" s="67" t="s">
        <v>848</v>
      </c>
      <c r="EE41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(1025, 'oth_stud', 67,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41" s="67" t="s">
        <v>142</v>
      </c>
      <c r="EH41" s="68">
        <f t="shared" si="38"/>
        <v>1026</v>
      </c>
      <c r="EI41" s="69" t="s">
        <v>161</v>
      </c>
      <c r="EJ41" s="67">
        <f>form!B41</f>
        <v>67</v>
      </c>
      <c r="EK41" s="67" t="s">
        <v>805</v>
      </c>
      <c r="EL41" s="70">
        <f t="shared" si="39"/>
        <v>1027</v>
      </c>
      <c r="EM41" s="67" t="s">
        <v>848</v>
      </c>
      <c r="EN41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(1026, 'dolj_stud', 67,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41" s="67" t="s">
        <v>142</v>
      </c>
      <c r="EQ41" s="68">
        <f t="shared" si="41"/>
        <v>1027</v>
      </c>
      <c r="ER41" s="69" t="s">
        <v>157</v>
      </c>
      <c r="ES41" s="67">
        <f>form!B41</f>
        <v>67</v>
      </c>
      <c r="ET41" s="67" t="s">
        <v>813</v>
      </c>
      <c r="EU41" s="67"/>
      <c r="EV41" s="67"/>
      <c r="EW41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(1027, 'user_sp', 67,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41" s="71" t="s">
        <v>162</v>
      </c>
      <c r="FI41" s="71">
        <f t="shared" si="43"/>
        <v>1027</v>
      </c>
      <c r="FJ41" s="71" t="s">
        <v>163</v>
      </c>
      <c r="FK41" s="67">
        <f>form!B41</f>
        <v>67</v>
      </c>
      <c r="FL41" s="71" t="s">
        <v>164</v>
      </c>
      <c r="FM41" s="71"/>
      <c r="FN41" s="71"/>
      <c r="FO41" s="58" t="str">
        <f t="shared" si="44"/>
        <v>INSERT INTO `ez_fabrik_joins` (`list_id`, `element_id`, `join_from_table`, `table_join`, `table_key`, `table_join_key`, `join_type`, `group_id`, `params`) VALUES (0, 1027, '', '#__users', 'user_sp', 'id', 'left', 67, '{"join-label":"name","type":"element","pk":"`#__users`.`id`"}');</v>
      </c>
      <c r="FQ41" s="67" t="s">
        <v>142</v>
      </c>
      <c r="FR41" s="68">
        <f t="shared" si="45"/>
        <v>1028</v>
      </c>
      <c r="FS41" s="67" t="s">
        <v>341</v>
      </c>
      <c r="FT41" s="67">
        <f>form!B41</f>
        <v>67</v>
      </c>
      <c r="FU41" s="67" t="s">
        <v>342</v>
      </c>
      <c r="FV41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(1028, 'status', 67,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41" s="59"/>
      <c r="FX41" s="13" t="s">
        <v>142</v>
      </c>
      <c r="FY41" s="68">
        <f t="shared" si="47"/>
        <v>1029</v>
      </c>
      <c r="FZ41" t="s">
        <v>851</v>
      </c>
      <c r="GA41" s="67">
        <f>form!B41</f>
        <v>67</v>
      </c>
      <c r="GB41" t="s">
        <v>853</v>
      </c>
      <c r="GC41" s="34">
        <f t="shared" si="48"/>
        <v>1013</v>
      </c>
      <c r="GD41" t="s">
        <v>852</v>
      </c>
      <c r="GE41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(1029, 'start_stud_date', 67,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1013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41" s="67"/>
      <c r="GH41" s="67"/>
      <c r="GI41" s="67"/>
      <c r="GJ41" s="67"/>
      <c r="GL41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(1011, 'kategoriy_stud', 67,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1027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41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(1012, 'edu_stud', 67,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41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(1013, 'st_url_id', 67,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41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(1014, 'gp_stud', 67,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1013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41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(1015, 'cors_stud', 67,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1014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41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(1016, 'kaf_stud', 67,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1015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41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(1017, 'redi_stud', 67,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41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(1018, 'uch_sp', 67,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1027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41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(1019, 'uch_sp_inf', 67,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1020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41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(1020, 'adres_uch', 67,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41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(1021, 'id', 67,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41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(1022, 'date_time', 67,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41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(1023, 'famaly_stud', 67,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41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(1024, 'name_stud', 67,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41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(1025, 'oth_stud', 67,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41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(1026, 'dolj_stud', 67,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41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(1027, 'user_sp', 67,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41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(1028, 'status', 67,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41" s="66" t="str">
        <f t="shared" si="68"/>
        <v>INSERT INTO `ez_fabrik_joins` (`list_id`, `element_id`, `join_from_table`, `table_join`, `table_key`, `table_join_key`, `join_type`, `group_id`, `params`) VALUES (0, 1027, '', '#__users', 'user_sp', 'id', 'left', 67, '{"join-label":"name","type":"element","pk":"`#__users`.`id`"}');</v>
      </c>
    </row>
    <row r="42" spans="1:212" x14ac:dyDescent="0.25">
      <c r="A42" s="67" t="s">
        <v>142</v>
      </c>
      <c r="B42" s="68">
        <f>dop!A44+1</f>
        <v>1031</v>
      </c>
      <c r="C42" s="69" t="s">
        <v>146</v>
      </c>
      <c r="D42" s="67">
        <f>form!B42</f>
        <v>68</v>
      </c>
      <c r="E42" s="67" t="s">
        <v>854</v>
      </c>
      <c r="F42" s="70">
        <f t="shared" si="0"/>
        <v>1047</v>
      </c>
      <c r="G42" s="67" t="s">
        <v>845</v>
      </c>
      <c r="H42" s="67"/>
      <c r="I42" s="58" t="str">
        <f t="shared" si="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(1031, 'kategoriy_stud', 68,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1047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42" s="67" t="s">
        <v>142</v>
      </c>
      <c r="L42" s="68">
        <f t="shared" si="2"/>
        <v>1032</v>
      </c>
      <c r="M42" s="69" t="s">
        <v>147</v>
      </c>
      <c r="N42" s="67">
        <f>form!B42</f>
        <v>68</v>
      </c>
      <c r="O42" s="67" t="s">
        <v>846</v>
      </c>
      <c r="P42" s="67"/>
      <c r="Q42" s="67"/>
      <c r="R42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(1032, 'edu_stud', 68,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42" s="67" t="s">
        <v>142</v>
      </c>
      <c r="U42" s="68">
        <f t="shared" si="4"/>
        <v>1033</v>
      </c>
      <c r="V42" s="69" t="s">
        <v>148</v>
      </c>
      <c r="W42" s="67">
        <f>form!B42</f>
        <v>68</v>
      </c>
      <c r="X42" s="67" t="s">
        <v>138</v>
      </c>
      <c r="Y42" s="67"/>
      <c r="Z42" s="67"/>
      <c r="AA42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(1033, 'st_url_id', 68,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42" s="67" t="s">
        <v>142</v>
      </c>
      <c r="AD42" s="68">
        <f t="shared" si="6"/>
        <v>1034</v>
      </c>
      <c r="AE42" s="69" t="s">
        <v>149</v>
      </c>
      <c r="AF42" s="67">
        <f>form!B42</f>
        <v>68</v>
      </c>
      <c r="AG42" s="67" t="s">
        <v>807</v>
      </c>
      <c r="AH42" s="67">
        <f t="shared" si="7"/>
        <v>1033</v>
      </c>
      <c r="AI42" s="67" t="s">
        <v>810</v>
      </c>
      <c r="AJ42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(1034, 'gp_stud', 68,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1033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42" s="67" t="s">
        <v>142</v>
      </c>
      <c r="AM42" s="68">
        <f t="shared" si="9"/>
        <v>1035</v>
      </c>
      <c r="AN42" s="69" t="s">
        <v>150</v>
      </c>
      <c r="AO42" s="67">
        <f>form!B42</f>
        <v>68</v>
      </c>
      <c r="AP42" s="67" t="s">
        <v>808</v>
      </c>
      <c r="AQ42" s="67">
        <f t="shared" si="10"/>
        <v>1034</v>
      </c>
      <c r="AR42" s="67" t="s">
        <v>811</v>
      </c>
      <c r="AS42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(1035, 'cors_stud', 68,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1034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42" s="67" t="s">
        <v>142</v>
      </c>
      <c r="AV42" s="68">
        <f t="shared" si="12"/>
        <v>1036</v>
      </c>
      <c r="AW42" s="69" t="s">
        <v>151</v>
      </c>
      <c r="AX42" s="67">
        <f>form!B42</f>
        <v>68</v>
      </c>
      <c r="AY42" s="67" t="s">
        <v>809</v>
      </c>
      <c r="AZ42" s="67">
        <f t="shared" si="13"/>
        <v>1035</v>
      </c>
      <c r="BA42" s="67" t="s">
        <v>812</v>
      </c>
      <c r="BB42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(1036, 'kaf_stud', 68,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1035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42" s="67" t="s">
        <v>142</v>
      </c>
      <c r="BE42" s="68">
        <f t="shared" si="15"/>
        <v>1037</v>
      </c>
      <c r="BF42" s="69" t="s">
        <v>152</v>
      </c>
      <c r="BG42" s="67">
        <f>form!B42</f>
        <v>68</v>
      </c>
      <c r="BH42" s="67" t="s">
        <v>849</v>
      </c>
      <c r="BI42" s="67"/>
      <c r="BJ42" s="67"/>
      <c r="BK42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(1037, 'redi_stud', 68,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42" s="67" t="s">
        <v>142</v>
      </c>
      <c r="BN42" s="68">
        <f t="shared" si="17"/>
        <v>1038</v>
      </c>
      <c r="BO42" s="69" t="s">
        <v>153</v>
      </c>
      <c r="BP42" s="67">
        <f>form!B42</f>
        <v>68</v>
      </c>
      <c r="BQ42" s="67" t="s">
        <v>814</v>
      </c>
      <c r="BR42" s="67">
        <f t="shared" si="18"/>
        <v>1047</v>
      </c>
      <c r="BS42" s="67" t="s">
        <v>144</v>
      </c>
      <c r="BT42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(1038, 'uch_sp', 68,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1047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42" s="67" t="s">
        <v>142</v>
      </c>
      <c r="BW42" s="68">
        <f t="shared" si="20"/>
        <v>1039</v>
      </c>
      <c r="BX42" s="69" t="s">
        <v>154</v>
      </c>
      <c r="BY42" s="67">
        <f>form!B42</f>
        <v>68</v>
      </c>
      <c r="BZ42" s="67" t="s">
        <v>806</v>
      </c>
      <c r="CA42" s="67">
        <f t="shared" si="21"/>
        <v>1040</v>
      </c>
      <c r="CB42" s="67" t="s">
        <v>145</v>
      </c>
      <c r="CC42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(1039, 'uch_sp_inf', 68,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1040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42" s="67" t="s">
        <v>142</v>
      </c>
      <c r="CF42" s="68">
        <f t="shared" si="23"/>
        <v>1040</v>
      </c>
      <c r="CG42" s="69" t="s">
        <v>155</v>
      </c>
      <c r="CH42" s="67">
        <f>form!B42</f>
        <v>68</v>
      </c>
      <c r="CI42" s="67" t="s">
        <v>139</v>
      </c>
      <c r="CJ42" s="67"/>
      <c r="CK42" s="67"/>
      <c r="CL42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(1040, 'adres_uch', 68,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42" s="67" t="s">
        <v>142</v>
      </c>
      <c r="CO42" s="68">
        <f t="shared" si="25"/>
        <v>1041</v>
      </c>
      <c r="CP42" s="69" t="s">
        <v>141</v>
      </c>
      <c r="CQ42" s="67">
        <f>form!B42</f>
        <v>68</v>
      </c>
      <c r="CR42" s="67" t="s">
        <v>140</v>
      </c>
      <c r="CS42" s="67"/>
      <c r="CT42" s="67"/>
      <c r="CU42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(1041, 'id', 68,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42" s="67" t="s">
        <v>142</v>
      </c>
      <c r="CX42" s="68">
        <f t="shared" si="27"/>
        <v>1042</v>
      </c>
      <c r="CY42" s="69" t="s">
        <v>156</v>
      </c>
      <c r="CZ42" s="67">
        <f>form!B42</f>
        <v>68</v>
      </c>
      <c r="DA42" s="67" t="s">
        <v>137</v>
      </c>
      <c r="DB42" s="67"/>
      <c r="DC42" s="67"/>
      <c r="DD42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(1042, 'date_time', 68,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42" s="67" t="s">
        <v>142</v>
      </c>
      <c r="DG42" s="68">
        <f t="shared" si="29"/>
        <v>1043</v>
      </c>
      <c r="DH42" s="69" t="s">
        <v>158</v>
      </c>
      <c r="DI42" s="67">
        <f>form!B42</f>
        <v>68</v>
      </c>
      <c r="DJ42" s="67" t="s">
        <v>799</v>
      </c>
      <c r="DK42" s="70">
        <f t="shared" si="30"/>
        <v>1047</v>
      </c>
      <c r="DL42" s="67" t="s">
        <v>847</v>
      </c>
      <c r="DM42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(1043, 'famaly_stud', 68,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42" s="67" t="s">
        <v>142</v>
      </c>
      <c r="DP42" s="68">
        <f t="shared" si="32"/>
        <v>1044</v>
      </c>
      <c r="DQ42" s="69" t="s">
        <v>159</v>
      </c>
      <c r="DR42" s="67">
        <f>form!B42</f>
        <v>68</v>
      </c>
      <c r="DS42" s="67" t="s">
        <v>802</v>
      </c>
      <c r="DT42" s="70">
        <f t="shared" si="33"/>
        <v>1047</v>
      </c>
      <c r="DU42" s="67" t="s">
        <v>848</v>
      </c>
      <c r="DV42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(1044, 'name_stud', 68,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42" s="67" t="s">
        <v>142</v>
      </c>
      <c r="DY42" s="68">
        <f t="shared" si="35"/>
        <v>1045</v>
      </c>
      <c r="DZ42" s="69" t="s">
        <v>160</v>
      </c>
      <c r="EA42" s="67">
        <f>form!B42</f>
        <v>68</v>
      </c>
      <c r="EB42" s="67" t="s">
        <v>804</v>
      </c>
      <c r="EC42" s="70">
        <f t="shared" si="36"/>
        <v>1047</v>
      </c>
      <c r="ED42" s="67" t="s">
        <v>848</v>
      </c>
      <c r="EE42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(1045, 'oth_stud', 68,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42" s="67" t="s">
        <v>142</v>
      </c>
      <c r="EH42" s="68">
        <f t="shared" si="38"/>
        <v>1046</v>
      </c>
      <c r="EI42" s="69" t="s">
        <v>161</v>
      </c>
      <c r="EJ42" s="67">
        <f>form!B42</f>
        <v>68</v>
      </c>
      <c r="EK42" s="67" t="s">
        <v>805</v>
      </c>
      <c r="EL42" s="70">
        <f t="shared" si="39"/>
        <v>1047</v>
      </c>
      <c r="EM42" s="67" t="s">
        <v>848</v>
      </c>
      <c r="EN42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(1046, 'dolj_stud', 68,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42" s="67" t="s">
        <v>142</v>
      </c>
      <c r="EQ42" s="68">
        <f t="shared" si="41"/>
        <v>1047</v>
      </c>
      <c r="ER42" s="69" t="s">
        <v>157</v>
      </c>
      <c r="ES42" s="67">
        <f>form!B42</f>
        <v>68</v>
      </c>
      <c r="ET42" s="67" t="s">
        <v>813</v>
      </c>
      <c r="EU42" s="67"/>
      <c r="EV42" s="67"/>
      <c r="EW42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(1047, 'user_sp', 68,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42" s="71" t="s">
        <v>162</v>
      </c>
      <c r="FI42" s="71">
        <f t="shared" si="43"/>
        <v>1047</v>
      </c>
      <c r="FJ42" s="71" t="s">
        <v>163</v>
      </c>
      <c r="FK42" s="67">
        <f>form!B42</f>
        <v>68</v>
      </c>
      <c r="FL42" s="71" t="s">
        <v>164</v>
      </c>
      <c r="FM42" s="71"/>
      <c r="FN42" s="71"/>
      <c r="FO42" s="58" t="str">
        <f t="shared" si="44"/>
        <v>INSERT INTO `ez_fabrik_joins` (`list_id`, `element_id`, `join_from_table`, `table_join`, `table_key`, `table_join_key`, `join_type`, `group_id`, `params`) VALUES (0, 1047, '', '#__users', 'user_sp', 'id', 'left', 68, '{"join-label":"name","type":"element","pk":"`#__users`.`id`"}');</v>
      </c>
      <c r="FQ42" s="67" t="s">
        <v>142</v>
      </c>
      <c r="FR42" s="68">
        <f t="shared" si="45"/>
        <v>1048</v>
      </c>
      <c r="FS42" s="67" t="s">
        <v>341</v>
      </c>
      <c r="FT42" s="67">
        <f>form!B42</f>
        <v>68</v>
      </c>
      <c r="FU42" s="67" t="s">
        <v>342</v>
      </c>
      <c r="FV42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(1048, 'status', 68,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42" s="59"/>
      <c r="FX42" s="13" t="s">
        <v>142</v>
      </c>
      <c r="FY42" s="68">
        <f t="shared" si="47"/>
        <v>1049</v>
      </c>
      <c r="FZ42" t="s">
        <v>851</v>
      </c>
      <c r="GA42" s="67">
        <f>form!B42</f>
        <v>68</v>
      </c>
      <c r="GB42" t="s">
        <v>853</v>
      </c>
      <c r="GC42" s="34">
        <f t="shared" si="48"/>
        <v>1033</v>
      </c>
      <c r="GD42" t="s">
        <v>852</v>
      </c>
      <c r="GE42" s="73" t="str">
        <f t="shared" si="4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(1049, 'start_stud_date', 68,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1033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42" s="67"/>
      <c r="GH42" s="67"/>
      <c r="GI42" s="67"/>
      <c r="GJ42" s="67"/>
      <c r="GL42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(1031, 'kategoriy_stud', 68,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1047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42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(1032, 'edu_stud', 68,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42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(1033, 'st_url_id', 68,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42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(1034, 'gp_stud', 68,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1033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42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(1035, 'cors_stud', 68,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1034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42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(1036, 'kaf_stud', 68,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1035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42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(1037, 'redi_stud', 68,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42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(1038, 'uch_sp', 68,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1047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42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(1039, 'uch_sp_inf', 68,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1040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42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(1040, 'adres_uch', 68,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42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(1041, 'id', 68,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42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(1042, 'date_time', 68,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42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(1043, 'famaly_stud', 68,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42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(1044, 'name_stud', 68,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42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(1045, 'oth_stud', 68,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42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(1046, 'dolj_stud', 68,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42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(1047, 'user_sp', 68,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42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(1048, 'status', 68,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42" s="66" t="str">
        <f t="shared" si="68"/>
        <v>INSERT INTO `ez_fabrik_joins` (`list_id`, `element_id`, `join_from_table`, `table_join`, `table_key`, `table_join_key`, `join_type`, `group_id`, `params`) VALUES (0, 1047, '', '#__users', 'user_sp', 'id', 'left', 68, '{"join-label":"name","type":"element","pk":"`#__users`.`id`"}');</v>
      </c>
    </row>
    <row r="43" spans="1:212" x14ac:dyDescent="0.25">
      <c r="A43" s="67" t="s">
        <v>142</v>
      </c>
      <c r="B43" s="68">
        <f>dop!A45+1</f>
        <v>1051</v>
      </c>
      <c r="C43" s="69" t="s">
        <v>146</v>
      </c>
      <c r="D43" s="67">
        <f>form!B43</f>
        <v>0</v>
      </c>
      <c r="E43" s="67" t="s">
        <v>854</v>
      </c>
      <c r="F43" s="70">
        <f t="shared" si="0"/>
        <v>1067</v>
      </c>
      <c r="G43" s="67" t="s">
        <v>845</v>
      </c>
      <c r="H43" s="67"/>
      <c r="I43" s="58" t="str">
        <f t="shared" ref="I43:I66" si="69">A43&amp;B43&amp;", '"&amp;C43&amp;"', "&amp;D43&amp;E43&amp;F43&amp;G43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1067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43" s="67" t="s">
        <v>142</v>
      </c>
      <c r="L43" s="68">
        <f t="shared" si="2"/>
        <v>1052</v>
      </c>
      <c r="M43" s="69" t="s">
        <v>147</v>
      </c>
      <c r="N43" s="67">
        <f>form!B43</f>
        <v>0</v>
      </c>
      <c r="O43" s="67" t="s">
        <v>846</v>
      </c>
      <c r="P43" s="67"/>
      <c r="Q43" s="67"/>
      <c r="R43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43" s="67" t="s">
        <v>142</v>
      </c>
      <c r="U43" s="68">
        <f t="shared" si="4"/>
        <v>1053</v>
      </c>
      <c r="V43" s="69" t="s">
        <v>148</v>
      </c>
      <c r="W43" s="67">
        <f>form!B43</f>
        <v>0</v>
      </c>
      <c r="X43" s="67" t="s">
        <v>138</v>
      </c>
      <c r="Y43" s="67"/>
      <c r="Z43" s="67"/>
      <c r="AA43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43" s="67" t="s">
        <v>142</v>
      </c>
      <c r="AD43" s="68">
        <f t="shared" si="6"/>
        <v>1054</v>
      </c>
      <c r="AE43" s="69" t="s">
        <v>149</v>
      </c>
      <c r="AF43" s="67">
        <f>form!B43</f>
        <v>0</v>
      </c>
      <c r="AG43" s="67" t="s">
        <v>807</v>
      </c>
      <c r="AH43" s="67">
        <f t="shared" si="7"/>
        <v>1053</v>
      </c>
      <c r="AI43" s="67" t="s">
        <v>810</v>
      </c>
      <c r="AJ43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1053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43" s="67" t="s">
        <v>142</v>
      </c>
      <c r="AM43" s="68">
        <f t="shared" si="9"/>
        <v>1055</v>
      </c>
      <c r="AN43" s="69" t="s">
        <v>150</v>
      </c>
      <c r="AO43" s="67">
        <f>form!B43</f>
        <v>0</v>
      </c>
      <c r="AP43" s="67" t="s">
        <v>808</v>
      </c>
      <c r="AQ43" s="67">
        <f t="shared" si="10"/>
        <v>1054</v>
      </c>
      <c r="AR43" s="67" t="s">
        <v>811</v>
      </c>
      <c r="AS43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1054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43" s="67" t="s">
        <v>142</v>
      </c>
      <c r="AV43" s="68">
        <f t="shared" si="12"/>
        <v>1056</v>
      </c>
      <c r="AW43" s="69" t="s">
        <v>151</v>
      </c>
      <c r="AX43" s="67">
        <f>form!B43</f>
        <v>0</v>
      </c>
      <c r="AY43" s="67" t="s">
        <v>809</v>
      </c>
      <c r="AZ43" s="67">
        <f t="shared" si="13"/>
        <v>1055</v>
      </c>
      <c r="BA43" s="67" t="s">
        <v>812</v>
      </c>
      <c r="BB43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1055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43" s="67" t="s">
        <v>142</v>
      </c>
      <c r="BE43" s="68">
        <f t="shared" si="15"/>
        <v>1057</v>
      </c>
      <c r="BF43" s="69" t="s">
        <v>152</v>
      </c>
      <c r="BG43" s="67">
        <f>form!B43</f>
        <v>0</v>
      </c>
      <c r="BH43" s="67" t="s">
        <v>849</v>
      </c>
      <c r="BI43" s="67"/>
      <c r="BJ43" s="67"/>
      <c r="BK43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43" s="67" t="s">
        <v>142</v>
      </c>
      <c r="BN43" s="68">
        <f t="shared" si="17"/>
        <v>1058</v>
      </c>
      <c r="BO43" s="69" t="s">
        <v>153</v>
      </c>
      <c r="BP43" s="67">
        <f>form!B43</f>
        <v>0</v>
      </c>
      <c r="BQ43" s="67" t="s">
        <v>814</v>
      </c>
      <c r="BR43" s="67">
        <f t="shared" si="18"/>
        <v>1067</v>
      </c>
      <c r="BS43" s="67" t="s">
        <v>144</v>
      </c>
      <c r="BT43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1067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43" s="67" t="s">
        <v>142</v>
      </c>
      <c r="BW43" s="68">
        <f t="shared" si="20"/>
        <v>1059</v>
      </c>
      <c r="BX43" s="69" t="s">
        <v>154</v>
      </c>
      <c r="BY43" s="67">
        <f>form!B43</f>
        <v>0</v>
      </c>
      <c r="BZ43" s="67" t="s">
        <v>806</v>
      </c>
      <c r="CA43" s="67">
        <f t="shared" si="21"/>
        <v>1060</v>
      </c>
      <c r="CB43" s="67" t="s">
        <v>145</v>
      </c>
      <c r="CC43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1060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43" s="67" t="s">
        <v>142</v>
      </c>
      <c r="CF43" s="68">
        <f t="shared" si="23"/>
        <v>1060</v>
      </c>
      <c r="CG43" s="69" t="s">
        <v>155</v>
      </c>
      <c r="CH43" s="67">
        <f>form!B43</f>
        <v>0</v>
      </c>
      <c r="CI43" s="67" t="s">
        <v>139</v>
      </c>
      <c r="CJ43" s="67"/>
      <c r="CK43" s="67"/>
      <c r="CL43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43" s="67" t="s">
        <v>142</v>
      </c>
      <c r="CO43" s="68">
        <f t="shared" si="25"/>
        <v>1061</v>
      </c>
      <c r="CP43" s="69" t="s">
        <v>141</v>
      </c>
      <c r="CQ43" s="67">
        <f>form!B43</f>
        <v>0</v>
      </c>
      <c r="CR43" s="67" t="s">
        <v>140</v>
      </c>
      <c r="CS43" s="67"/>
      <c r="CT43" s="67"/>
      <c r="CU43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43" s="67" t="s">
        <v>142</v>
      </c>
      <c r="CX43" s="68">
        <f t="shared" si="27"/>
        <v>1062</v>
      </c>
      <c r="CY43" s="69" t="s">
        <v>156</v>
      </c>
      <c r="CZ43" s="67">
        <f>form!B43</f>
        <v>0</v>
      </c>
      <c r="DA43" s="67" t="s">
        <v>137</v>
      </c>
      <c r="DB43" s="67"/>
      <c r="DC43" s="67"/>
      <c r="DD43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43" s="67" t="s">
        <v>142</v>
      </c>
      <c r="DG43" s="68">
        <f t="shared" si="29"/>
        <v>1063</v>
      </c>
      <c r="DH43" s="69" t="s">
        <v>158</v>
      </c>
      <c r="DI43" s="67">
        <f>form!B43</f>
        <v>0</v>
      </c>
      <c r="DJ43" s="67" t="s">
        <v>799</v>
      </c>
      <c r="DK43" s="70">
        <f t="shared" si="30"/>
        <v>1067</v>
      </c>
      <c r="DL43" s="67" t="s">
        <v>847</v>
      </c>
      <c r="DM43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43" s="67" t="s">
        <v>142</v>
      </c>
      <c r="DP43" s="68">
        <f t="shared" si="32"/>
        <v>1064</v>
      </c>
      <c r="DQ43" s="69" t="s">
        <v>159</v>
      </c>
      <c r="DR43" s="67">
        <f>form!B43</f>
        <v>0</v>
      </c>
      <c r="DS43" s="67" t="s">
        <v>802</v>
      </c>
      <c r="DT43" s="70">
        <f t="shared" si="33"/>
        <v>1067</v>
      </c>
      <c r="DU43" s="67" t="s">
        <v>848</v>
      </c>
      <c r="DV43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43" s="67" t="s">
        <v>142</v>
      </c>
      <c r="DY43" s="68">
        <f t="shared" si="35"/>
        <v>1065</v>
      </c>
      <c r="DZ43" s="69" t="s">
        <v>160</v>
      </c>
      <c r="EA43" s="67">
        <f>form!B43</f>
        <v>0</v>
      </c>
      <c r="EB43" s="67" t="s">
        <v>804</v>
      </c>
      <c r="EC43" s="70">
        <f t="shared" si="36"/>
        <v>1067</v>
      </c>
      <c r="ED43" s="67" t="s">
        <v>848</v>
      </c>
      <c r="EE43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43" s="67" t="s">
        <v>142</v>
      </c>
      <c r="EH43" s="68">
        <f t="shared" si="38"/>
        <v>1066</v>
      </c>
      <c r="EI43" s="69" t="s">
        <v>161</v>
      </c>
      <c r="EJ43" s="67">
        <f>form!B43</f>
        <v>0</v>
      </c>
      <c r="EK43" s="67" t="s">
        <v>805</v>
      </c>
      <c r="EL43" s="70">
        <f t="shared" si="39"/>
        <v>1067</v>
      </c>
      <c r="EM43" s="67" t="s">
        <v>848</v>
      </c>
      <c r="EN43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43" s="67" t="s">
        <v>142</v>
      </c>
      <c r="EQ43" s="68">
        <f t="shared" si="41"/>
        <v>1067</v>
      </c>
      <c r="ER43" s="69" t="s">
        <v>157</v>
      </c>
      <c r="ES43" s="67">
        <f>form!B43</f>
        <v>0</v>
      </c>
      <c r="ET43" s="67" t="s">
        <v>813</v>
      </c>
      <c r="EU43" s="67"/>
      <c r="EV43" s="67"/>
      <c r="EW43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43" s="71" t="s">
        <v>162</v>
      </c>
      <c r="FI43" s="71">
        <f t="shared" si="43"/>
        <v>1067</v>
      </c>
      <c r="FJ43" s="71" t="s">
        <v>163</v>
      </c>
      <c r="FK43" s="67">
        <f>form!B43</f>
        <v>0</v>
      </c>
      <c r="FL43" s="71" t="s">
        <v>164</v>
      </c>
      <c r="FM43" s="71"/>
      <c r="FN43" s="71"/>
      <c r="FO43" s="58" t="str">
        <f t="shared" si="44"/>
        <v>INSERT INTO `ez_fabrik_joins` (`list_id`, `element_id`, `join_from_table`, `table_join`, `table_key`, `table_join_key`, `join_type`, `group_id`, `params`) VALUES (0, 1067, '', '#__users', 'user_sp', 'id', 'left', 0, '{"join-label":"name","type":"element","pk":"`#__users`.`id`"}');</v>
      </c>
      <c r="FQ43" s="67" t="s">
        <v>142</v>
      </c>
      <c r="FR43" s="68">
        <f t="shared" si="45"/>
        <v>1068</v>
      </c>
      <c r="FS43" s="67" t="s">
        <v>341</v>
      </c>
      <c r="FT43" s="67">
        <f>form!B43</f>
        <v>0</v>
      </c>
      <c r="FU43" s="67" t="s">
        <v>342</v>
      </c>
      <c r="FV43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43" s="59"/>
      <c r="FX43" s="13" t="s">
        <v>142</v>
      </c>
      <c r="FY43" s="68">
        <f t="shared" si="47"/>
        <v>1069</v>
      </c>
      <c r="FZ43" t="s">
        <v>851</v>
      </c>
      <c r="GA43" s="67">
        <f>form!B43</f>
        <v>0</v>
      </c>
      <c r="GB43" t="s">
        <v>853</v>
      </c>
      <c r="GC43" s="34">
        <f t="shared" si="48"/>
        <v>1053</v>
      </c>
      <c r="GD43" t="s">
        <v>852</v>
      </c>
      <c r="GE43" s="73" t="str">
        <f t="shared" ref="GE43:GE66" si="70">FX43&amp;FY43&amp;FZ43&amp;GA43&amp;GB43&amp;GC43&amp;GD43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1053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43" s="67"/>
      <c r="GH43" s="67"/>
      <c r="GI43" s="67"/>
      <c r="GJ43" s="67"/>
      <c r="GL43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1067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43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43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43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1053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43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1054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43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1055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43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43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1067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43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1060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43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43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43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43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43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43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43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43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43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43" s="66" t="str">
        <f t="shared" si="68"/>
        <v>INSERT INTO `ez_fabrik_joins` (`list_id`, `element_id`, `join_from_table`, `table_join`, `table_key`, `table_join_key`, `join_type`, `group_id`, `params`) VALUES (0, 1067, '', '#__users', 'user_sp', 'id', 'left', 0, '{"join-label":"name","type":"element","pk":"`#__users`.`id`"}');</v>
      </c>
    </row>
    <row r="44" spans="1:212" x14ac:dyDescent="0.25">
      <c r="A44" s="67" t="s">
        <v>142</v>
      </c>
      <c r="B44" s="68">
        <f>dop!A46+1</f>
        <v>1071</v>
      </c>
      <c r="C44" s="69" t="s">
        <v>146</v>
      </c>
      <c r="D44" s="67">
        <f>form!B44</f>
        <v>0</v>
      </c>
      <c r="E44" s="67" t="s">
        <v>854</v>
      </c>
      <c r="F44" s="70">
        <f t="shared" si="0"/>
        <v>1087</v>
      </c>
      <c r="G44" s="67" t="s">
        <v>845</v>
      </c>
      <c r="H44" s="67"/>
      <c r="I44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1087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44" s="67" t="s">
        <v>142</v>
      </c>
      <c r="L44" s="68">
        <f t="shared" si="2"/>
        <v>1072</v>
      </c>
      <c r="M44" s="69" t="s">
        <v>147</v>
      </c>
      <c r="N44" s="67">
        <f>form!B44</f>
        <v>0</v>
      </c>
      <c r="O44" s="67" t="s">
        <v>846</v>
      </c>
      <c r="P44" s="67"/>
      <c r="Q44" s="67"/>
      <c r="R44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44" s="67" t="s">
        <v>142</v>
      </c>
      <c r="U44" s="68">
        <f t="shared" si="4"/>
        <v>1073</v>
      </c>
      <c r="V44" s="69" t="s">
        <v>148</v>
      </c>
      <c r="W44" s="67">
        <f>form!B44</f>
        <v>0</v>
      </c>
      <c r="X44" s="67" t="s">
        <v>138</v>
      </c>
      <c r="Y44" s="67"/>
      <c r="Z44" s="67"/>
      <c r="AA44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44" s="67" t="s">
        <v>142</v>
      </c>
      <c r="AD44" s="68">
        <f t="shared" si="6"/>
        <v>1074</v>
      </c>
      <c r="AE44" s="69" t="s">
        <v>149</v>
      </c>
      <c r="AF44" s="67">
        <f>form!B44</f>
        <v>0</v>
      </c>
      <c r="AG44" s="67" t="s">
        <v>807</v>
      </c>
      <c r="AH44" s="67">
        <f t="shared" si="7"/>
        <v>1073</v>
      </c>
      <c r="AI44" s="67" t="s">
        <v>810</v>
      </c>
      <c r="AJ44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1073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44" s="67" t="s">
        <v>142</v>
      </c>
      <c r="AM44" s="68">
        <f t="shared" si="9"/>
        <v>1075</v>
      </c>
      <c r="AN44" s="69" t="s">
        <v>150</v>
      </c>
      <c r="AO44" s="67">
        <f>form!B44</f>
        <v>0</v>
      </c>
      <c r="AP44" s="67" t="s">
        <v>808</v>
      </c>
      <c r="AQ44" s="67">
        <f t="shared" si="10"/>
        <v>1074</v>
      </c>
      <c r="AR44" s="67" t="s">
        <v>811</v>
      </c>
      <c r="AS44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1074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44" s="67" t="s">
        <v>142</v>
      </c>
      <c r="AV44" s="68">
        <f t="shared" si="12"/>
        <v>1076</v>
      </c>
      <c r="AW44" s="69" t="s">
        <v>151</v>
      </c>
      <c r="AX44" s="67">
        <f>form!B44</f>
        <v>0</v>
      </c>
      <c r="AY44" s="67" t="s">
        <v>809</v>
      </c>
      <c r="AZ44" s="67">
        <f t="shared" si="13"/>
        <v>1075</v>
      </c>
      <c r="BA44" s="67" t="s">
        <v>812</v>
      </c>
      <c r="BB44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1075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44" s="67" t="s">
        <v>142</v>
      </c>
      <c r="BE44" s="68">
        <f t="shared" si="15"/>
        <v>1077</v>
      </c>
      <c r="BF44" s="69" t="s">
        <v>152</v>
      </c>
      <c r="BG44" s="67">
        <f>form!B44</f>
        <v>0</v>
      </c>
      <c r="BH44" s="67" t="s">
        <v>849</v>
      </c>
      <c r="BI44" s="67"/>
      <c r="BJ44" s="67"/>
      <c r="BK44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44" s="67" t="s">
        <v>142</v>
      </c>
      <c r="BN44" s="68">
        <f t="shared" si="17"/>
        <v>1078</v>
      </c>
      <c r="BO44" s="69" t="s">
        <v>153</v>
      </c>
      <c r="BP44" s="67">
        <f>form!B44</f>
        <v>0</v>
      </c>
      <c r="BQ44" s="67" t="s">
        <v>814</v>
      </c>
      <c r="BR44" s="67">
        <f t="shared" si="18"/>
        <v>1087</v>
      </c>
      <c r="BS44" s="67" t="s">
        <v>144</v>
      </c>
      <c r="BT44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1087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44" s="67" t="s">
        <v>142</v>
      </c>
      <c r="BW44" s="68">
        <f t="shared" si="20"/>
        <v>1079</v>
      </c>
      <c r="BX44" s="69" t="s">
        <v>154</v>
      </c>
      <c r="BY44" s="67">
        <f>form!B44</f>
        <v>0</v>
      </c>
      <c r="BZ44" s="67" t="s">
        <v>806</v>
      </c>
      <c r="CA44" s="67">
        <f t="shared" si="21"/>
        <v>1080</v>
      </c>
      <c r="CB44" s="67" t="s">
        <v>145</v>
      </c>
      <c r="CC44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1080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44" s="67" t="s">
        <v>142</v>
      </c>
      <c r="CF44" s="68">
        <f t="shared" si="23"/>
        <v>1080</v>
      </c>
      <c r="CG44" s="69" t="s">
        <v>155</v>
      </c>
      <c r="CH44" s="67">
        <f>form!B44</f>
        <v>0</v>
      </c>
      <c r="CI44" s="67" t="s">
        <v>139</v>
      </c>
      <c r="CJ44" s="67"/>
      <c r="CK44" s="67"/>
      <c r="CL44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44" s="67" t="s">
        <v>142</v>
      </c>
      <c r="CO44" s="68">
        <f t="shared" si="25"/>
        <v>1081</v>
      </c>
      <c r="CP44" s="69" t="s">
        <v>141</v>
      </c>
      <c r="CQ44" s="67">
        <f>form!B44</f>
        <v>0</v>
      </c>
      <c r="CR44" s="67" t="s">
        <v>140</v>
      </c>
      <c r="CS44" s="67"/>
      <c r="CT44" s="67"/>
      <c r="CU44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44" s="67" t="s">
        <v>142</v>
      </c>
      <c r="CX44" s="68">
        <f t="shared" si="27"/>
        <v>1082</v>
      </c>
      <c r="CY44" s="69" t="s">
        <v>156</v>
      </c>
      <c r="CZ44" s="67">
        <f>form!B44</f>
        <v>0</v>
      </c>
      <c r="DA44" s="67" t="s">
        <v>137</v>
      </c>
      <c r="DB44" s="67"/>
      <c r="DC44" s="67"/>
      <c r="DD44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44" s="67" t="s">
        <v>142</v>
      </c>
      <c r="DG44" s="68">
        <f t="shared" si="29"/>
        <v>1083</v>
      </c>
      <c r="DH44" s="69" t="s">
        <v>158</v>
      </c>
      <c r="DI44" s="67">
        <f>form!B44</f>
        <v>0</v>
      </c>
      <c r="DJ44" s="67" t="s">
        <v>799</v>
      </c>
      <c r="DK44" s="70">
        <f t="shared" si="30"/>
        <v>1087</v>
      </c>
      <c r="DL44" s="67" t="s">
        <v>847</v>
      </c>
      <c r="DM44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44" s="67" t="s">
        <v>142</v>
      </c>
      <c r="DP44" s="68">
        <f t="shared" si="32"/>
        <v>1084</v>
      </c>
      <c r="DQ44" s="69" t="s">
        <v>159</v>
      </c>
      <c r="DR44" s="67">
        <f>form!B44</f>
        <v>0</v>
      </c>
      <c r="DS44" s="67" t="s">
        <v>802</v>
      </c>
      <c r="DT44" s="70">
        <f t="shared" si="33"/>
        <v>1087</v>
      </c>
      <c r="DU44" s="67" t="s">
        <v>848</v>
      </c>
      <c r="DV44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44" s="67" t="s">
        <v>142</v>
      </c>
      <c r="DY44" s="68">
        <f t="shared" si="35"/>
        <v>1085</v>
      </c>
      <c r="DZ44" s="69" t="s">
        <v>160</v>
      </c>
      <c r="EA44" s="67">
        <f>form!B44</f>
        <v>0</v>
      </c>
      <c r="EB44" s="67" t="s">
        <v>804</v>
      </c>
      <c r="EC44" s="70">
        <f t="shared" si="36"/>
        <v>1087</v>
      </c>
      <c r="ED44" s="67" t="s">
        <v>848</v>
      </c>
      <c r="EE44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44" s="67" t="s">
        <v>142</v>
      </c>
      <c r="EH44" s="68">
        <f t="shared" si="38"/>
        <v>1086</v>
      </c>
      <c r="EI44" s="69" t="s">
        <v>161</v>
      </c>
      <c r="EJ44" s="67">
        <f>form!B44</f>
        <v>0</v>
      </c>
      <c r="EK44" s="67" t="s">
        <v>805</v>
      </c>
      <c r="EL44" s="70">
        <f t="shared" si="39"/>
        <v>1087</v>
      </c>
      <c r="EM44" s="67" t="s">
        <v>848</v>
      </c>
      <c r="EN44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44" s="67" t="s">
        <v>142</v>
      </c>
      <c r="EQ44" s="68">
        <f t="shared" si="41"/>
        <v>1087</v>
      </c>
      <c r="ER44" s="69" t="s">
        <v>157</v>
      </c>
      <c r="ES44" s="67">
        <f>form!B44</f>
        <v>0</v>
      </c>
      <c r="ET44" s="67" t="s">
        <v>813</v>
      </c>
      <c r="EU44" s="67"/>
      <c r="EV44" s="67"/>
      <c r="EW44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44" s="71" t="s">
        <v>162</v>
      </c>
      <c r="FI44" s="71">
        <f t="shared" si="43"/>
        <v>1087</v>
      </c>
      <c r="FJ44" s="71" t="s">
        <v>163</v>
      </c>
      <c r="FK44" s="67">
        <f>form!B44</f>
        <v>0</v>
      </c>
      <c r="FL44" s="71" t="s">
        <v>164</v>
      </c>
      <c r="FM44" s="71"/>
      <c r="FN44" s="71"/>
      <c r="FO44" s="58" t="str">
        <f t="shared" si="44"/>
        <v>INSERT INTO `ez_fabrik_joins` (`list_id`, `element_id`, `join_from_table`, `table_join`, `table_key`, `table_join_key`, `join_type`, `group_id`, `params`) VALUES (0, 1087, '', '#__users', 'user_sp', 'id', 'left', 0, '{"join-label":"name","type":"element","pk":"`#__users`.`id`"}');</v>
      </c>
      <c r="FQ44" s="67" t="s">
        <v>142</v>
      </c>
      <c r="FR44" s="68">
        <f t="shared" si="45"/>
        <v>1088</v>
      </c>
      <c r="FS44" s="67" t="s">
        <v>341</v>
      </c>
      <c r="FT44" s="67">
        <f>form!B44</f>
        <v>0</v>
      </c>
      <c r="FU44" s="67" t="s">
        <v>342</v>
      </c>
      <c r="FV44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44" s="59"/>
      <c r="FX44" s="13" t="s">
        <v>142</v>
      </c>
      <c r="FY44" s="68">
        <f t="shared" si="47"/>
        <v>1089</v>
      </c>
      <c r="FZ44" t="s">
        <v>851</v>
      </c>
      <c r="GA44" s="67">
        <f>form!B44</f>
        <v>0</v>
      </c>
      <c r="GB44" t="s">
        <v>853</v>
      </c>
      <c r="GC44" s="34">
        <f t="shared" si="48"/>
        <v>1073</v>
      </c>
      <c r="GD44" t="s">
        <v>852</v>
      </c>
      <c r="GE44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1073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44" s="67"/>
      <c r="GH44" s="67"/>
      <c r="GI44" s="67"/>
      <c r="GJ44" s="67"/>
      <c r="GL44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1087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44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44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44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1073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44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1074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44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1075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44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44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1087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44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1080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44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44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44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44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44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44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44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1087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44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44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44" s="66" t="str">
        <f t="shared" si="68"/>
        <v>INSERT INTO `ez_fabrik_joins` (`list_id`, `element_id`, `join_from_table`, `table_join`, `table_key`, `table_join_key`, `join_type`, `group_id`, `params`) VALUES (0, 1087, '', '#__users', 'user_sp', 'id', 'left', 0, '{"join-label":"name","type":"element","pk":"`#__users`.`id`"}');</v>
      </c>
    </row>
    <row r="45" spans="1:212" x14ac:dyDescent="0.25">
      <c r="A45" s="67" t="s">
        <v>142</v>
      </c>
      <c r="B45" s="68">
        <f>dop!A47+1</f>
        <v>1091</v>
      </c>
      <c r="C45" s="69" t="s">
        <v>146</v>
      </c>
      <c r="D45" s="67">
        <f>form!B45</f>
        <v>0</v>
      </c>
      <c r="E45" s="67" t="s">
        <v>854</v>
      </c>
      <c r="F45" s="70">
        <f t="shared" si="0"/>
        <v>1107</v>
      </c>
      <c r="G45" s="67" t="s">
        <v>845</v>
      </c>
      <c r="H45" s="67"/>
      <c r="I45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1107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45" s="67" t="s">
        <v>142</v>
      </c>
      <c r="L45" s="68">
        <f t="shared" si="2"/>
        <v>1092</v>
      </c>
      <c r="M45" s="69" t="s">
        <v>147</v>
      </c>
      <c r="N45" s="67">
        <f>form!B45</f>
        <v>0</v>
      </c>
      <c r="O45" s="67" t="s">
        <v>846</v>
      </c>
      <c r="P45" s="67"/>
      <c r="Q45" s="67"/>
      <c r="R45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45" s="67" t="s">
        <v>142</v>
      </c>
      <c r="U45" s="68">
        <f t="shared" si="4"/>
        <v>1093</v>
      </c>
      <c r="V45" s="69" t="s">
        <v>148</v>
      </c>
      <c r="W45" s="67">
        <f>form!B45</f>
        <v>0</v>
      </c>
      <c r="X45" s="67" t="s">
        <v>138</v>
      </c>
      <c r="Y45" s="67"/>
      <c r="Z45" s="67"/>
      <c r="AA45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45" s="67" t="s">
        <v>142</v>
      </c>
      <c r="AD45" s="68">
        <f t="shared" si="6"/>
        <v>1094</v>
      </c>
      <c r="AE45" s="69" t="s">
        <v>149</v>
      </c>
      <c r="AF45" s="67">
        <f>form!B45</f>
        <v>0</v>
      </c>
      <c r="AG45" s="67" t="s">
        <v>807</v>
      </c>
      <c r="AH45" s="67">
        <f t="shared" si="7"/>
        <v>1093</v>
      </c>
      <c r="AI45" s="67" t="s">
        <v>810</v>
      </c>
      <c r="AJ45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1093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45" s="67" t="s">
        <v>142</v>
      </c>
      <c r="AM45" s="68">
        <f t="shared" si="9"/>
        <v>1095</v>
      </c>
      <c r="AN45" s="69" t="s">
        <v>150</v>
      </c>
      <c r="AO45" s="67">
        <f>form!B45</f>
        <v>0</v>
      </c>
      <c r="AP45" s="67" t="s">
        <v>808</v>
      </c>
      <c r="AQ45" s="67">
        <f t="shared" si="10"/>
        <v>1094</v>
      </c>
      <c r="AR45" s="67" t="s">
        <v>811</v>
      </c>
      <c r="AS45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1094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45" s="67" t="s">
        <v>142</v>
      </c>
      <c r="AV45" s="68">
        <f t="shared" si="12"/>
        <v>1096</v>
      </c>
      <c r="AW45" s="69" t="s">
        <v>151</v>
      </c>
      <c r="AX45" s="67">
        <f>form!B45</f>
        <v>0</v>
      </c>
      <c r="AY45" s="67" t="s">
        <v>809</v>
      </c>
      <c r="AZ45" s="67">
        <f t="shared" si="13"/>
        <v>1095</v>
      </c>
      <c r="BA45" s="67" t="s">
        <v>812</v>
      </c>
      <c r="BB45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1095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45" s="67" t="s">
        <v>142</v>
      </c>
      <c r="BE45" s="68">
        <f t="shared" si="15"/>
        <v>1097</v>
      </c>
      <c r="BF45" s="69" t="s">
        <v>152</v>
      </c>
      <c r="BG45" s="67">
        <f>form!B45</f>
        <v>0</v>
      </c>
      <c r="BH45" s="67" t="s">
        <v>849</v>
      </c>
      <c r="BI45" s="67"/>
      <c r="BJ45" s="67"/>
      <c r="BK45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45" s="67" t="s">
        <v>142</v>
      </c>
      <c r="BN45" s="68">
        <f t="shared" si="17"/>
        <v>1098</v>
      </c>
      <c r="BO45" s="69" t="s">
        <v>153</v>
      </c>
      <c r="BP45" s="67">
        <f>form!B45</f>
        <v>0</v>
      </c>
      <c r="BQ45" s="67" t="s">
        <v>814</v>
      </c>
      <c r="BR45" s="67">
        <f t="shared" si="18"/>
        <v>1107</v>
      </c>
      <c r="BS45" s="67" t="s">
        <v>144</v>
      </c>
      <c r="BT45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1107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45" s="67" t="s">
        <v>142</v>
      </c>
      <c r="BW45" s="68">
        <f t="shared" si="20"/>
        <v>1099</v>
      </c>
      <c r="BX45" s="69" t="s">
        <v>154</v>
      </c>
      <c r="BY45" s="67">
        <f>form!B45</f>
        <v>0</v>
      </c>
      <c r="BZ45" s="67" t="s">
        <v>806</v>
      </c>
      <c r="CA45" s="67">
        <f t="shared" si="21"/>
        <v>1100</v>
      </c>
      <c r="CB45" s="67" t="s">
        <v>145</v>
      </c>
      <c r="CC45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1100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45" s="67" t="s">
        <v>142</v>
      </c>
      <c r="CF45" s="68">
        <f t="shared" si="23"/>
        <v>1100</v>
      </c>
      <c r="CG45" s="69" t="s">
        <v>155</v>
      </c>
      <c r="CH45" s="67">
        <f>form!B45</f>
        <v>0</v>
      </c>
      <c r="CI45" s="67" t="s">
        <v>139</v>
      </c>
      <c r="CJ45" s="67"/>
      <c r="CK45" s="67"/>
      <c r="CL45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45" s="67" t="s">
        <v>142</v>
      </c>
      <c r="CO45" s="68">
        <f t="shared" si="25"/>
        <v>1101</v>
      </c>
      <c r="CP45" s="69" t="s">
        <v>141</v>
      </c>
      <c r="CQ45" s="67">
        <f>form!B45</f>
        <v>0</v>
      </c>
      <c r="CR45" s="67" t="s">
        <v>140</v>
      </c>
      <c r="CS45" s="67"/>
      <c r="CT45" s="67"/>
      <c r="CU45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45" s="67" t="s">
        <v>142</v>
      </c>
      <c r="CX45" s="68">
        <f t="shared" si="27"/>
        <v>1102</v>
      </c>
      <c r="CY45" s="69" t="s">
        <v>156</v>
      </c>
      <c r="CZ45" s="67">
        <f>form!B45</f>
        <v>0</v>
      </c>
      <c r="DA45" s="67" t="s">
        <v>137</v>
      </c>
      <c r="DB45" s="67"/>
      <c r="DC45" s="67"/>
      <c r="DD45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45" s="67" t="s">
        <v>142</v>
      </c>
      <c r="DG45" s="68">
        <f t="shared" si="29"/>
        <v>1103</v>
      </c>
      <c r="DH45" s="69" t="s">
        <v>158</v>
      </c>
      <c r="DI45" s="67">
        <f>form!B45</f>
        <v>0</v>
      </c>
      <c r="DJ45" s="67" t="s">
        <v>799</v>
      </c>
      <c r="DK45" s="70">
        <f t="shared" si="30"/>
        <v>1107</v>
      </c>
      <c r="DL45" s="67" t="s">
        <v>847</v>
      </c>
      <c r="DM45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45" s="67" t="s">
        <v>142</v>
      </c>
      <c r="DP45" s="68">
        <f t="shared" si="32"/>
        <v>1104</v>
      </c>
      <c r="DQ45" s="69" t="s">
        <v>159</v>
      </c>
      <c r="DR45" s="67">
        <f>form!B45</f>
        <v>0</v>
      </c>
      <c r="DS45" s="67" t="s">
        <v>802</v>
      </c>
      <c r="DT45" s="70">
        <f t="shared" si="33"/>
        <v>1107</v>
      </c>
      <c r="DU45" s="67" t="s">
        <v>848</v>
      </c>
      <c r="DV45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45" s="67" t="s">
        <v>142</v>
      </c>
      <c r="DY45" s="68">
        <f t="shared" si="35"/>
        <v>1105</v>
      </c>
      <c r="DZ45" s="69" t="s">
        <v>160</v>
      </c>
      <c r="EA45" s="67">
        <f>form!B45</f>
        <v>0</v>
      </c>
      <c r="EB45" s="67" t="s">
        <v>804</v>
      </c>
      <c r="EC45" s="70">
        <f t="shared" si="36"/>
        <v>1107</v>
      </c>
      <c r="ED45" s="67" t="s">
        <v>848</v>
      </c>
      <c r="EE45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45" s="67" t="s">
        <v>142</v>
      </c>
      <c r="EH45" s="68">
        <f t="shared" si="38"/>
        <v>1106</v>
      </c>
      <c r="EI45" s="69" t="s">
        <v>161</v>
      </c>
      <c r="EJ45" s="67">
        <f>form!B45</f>
        <v>0</v>
      </c>
      <c r="EK45" s="67" t="s">
        <v>805</v>
      </c>
      <c r="EL45" s="70">
        <f t="shared" si="39"/>
        <v>1107</v>
      </c>
      <c r="EM45" s="67" t="s">
        <v>848</v>
      </c>
      <c r="EN45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45" s="67" t="s">
        <v>142</v>
      </c>
      <c r="EQ45" s="68">
        <f t="shared" si="41"/>
        <v>1107</v>
      </c>
      <c r="ER45" s="69" t="s">
        <v>157</v>
      </c>
      <c r="ES45" s="67">
        <f>form!B45</f>
        <v>0</v>
      </c>
      <c r="ET45" s="67" t="s">
        <v>813</v>
      </c>
      <c r="EU45" s="67"/>
      <c r="EV45" s="67"/>
      <c r="EW45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45" s="71" t="s">
        <v>162</v>
      </c>
      <c r="FI45" s="71">
        <f t="shared" si="43"/>
        <v>1107</v>
      </c>
      <c r="FJ45" s="71" t="s">
        <v>163</v>
      </c>
      <c r="FK45" s="67">
        <f>form!B45</f>
        <v>0</v>
      </c>
      <c r="FL45" s="71" t="s">
        <v>164</v>
      </c>
      <c r="FM45" s="71"/>
      <c r="FN45" s="71"/>
      <c r="FO45" s="58" t="str">
        <f t="shared" si="44"/>
        <v>INSERT INTO `ez_fabrik_joins` (`list_id`, `element_id`, `join_from_table`, `table_join`, `table_key`, `table_join_key`, `join_type`, `group_id`, `params`) VALUES (0, 1107, '', '#__users', 'user_sp', 'id', 'left', 0, '{"join-label":"name","type":"element","pk":"`#__users`.`id`"}');</v>
      </c>
      <c r="FQ45" s="67" t="s">
        <v>142</v>
      </c>
      <c r="FR45" s="68">
        <f t="shared" si="45"/>
        <v>1108</v>
      </c>
      <c r="FS45" s="67" t="s">
        <v>341</v>
      </c>
      <c r="FT45" s="67">
        <f>form!B45</f>
        <v>0</v>
      </c>
      <c r="FU45" s="67" t="s">
        <v>342</v>
      </c>
      <c r="FV45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45" s="59"/>
      <c r="FX45" s="13" t="s">
        <v>142</v>
      </c>
      <c r="FY45" s="68">
        <f t="shared" si="47"/>
        <v>1109</v>
      </c>
      <c r="FZ45" t="s">
        <v>851</v>
      </c>
      <c r="GA45" s="67">
        <f>form!B45</f>
        <v>0</v>
      </c>
      <c r="GB45" t="s">
        <v>853</v>
      </c>
      <c r="GC45" s="34">
        <f t="shared" si="48"/>
        <v>1093</v>
      </c>
      <c r="GD45" t="s">
        <v>852</v>
      </c>
      <c r="GE45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1093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45" s="67"/>
      <c r="GH45" s="67"/>
      <c r="GI45" s="67"/>
      <c r="GJ45" s="67"/>
      <c r="GL45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1107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45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45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45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1093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45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1094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45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1095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45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45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1107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45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(1099,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1100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45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45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45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45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45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45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45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45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45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45" s="66" t="str">
        <f t="shared" si="68"/>
        <v>INSERT INTO `ez_fabrik_joins` (`list_id`, `element_id`, `join_from_table`, `table_join`, `table_key`, `table_join_key`, `join_type`, `group_id`, `params`) VALUES (0, 1107, '', '#__users', 'user_sp', 'id', 'left', 0, '{"join-label":"name","type":"element","pk":"`#__users`.`id`"}');</v>
      </c>
    </row>
    <row r="46" spans="1:212" x14ac:dyDescent="0.25">
      <c r="A46" s="67" t="s">
        <v>142</v>
      </c>
      <c r="B46" s="68">
        <f>dop!A48+1</f>
        <v>1111</v>
      </c>
      <c r="C46" s="69" t="s">
        <v>146</v>
      </c>
      <c r="D46" s="67">
        <f>form!B46</f>
        <v>0</v>
      </c>
      <c r="E46" s="67" t="s">
        <v>854</v>
      </c>
      <c r="F46" s="70">
        <f t="shared" si="0"/>
        <v>1127</v>
      </c>
      <c r="G46" s="67" t="s">
        <v>845</v>
      </c>
      <c r="H46" s="67"/>
      <c r="I46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1127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46" s="67" t="s">
        <v>142</v>
      </c>
      <c r="L46" s="68">
        <f t="shared" si="2"/>
        <v>1112</v>
      </c>
      <c r="M46" s="69" t="s">
        <v>147</v>
      </c>
      <c r="N46" s="67">
        <f>form!B46</f>
        <v>0</v>
      </c>
      <c r="O46" s="67" t="s">
        <v>846</v>
      </c>
      <c r="P46" s="67"/>
      <c r="Q46" s="67"/>
      <c r="R46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46" s="67" t="s">
        <v>142</v>
      </c>
      <c r="U46" s="68">
        <f t="shared" si="4"/>
        <v>1113</v>
      </c>
      <c r="V46" s="69" t="s">
        <v>148</v>
      </c>
      <c r="W46" s="67">
        <f>form!B46</f>
        <v>0</v>
      </c>
      <c r="X46" s="67" t="s">
        <v>138</v>
      </c>
      <c r="Y46" s="67"/>
      <c r="Z46" s="67"/>
      <c r="AA46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46" s="67" t="s">
        <v>142</v>
      </c>
      <c r="AD46" s="68">
        <f t="shared" si="6"/>
        <v>1114</v>
      </c>
      <c r="AE46" s="69" t="s">
        <v>149</v>
      </c>
      <c r="AF46" s="67">
        <f>form!B46</f>
        <v>0</v>
      </c>
      <c r="AG46" s="67" t="s">
        <v>807</v>
      </c>
      <c r="AH46" s="67">
        <f t="shared" si="7"/>
        <v>1113</v>
      </c>
      <c r="AI46" s="67" t="s">
        <v>810</v>
      </c>
      <c r="AJ46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1113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46" s="67" t="s">
        <v>142</v>
      </c>
      <c r="AM46" s="68">
        <f t="shared" si="9"/>
        <v>1115</v>
      </c>
      <c r="AN46" s="69" t="s">
        <v>150</v>
      </c>
      <c r="AO46" s="67">
        <f>form!B46</f>
        <v>0</v>
      </c>
      <c r="AP46" s="67" t="s">
        <v>808</v>
      </c>
      <c r="AQ46" s="67">
        <f t="shared" si="10"/>
        <v>1114</v>
      </c>
      <c r="AR46" s="67" t="s">
        <v>811</v>
      </c>
      <c r="AS46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1114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46" s="67" t="s">
        <v>142</v>
      </c>
      <c r="AV46" s="68">
        <f t="shared" si="12"/>
        <v>1116</v>
      </c>
      <c r="AW46" s="69" t="s">
        <v>151</v>
      </c>
      <c r="AX46" s="67">
        <f>form!B46</f>
        <v>0</v>
      </c>
      <c r="AY46" s="67" t="s">
        <v>809</v>
      </c>
      <c r="AZ46" s="67">
        <f t="shared" si="13"/>
        <v>1115</v>
      </c>
      <c r="BA46" s="67" t="s">
        <v>812</v>
      </c>
      <c r="BB46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1115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46" s="67" t="s">
        <v>142</v>
      </c>
      <c r="BE46" s="68">
        <f t="shared" si="15"/>
        <v>1117</v>
      </c>
      <c r="BF46" s="69" t="s">
        <v>152</v>
      </c>
      <c r="BG46" s="67">
        <f>form!B46</f>
        <v>0</v>
      </c>
      <c r="BH46" s="67" t="s">
        <v>849</v>
      </c>
      <c r="BI46" s="67"/>
      <c r="BJ46" s="67"/>
      <c r="BK46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46" s="67" t="s">
        <v>142</v>
      </c>
      <c r="BN46" s="68">
        <f t="shared" si="17"/>
        <v>1118</v>
      </c>
      <c r="BO46" s="69" t="s">
        <v>153</v>
      </c>
      <c r="BP46" s="67">
        <f>form!B46</f>
        <v>0</v>
      </c>
      <c r="BQ46" s="67" t="s">
        <v>814</v>
      </c>
      <c r="BR46" s="67">
        <f t="shared" si="18"/>
        <v>1127</v>
      </c>
      <c r="BS46" s="67" t="s">
        <v>144</v>
      </c>
      <c r="BT46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1127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46" s="67" t="s">
        <v>142</v>
      </c>
      <c r="BW46" s="68">
        <f t="shared" si="20"/>
        <v>1119</v>
      </c>
      <c r="BX46" s="69" t="s">
        <v>154</v>
      </c>
      <c r="BY46" s="67">
        <f>form!B46</f>
        <v>0</v>
      </c>
      <c r="BZ46" s="67" t="s">
        <v>806</v>
      </c>
      <c r="CA46" s="67">
        <f t="shared" si="21"/>
        <v>1120</v>
      </c>
      <c r="CB46" s="67" t="s">
        <v>145</v>
      </c>
      <c r="CC46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1120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46" s="67" t="s">
        <v>142</v>
      </c>
      <c r="CF46" s="68">
        <f t="shared" si="23"/>
        <v>1120</v>
      </c>
      <c r="CG46" s="69" t="s">
        <v>155</v>
      </c>
      <c r="CH46" s="67">
        <f>form!B46</f>
        <v>0</v>
      </c>
      <c r="CI46" s="67" t="s">
        <v>139</v>
      </c>
      <c r="CJ46" s="67"/>
      <c r="CK46" s="67"/>
      <c r="CL46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46" s="67" t="s">
        <v>142</v>
      </c>
      <c r="CO46" s="68">
        <f t="shared" si="25"/>
        <v>1121</v>
      </c>
      <c r="CP46" s="69" t="s">
        <v>141</v>
      </c>
      <c r="CQ46" s="67">
        <f>form!B46</f>
        <v>0</v>
      </c>
      <c r="CR46" s="67" t="s">
        <v>140</v>
      </c>
      <c r="CS46" s="67"/>
      <c r="CT46" s="67"/>
      <c r="CU46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46" s="67" t="s">
        <v>142</v>
      </c>
      <c r="CX46" s="68">
        <f t="shared" si="27"/>
        <v>1122</v>
      </c>
      <c r="CY46" s="69" t="s">
        <v>156</v>
      </c>
      <c r="CZ46" s="67">
        <f>form!B46</f>
        <v>0</v>
      </c>
      <c r="DA46" s="67" t="s">
        <v>137</v>
      </c>
      <c r="DB46" s="67"/>
      <c r="DC46" s="67"/>
      <c r="DD46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46" s="67" t="s">
        <v>142</v>
      </c>
      <c r="DG46" s="68">
        <f t="shared" si="29"/>
        <v>1123</v>
      </c>
      <c r="DH46" s="69" t="s">
        <v>158</v>
      </c>
      <c r="DI46" s="67">
        <f>form!B46</f>
        <v>0</v>
      </c>
      <c r="DJ46" s="67" t="s">
        <v>799</v>
      </c>
      <c r="DK46" s="70">
        <f t="shared" si="30"/>
        <v>1127</v>
      </c>
      <c r="DL46" s="67" t="s">
        <v>847</v>
      </c>
      <c r="DM46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46" s="67" t="s">
        <v>142</v>
      </c>
      <c r="DP46" s="68">
        <f t="shared" si="32"/>
        <v>1124</v>
      </c>
      <c r="DQ46" s="69" t="s">
        <v>159</v>
      </c>
      <c r="DR46" s="67">
        <f>form!B46</f>
        <v>0</v>
      </c>
      <c r="DS46" s="67" t="s">
        <v>802</v>
      </c>
      <c r="DT46" s="70">
        <f t="shared" si="33"/>
        <v>1127</v>
      </c>
      <c r="DU46" s="67" t="s">
        <v>848</v>
      </c>
      <c r="DV46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46" s="67" t="s">
        <v>142</v>
      </c>
      <c r="DY46" s="68">
        <f t="shared" si="35"/>
        <v>1125</v>
      </c>
      <c r="DZ46" s="69" t="s">
        <v>160</v>
      </c>
      <c r="EA46" s="67">
        <f>form!B46</f>
        <v>0</v>
      </c>
      <c r="EB46" s="67" t="s">
        <v>804</v>
      </c>
      <c r="EC46" s="70">
        <f t="shared" si="36"/>
        <v>1127</v>
      </c>
      <c r="ED46" s="67" t="s">
        <v>848</v>
      </c>
      <c r="EE46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46" s="67" t="s">
        <v>142</v>
      </c>
      <c r="EH46" s="68">
        <f t="shared" si="38"/>
        <v>1126</v>
      </c>
      <c r="EI46" s="69" t="s">
        <v>161</v>
      </c>
      <c r="EJ46" s="67">
        <f>form!B46</f>
        <v>0</v>
      </c>
      <c r="EK46" s="67" t="s">
        <v>805</v>
      </c>
      <c r="EL46" s="70">
        <f t="shared" si="39"/>
        <v>1127</v>
      </c>
      <c r="EM46" s="67" t="s">
        <v>848</v>
      </c>
      <c r="EN46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46" s="67" t="s">
        <v>142</v>
      </c>
      <c r="EQ46" s="68">
        <f t="shared" si="41"/>
        <v>1127</v>
      </c>
      <c r="ER46" s="69" t="s">
        <v>157</v>
      </c>
      <c r="ES46" s="67">
        <f>form!B46</f>
        <v>0</v>
      </c>
      <c r="ET46" s="67" t="s">
        <v>813</v>
      </c>
      <c r="EU46" s="67"/>
      <c r="EV46" s="67"/>
      <c r="EW46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46" s="71" t="s">
        <v>162</v>
      </c>
      <c r="FI46" s="71">
        <f t="shared" si="43"/>
        <v>1127</v>
      </c>
      <c r="FJ46" s="71" t="s">
        <v>163</v>
      </c>
      <c r="FK46" s="67">
        <f>form!B46</f>
        <v>0</v>
      </c>
      <c r="FL46" s="71" t="s">
        <v>164</v>
      </c>
      <c r="FM46" s="71"/>
      <c r="FN46" s="71"/>
      <c r="FO46" s="58" t="str">
        <f t="shared" si="44"/>
        <v>INSERT INTO `ez_fabrik_joins` (`list_id`, `element_id`, `join_from_table`, `table_join`, `table_key`, `table_join_key`, `join_type`, `group_id`, `params`) VALUES (0, 1127, '', '#__users', 'user_sp', 'id', 'left', 0, '{"join-label":"name","type":"element","pk":"`#__users`.`id`"}');</v>
      </c>
      <c r="FQ46" s="67" t="s">
        <v>142</v>
      </c>
      <c r="FR46" s="68">
        <f t="shared" si="45"/>
        <v>1128</v>
      </c>
      <c r="FS46" s="67" t="s">
        <v>341</v>
      </c>
      <c r="FT46" s="67">
        <f>form!B46</f>
        <v>0</v>
      </c>
      <c r="FU46" s="67" t="s">
        <v>342</v>
      </c>
      <c r="FV46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46" s="59"/>
      <c r="FX46" s="13" t="s">
        <v>142</v>
      </c>
      <c r="FY46" s="68">
        <f t="shared" si="47"/>
        <v>1129</v>
      </c>
      <c r="FZ46" t="s">
        <v>851</v>
      </c>
      <c r="GA46" s="67">
        <f>form!B46</f>
        <v>0</v>
      </c>
      <c r="GB46" t="s">
        <v>853</v>
      </c>
      <c r="GC46" s="34">
        <f t="shared" si="48"/>
        <v>1113</v>
      </c>
      <c r="GD46" t="s">
        <v>852</v>
      </c>
      <c r="GE46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1113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46" s="67"/>
      <c r="GH46" s="67"/>
      <c r="GI46" s="67"/>
      <c r="GJ46" s="67"/>
      <c r="GL46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1127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46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46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46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1113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46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1114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46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1115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46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46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1127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46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1120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46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46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46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46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46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46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46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46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46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46" s="66" t="str">
        <f t="shared" si="68"/>
        <v>INSERT INTO `ez_fabrik_joins` (`list_id`, `element_id`, `join_from_table`, `table_join`, `table_key`, `table_join_key`, `join_type`, `group_id`, `params`) VALUES (0, 1127, '', '#__users', 'user_sp', 'id', 'left', 0, '{"join-label":"name","type":"element","pk":"`#__users`.`id`"}');</v>
      </c>
    </row>
    <row r="47" spans="1:212" x14ac:dyDescent="0.25">
      <c r="A47" s="67" t="s">
        <v>142</v>
      </c>
      <c r="B47" s="68">
        <f>dop!A49+1</f>
        <v>1131</v>
      </c>
      <c r="C47" s="69" t="s">
        <v>146</v>
      </c>
      <c r="D47" s="67">
        <f>form!B47</f>
        <v>0</v>
      </c>
      <c r="E47" s="67" t="s">
        <v>854</v>
      </c>
      <c r="F47" s="70">
        <f t="shared" si="0"/>
        <v>1147</v>
      </c>
      <c r="G47" s="67" t="s">
        <v>845</v>
      </c>
      <c r="H47" s="67"/>
      <c r="I47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1147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47" s="67" t="s">
        <v>142</v>
      </c>
      <c r="L47" s="68">
        <f t="shared" si="2"/>
        <v>1132</v>
      </c>
      <c r="M47" s="69" t="s">
        <v>147</v>
      </c>
      <c r="N47" s="67">
        <f>form!B47</f>
        <v>0</v>
      </c>
      <c r="O47" s="67" t="s">
        <v>846</v>
      </c>
      <c r="P47" s="67"/>
      <c r="Q47" s="67"/>
      <c r="R47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47" s="67" t="s">
        <v>142</v>
      </c>
      <c r="U47" s="68">
        <f t="shared" si="4"/>
        <v>1133</v>
      </c>
      <c r="V47" s="69" t="s">
        <v>148</v>
      </c>
      <c r="W47" s="67">
        <f>form!B47</f>
        <v>0</v>
      </c>
      <c r="X47" s="67" t="s">
        <v>138</v>
      </c>
      <c r="Y47" s="67"/>
      <c r="Z47" s="67"/>
      <c r="AA47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47" s="67" t="s">
        <v>142</v>
      </c>
      <c r="AD47" s="68">
        <f t="shared" si="6"/>
        <v>1134</v>
      </c>
      <c r="AE47" s="69" t="s">
        <v>149</v>
      </c>
      <c r="AF47" s="67">
        <f>form!B47</f>
        <v>0</v>
      </c>
      <c r="AG47" s="67" t="s">
        <v>807</v>
      </c>
      <c r="AH47" s="67">
        <f t="shared" si="7"/>
        <v>1133</v>
      </c>
      <c r="AI47" s="67" t="s">
        <v>810</v>
      </c>
      <c r="AJ47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1133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47" s="67" t="s">
        <v>142</v>
      </c>
      <c r="AM47" s="68">
        <f t="shared" si="9"/>
        <v>1135</v>
      </c>
      <c r="AN47" s="69" t="s">
        <v>150</v>
      </c>
      <c r="AO47" s="67">
        <f>form!B47</f>
        <v>0</v>
      </c>
      <c r="AP47" s="67" t="s">
        <v>808</v>
      </c>
      <c r="AQ47" s="67">
        <f t="shared" si="10"/>
        <v>1134</v>
      </c>
      <c r="AR47" s="67" t="s">
        <v>811</v>
      </c>
      <c r="AS47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1134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47" s="67" t="s">
        <v>142</v>
      </c>
      <c r="AV47" s="68">
        <f t="shared" si="12"/>
        <v>1136</v>
      </c>
      <c r="AW47" s="69" t="s">
        <v>151</v>
      </c>
      <c r="AX47" s="67">
        <f>form!B47</f>
        <v>0</v>
      </c>
      <c r="AY47" s="67" t="s">
        <v>809</v>
      </c>
      <c r="AZ47" s="67">
        <f t="shared" si="13"/>
        <v>1135</v>
      </c>
      <c r="BA47" s="67" t="s">
        <v>812</v>
      </c>
      <c r="BB47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1135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47" s="67" t="s">
        <v>142</v>
      </c>
      <c r="BE47" s="68">
        <f t="shared" si="15"/>
        <v>1137</v>
      </c>
      <c r="BF47" s="69" t="s">
        <v>152</v>
      </c>
      <c r="BG47" s="67">
        <f>form!B47</f>
        <v>0</v>
      </c>
      <c r="BH47" s="67" t="s">
        <v>849</v>
      </c>
      <c r="BI47" s="67"/>
      <c r="BJ47" s="67"/>
      <c r="BK47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47" s="67" t="s">
        <v>142</v>
      </c>
      <c r="BN47" s="68">
        <f t="shared" si="17"/>
        <v>1138</v>
      </c>
      <c r="BO47" s="69" t="s">
        <v>153</v>
      </c>
      <c r="BP47" s="67">
        <f>form!B47</f>
        <v>0</v>
      </c>
      <c r="BQ47" s="67" t="s">
        <v>814</v>
      </c>
      <c r="BR47" s="67">
        <f t="shared" si="18"/>
        <v>1147</v>
      </c>
      <c r="BS47" s="67" t="s">
        <v>144</v>
      </c>
      <c r="BT47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1147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47" s="67" t="s">
        <v>142</v>
      </c>
      <c r="BW47" s="68">
        <f t="shared" si="20"/>
        <v>1139</v>
      </c>
      <c r="BX47" s="69" t="s">
        <v>154</v>
      </c>
      <c r="BY47" s="67">
        <f>form!B47</f>
        <v>0</v>
      </c>
      <c r="BZ47" s="67" t="s">
        <v>806</v>
      </c>
      <c r="CA47" s="67">
        <f t="shared" si="21"/>
        <v>1140</v>
      </c>
      <c r="CB47" s="67" t="s">
        <v>145</v>
      </c>
      <c r="CC47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1140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47" s="67" t="s">
        <v>142</v>
      </c>
      <c r="CF47" s="68">
        <f t="shared" si="23"/>
        <v>1140</v>
      </c>
      <c r="CG47" s="69" t="s">
        <v>155</v>
      </c>
      <c r="CH47" s="67">
        <f>form!B47</f>
        <v>0</v>
      </c>
      <c r="CI47" s="67" t="s">
        <v>139</v>
      </c>
      <c r="CJ47" s="67"/>
      <c r="CK47" s="67"/>
      <c r="CL47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47" s="67" t="s">
        <v>142</v>
      </c>
      <c r="CO47" s="68">
        <f t="shared" si="25"/>
        <v>1141</v>
      </c>
      <c r="CP47" s="69" t="s">
        <v>141</v>
      </c>
      <c r="CQ47" s="67">
        <f>form!B47</f>
        <v>0</v>
      </c>
      <c r="CR47" s="67" t="s">
        <v>140</v>
      </c>
      <c r="CS47" s="67"/>
      <c r="CT47" s="67"/>
      <c r="CU47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47" s="67" t="s">
        <v>142</v>
      </c>
      <c r="CX47" s="68">
        <f t="shared" si="27"/>
        <v>1142</v>
      </c>
      <c r="CY47" s="69" t="s">
        <v>156</v>
      </c>
      <c r="CZ47" s="67">
        <f>form!B47</f>
        <v>0</v>
      </c>
      <c r="DA47" s="67" t="s">
        <v>137</v>
      </c>
      <c r="DB47" s="67"/>
      <c r="DC47" s="67"/>
      <c r="DD47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47" s="67" t="s">
        <v>142</v>
      </c>
      <c r="DG47" s="68">
        <f t="shared" si="29"/>
        <v>1143</v>
      </c>
      <c r="DH47" s="69" t="s">
        <v>158</v>
      </c>
      <c r="DI47" s="67">
        <f>form!B47</f>
        <v>0</v>
      </c>
      <c r="DJ47" s="67" t="s">
        <v>799</v>
      </c>
      <c r="DK47" s="70">
        <f t="shared" si="30"/>
        <v>1147</v>
      </c>
      <c r="DL47" s="67" t="s">
        <v>847</v>
      </c>
      <c r="DM47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47" s="67" t="s">
        <v>142</v>
      </c>
      <c r="DP47" s="68">
        <f t="shared" si="32"/>
        <v>1144</v>
      </c>
      <c r="DQ47" s="69" t="s">
        <v>159</v>
      </c>
      <c r="DR47" s="67">
        <f>form!B47</f>
        <v>0</v>
      </c>
      <c r="DS47" s="67" t="s">
        <v>802</v>
      </c>
      <c r="DT47" s="70">
        <f t="shared" si="33"/>
        <v>1147</v>
      </c>
      <c r="DU47" s="67" t="s">
        <v>848</v>
      </c>
      <c r="DV47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47" s="67" t="s">
        <v>142</v>
      </c>
      <c r="DY47" s="68">
        <f t="shared" si="35"/>
        <v>1145</v>
      </c>
      <c r="DZ47" s="69" t="s">
        <v>160</v>
      </c>
      <c r="EA47" s="67">
        <f>form!B47</f>
        <v>0</v>
      </c>
      <c r="EB47" s="67" t="s">
        <v>804</v>
      </c>
      <c r="EC47" s="70">
        <f t="shared" si="36"/>
        <v>1147</v>
      </c>
      <c r="ED47" s="67" t="s">
        <v>848</v>
      </c>
      <c r="EE47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47" s="67" t="s">
        <v>142</v>
      </c>
      <c r="EH47" s="68">
        <f t="shared" si="38"/>
        <v>1146</v>
      </c>
      <c r="EI47" s="69" t="s">
        <v>161</v>
      </c>
      <c r="EJ47" s="67">
        <f>form!B47</f>
        <v>0</v>
      </c>
      <c r="EK47" s="67" t="s">
        <v>805</v>
      </c>
      <c r="EL47" s="70">
        <f t="shared" si="39"/>
        <v>1147</v>
      </c>
      <c r="EM47" s="67" t="s">
        <v>848</v>
      </c>
      <c r="EN47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47" s="67" t="s">
        <v>142</v>
      </c>
      <c r="EQ47" s="68">
        <f t="shared" si="41"/>
        <v>1147</v>
      </c>
      <c r="ER47" s="69" t="s">
        <v>157</v>
      </c>
      <c r="ES47" s="67">
        <f>form!B47</f>
        <v>0</v>
      </c>
      <c r="ET47" s="67" t="s">
        <v>813</v>
      </c>
      <c r="EU47" s="67"/>
      <c r="EV47" s="67"/>
      <c r="EW47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47" s="71" t="s">
        <v>162</v>
      </c>
      <c r="FI47" s="71">
        <f t="shared" si="43"/>
        <v>1147</v>
      </c>
      <c r="FJ47" s="71" t="s">
        <v>163</v>
      </c>
      <c r="FK47" s="67">
        <f>form!B47</f>
        <v>0</v>
      </c>
      <c r="FL47" s="71" t="s">
        <v>164</v>
      </c>
      <c r="FM47" s="71"/>
      <c r="FN47" s="71"/>
      <c r="FO47" s="58" t="str">
        <f t="shared" si="44"/>
        <v>INSERT INTO `ez_fabrik_joins` (`list_id`, `element_id`, `join_from_table`, `table_join`, `table_key`, `table_join_key`, `join_type`, `group_id`, `params`) VALUES (0, 1147, '', '#__users', 'user_sp', 'id', 'left', 0, '{"join-label":"name","type":"element","pk":"`#__users`.`id`"}');</v>
      </c>
      <c r="FQ47" s="67" t="s">
        <v>142</v>
      </c>
      <c r="FR47" s="68">
        <f t="shared" si="45"/>
        <v>1148</v>
      </c>
      <c r="FS47" s="67" t="s">
        <v>341</v>
      </c>
      <c r="FT47" s="67">
        <f>form!B47</f>
        <v>0</v>
      </c>
      <c r="FU47" s="67" t="s">
        <v>342</v>
      </c>
      <c r="FV47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47" s="59"/>
      <c r="FX47" s="13" t="s">
        <v>142</v>
      </c>
      <c r="FY47" s="68">
        <f t="shared" si="47"/>
        <v>1149</v>
      </c>
      <c r="FZ47" t="s">
        <v>851</v>
      </c>
      <c r="GA47" s="67">
        <f>form!B47</f>
        <v>0</v>
      </c>
      <c r="GB47" t="s">
        <v>853</v>
      </c>
      <c r="GC47" s="34">
        <f t="shared" si="48"/>
        <v>1133</v>
      </c>
      <c r="GD47" t="s">
        <v>852</v>
      </c>
      <c r="GE47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1133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47" s="67"/>
      <c r="GH47" s="67"/>
      <c r="GI47" s="67"/>
      <c r="GJ47" s="67"/>
      <c r="GL47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1147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47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47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47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1133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47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1134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47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1135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47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47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1147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47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1140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47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47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47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47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47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47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47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47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47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47" s="66" t="str">
        <f t="shared" si="68"/>
        <v>INSERT INTO `ez_fabrik_joins` (`list_id`, `element_id`, `join_from_table`, `table_join`, `table_key`, `table_join_key`, `join_type`, `group_id`, `params`) VALUES (0, 1147, '', '#__users', 'user_sp', 'id', 'left', 0, '{"join-label":"name","type":"element","pk":"`#__users`.`id`"}');</v>
      </c>
    </row>
    <row r="48" spans="1:212" x14ac:dyDescent="0.25">
      <c r="A48" s="67" t="s">
        <v>142</v>
      </c>
      <c r="B48" s="68">
        <f>dop!A50+1</f>
        <v>1151</v>
      </c>
      <c r="C48" s="69" t="s">
        <v>146</v>
      </c>
      <c r="D48" s="67">
        <f>form!B48</f>
        <v>0</v>
      </c>
      <c r="E48" s="67" t="s">
        <v>854</v>
      </c>
      <c r="F48" s="70">
        <f t="shared" si="0"/>
        <v>1167</v>
      </c>
      <c r="G48" s="67" t="s">
        <v>845</v>
      </c>
      <c r="H48" s="67"/>
      <c r="I48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1167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48" s="67" t="s">
        <v>142</v>
      </c>
      <c r="L48" s="68">
        <f t="shared" si="2"/>
        <v>1152</v>
      </c>
      <c r="M48" s="69" t="s">
        <v>147</v>
      </c>
      <c r="N48" s="67">
        <f>form!B48</f>
        <v>0</v>
      </c>
      <c r="O48" s="67" t="s">
        <v>846</v>
      </c>
      <c r="P48" s="67"/>
      <c r="Q48" s="67"/>
      <c r="R48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48" s="67" t="s">
        <v>142</v>
      </c>
      <c r="U48" s="68">
        <f t="shared" si="4"/>
        <v>1153</v>
      </c>
      <c r="V48" s="69" t="s">
        <v>148</v>
      </c>
      <c r="W48" s="67">
        <f>form!B48</f>
        <v>0</v>
      </c>
      <c r="X48" s="67" t="s">
        <v>138</v>
      </c>
      <c r="Y48" s="67"/>
      <c r="Z48" s="67"/>
      <c r="AA48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48" s="67" t="s">
        <v>142</v>
      </c>
      <c r="AD48" s="68">
        <f t="shared" si="6"/>
        <v>1154</v>
      </c>
      <c r="AE48" s="69" t="s">
        <v>149</v>
      </c>
      <c r="AF48" s="67">
        <f>form!B48</f>
        <v>0</v>
      </c>
      <c r="AG48" s="67" t="s">
        <v>807</v>
      </c>
      <c r="AH48" s="67">
        <f t="shared" si="7"/>
        <v>1153</v>
      </c>
      <c r="AI48" s="67" t="s">
        <v>810</v>
      </c>
      <c r="AJ48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1153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48" s="67" t="s">
        <v>142</v>
      </c>
      <c r="AM48" s="68">
        <f t="shared" si="9"/>
        <v>1155</v>
      </c>
      <c r="AN48" s="69" t="s">
        <v>150</v>
      </c>
      <c r="AO48" s="67">
        <f>form!B48</f>
        <v>0</v>
      </c>
      <c r="AP48" s="67" t="s">
        <v>808</v>
      </c>
      <c r="AQ48" s="67">
        <f t="shared" si="10"/>
        <v>1154</v>
      </c>
      <c r="AR48" s="67" t="s">
        <v>811</v>
      </c>
      <c r="AS48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1154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48" s="67" t="s">
        <v>142</v>
      </c>
      <c r="AV48" s="68">
        <f t="shared" si="12"/>
        <v>1156</v>
      </c>
      <c r="AW48" s="69" t="s">
        <v>151</v>
      </c>
      <c r="AX48" s="67">
        <f>form!B48</f>
        <v>0</v>
      </c>
      <c r="AY48" s="67" t="s">
        <v>809</v>
      </c>
      <c r="AZ48" s="67">
        <f t="shared" si="13"/>
        <v>1155</v>
      </c>
      <c r="BA48" s="67" t="s">
        <v>812</v>
      </c>
      <c r="BB48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1155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48" s="67" t="s">
        <v>142</v>
      </c>
      <c r="BE48" s="68">
        <f t="shared" si="15"/>
        <v>1157</v>
      </c>
      <c r="BF48" s="69" t="s">
        <v>152</v>
      </c>
      <c r="BG48" s="67">
        <f>form!B48</f>
        <v>0</v>
      </c>
      <c r="BH48" s="67" t="s">
        <v>849</v>
      </c>
      <c r="BI48" s="67"/>
      <c r="BJ48" s="67"/>
      <c r="BK48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48" s="67" t="s">
        <v>142</v>
      </c>
      <c r="BN48" s="68">
        <f t="shared" si="17"/>
        <v>1158</v>
      </c>
      <c r="BO48" s="69" t="s">
        <v>153</v>
      </c>
      <c r="BP48" s="67">
        <f>form!B48</f>
        <v>0</v>
      </c>
      <c r="BQ48" s="67" t="s">
        <v>814</v>
      </c>
      <c r="BR48" s="67">
        <f t="shared" si="18"/>
        <v>1167</v>
      </c>
      <c r="BS48" s="67" t="s">
        <v>144</v>
      </c>
      <c r="BT48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1167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48" s="67" t="s">
        <v>142</v>
      </c>
      <c r="BW48" s="68">
        <f t="shared" si="20"/>
        <v>1159</v>
      </c>
      <c r="BX48" s="69" t="s">
        <v>154</v>
      </c>
      <c r="BY48" s="67">
        <f>form!B48</f>
        <v>0</v>
      </c>
      <c r="BZ48" s="67" t="s">
        <v>806</v>
      </c>
      <c r="CA48" s="67">
        <f t="shared" si="21"/>
        <v>1160</v>
      </c>
      <c r="CB48" s="67" t="s">
        <v>145</v>
      </c>
      <c r="CC48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1160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48" s="67" t="s">
        <v>142</v>
      </c>
      <c r="CF48" s="68">
        <f t="shared" si="23"/>
        <v>1160</v>
      </c>
      <c r="CG48" s="69" t="s">
        <v>155</v>
      </c>
      <c r="CH48" s="67">
        <f>form!B48</f>
        <v>0</v>
      </c>
      <c r="CI48" s="67" t="s">
        <v>139</v>
      </c>
      <c r="CJ48" s="67"/>
      <c r="CK48" s="67"/>
      <c r="CL48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48" s="67" t="s">
        <v>142</v>
      </c>
      <c r="CO48" s="68">
        <f t="shared" si="25"/>
        <v>1161</v>
      </c>
      <c r="CP48" s="69" t="s">
        <v>141</v>
      </c>
      <c r="CQ48" s="67">
        <f>form!B48</f>
        <v>0</v>
      </c>
      <c r="CR48" s="67" t="s">
        <v>140</v>
      </c>
      <c r="CS48" s="67"/>
      <c r="CT48" s="67"/>
      <c r="CU48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48" s="67" t="s">
        <v>142</v>
      </c>
      <c r="CX48" s="68">
        <f t="shared" si="27"/>
        <v>1162</v>
      </c>
      <c r="CY48" s="69" t="s">
        <v>156</v>
      </c>
      <c r="CZ48" s="67">
        <f>form!B48</f>
        <v>0</v>
      </c>
      <c r="DA48" s="67" t="s">
        <v>137</v>
      </c>
      <c r="DB48" s="67"/>
      <c r="DC48" s="67"/>
      <c r="DD48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48" s="67" t="s">
        <v>142</v>
      </c>
      <c r="DG48" s="68">
        <f t="shared" si="29"/>
        <v>1163</v>
      </c>
      <c r="DH48" s="69" t="s">
        <v>158</v>
      </c>
      <c r="DI48" s="67">
        <f>form!B48</f>
        <v>0</v>
      </c>
      <c r="DJ48" s="67" t="s">
        <v>799</v>
      </c>
      <c r="DK48" s="70">
        <f t="shared" si="30"/>
        <v>1167</v>
      </c>
      <c r="DL48" s="67" t="s">
        <v>847</v>
      </c>
      <c r="DM48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48" s="67" t="s">
        <v>142</v>
      </c>
      <c r="DP48" s="68">
        <f t="shared" si="32"/>
        <v>1164</v>
      </c>
      <c r="DQ48" s="69" t="s">
        <v>159</v>
      </c>
      <c r="DR48" s="67">
        <f>form!B48</f>
        <v>0</v>
      </c>
      <c r="DS48" s="67" t="s">
        <v>802</v>
      </c>
      <c r="DT48" s="70">
        <f t="shared" si="33"/>
        <v>1167</v>
      </c>
      <c r="DU48" s="67" t="s">
        <v>848</v>
      </c>
      <c r="DV48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48" s="67" t="s">
        <v>142</v>
      </c>
      <c r="DY48" s="68">
        <f t="shared" si="35"/>
        <v>1165</v>
      </c>
      <c r="DZ48" s="69" t="s">
        <v>160</v>
      </c>
      <c r="EA48" s="67">
        <f>form!B48</f>
        <v>0</v>
      </c>
      <c r="EB48" s="67" t="s">
        <v>804</v>
      </c>
      <c r="EC48" s="70">
        <f t="shared" si="36"/>
        <v>1167</v>
      </c>
      <c r="ED48" s="67" t="s">
        <v>848</v>
      </c>
      <c r="EE48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48" s="67" t="s">
        <v>142</v>
      </c>
      <c r="EH48" s="68">
        <f t="shared" si="38"/>
        <v>1166</v>
      </c>
      <c r="EI48" s="69" t="s">
        <v>161</v>
      </c>
      <c r="EJ48" s="67">
        <f>form!B48</f>
        <v>0</v>
      </c>
      <c r="EK48" s="67" t="s">
        <v>805</v>
      </c>
      <c r="EL48" s="70">
        <f t="shared" si="39"/>
        <v>1167</v>
      </c>
      <c r="EM48" s="67" t="s">
        <v>848</v>
      </c>
      <c r="EN48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48" s="67" t="s">
        <v>142</v>
      </c>
      <c r="EQ48" s="68">
        <f t="shared" si="41"/>
        <v>1167</v>
      </c>
      <c r="ER48" s="69" t="s">
        <v>157</v>
      </c>
      <c r="ES48" s="67">
        <f>form!B48</f>
        <v>0</v>
      </c>
      <c r="ET48" s="67" t="s">
        <v>813</v>
      </c>
      <c r="EU48" s="67"/>
      <c r="EV48" s="67"/>
      <c r="EW48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48" s="71" t="s">
        <v>162</v>
      </c>
      <c r="FI48" s="71">
        <f t="shared" si="43"/>
        <v>1167</v>
      </c>
      <c r="FJ48" s="71" t="s">
        <v>163</v>
      </c>
      <c r="FK48" s="67">
        <f>form!B48</f>
        <v>0</v>
      </c>
      <c r="FL48" s="71" t="s">
        <v>164</v>
      </c>
      <c r="FM48" s="71"/>
      <c r="FN48" s="71"/>
      <c r="FO48" s="58" t="str">
        <f t="shared" si="44"/>
        <v>INSERT INTO `ez_fabrik_joins` (`list_id`, `element_id`, `join_from_table`, `table_join`, `table_key`, `table_join_key`, `join_type`, `group_id`, `params`) VALUES (0, 1167, '', '#__users', 'user_sp', 'id', 'left', 0, '{"join-label":"name","type":"element","pk":"`#__users`.`id`"}');</v>
      </c>
      <c r="FQ48" s="67" t="s">
        <v>142</v>
      </c>
      <c r="FR48" s="68">
        <f t="shared" si="45"/>
        <v>1168</v>
      </c>
      <c r="FS48" s="67" t="s">
        <v>341</v>
      </c>
      <c r="FT48" s="67">
        <f>form!B48</f>
        <v>0</v>
      </c>
      <c r="FU48" s="67" t="s">
        <v>342</v>
      </c>
      <c r="FV48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48" s="59"/>
      <c r="FX48" s="13" t="s">
        <v>142</v>
      </c>
      <c r="FY48" s="68">
        <f t="shared" si="47"/>
        <v>1169</v>
      </c>
      <c r="FZ48" t="s">
        <v>851</v>
      </c>
      <c r="GA48" s="67">
        <f>form!B48</f>
        <v>0</v>
      </c>
      <c r="GB48" t="s">
        <v>853</v>
      </c>
      <c r="GC48" s="34">
        <f t="shared" si="48"/>
        <v>1153</v>
      </c>
      <c r="GD48" t="s">
        <v>852</v>
      </c>
      <c r="GE48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1153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48" s="67"/>
      <c r="GH48" s="67"/>
      <c r="GI48" s="67"/>
      <c r="GJ48" s="67"/>
      <c r="GL48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1167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48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48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48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1153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48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1154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48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1155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48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48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1167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48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1160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48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48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48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48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48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48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48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48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48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48" s="66" t="str">
        <f t="shared" si="68"/>
        <v>INSERT INTO `ez_fabrik_joins` (`list_id`, `element_id`, `join_from_table`, `table_join`, `table_key`, `table_join_key`, `join_type`, `group_id`, `params`) VALUES (0, 1167, '', '#__users', 'user_sp', 'id', 'left', 0, '{"join-label":"name","type":"element","pk":"`#__users`.`id`"}');</v>
      </c>
    </row>
    <row r="49" spans="1:212" x14ac:dyDescent="0.25">
      <c r="A49" s="67" t="s">
        <v>142</v>
      </c>
      <c r="B49" s="68">
        <f>dop!A51+1</f>
        <v>1171</v>
      </c>
      <c r="C49" s="69" t="s">
        <v>146</v>
      </c>
      <c r="D49" s="67">
        <f>form!B49</f>
        <v>0</v>
      </c>
      <c r="E49" s="67" t="s">
        <v>854</v>
      </c>
      <c r="F49" s="70">
        <f t="shared" si="0"/>
        <v>1187</v>
      </c>
      <c r="G49" s="67" t="s">
        <v>845</v>
      </c>
      <c r="H49" s="67"/>
      <c r="I49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1187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49" s="67" t="s">
        <v>142</v>
      </c>
      <c r="L49" s="68">
        <f t="shared" si="2"/>
        <v>1172</v>
      </c>
      <c r="M49" s="69" t="s">
        <v>147</v>
      </c>
      <c r="N49" s="67">
        <f>form!B49</f>
        <v>0</v>
      </c>
      <c r="O49" s="67" t="s">
        <v>846</v>
      </c>
      <c r="P49" s="67"/>
      <c r="Q49" s="67"/>
      <c r="R49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49" s="67" t="s">
        <v>142</v>
      </c>
      <c r="U49" s="68">
        <f t="shared" si="4"/>
        <v>1173</v>
      </c>
      <c r="V49" s="69" t="s">
        <v>148</v>
      </c>
      <c r="W49" s="67">
        <f>form!B49</f>
        <v>0</v>
      </c>
      <c r="X49" s="67" t="s">
        <v>138</v>
      </c>
      <c r="Y49" s="67"/>
      <c r="Z49" s="67"/>
      <c r="AA49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49" s="67" t="s">
        <v>142</v>
      </c>
      <c r="AD49" s="68">
        <f t="shared" si="6"/>
        <v>1174</v>
      </c>
      <c r="AE49" s="69" t="s">
        <v>149</v>
      </c>
      <c r="AF49" s="67">
        <f>form!B49</f>
        <v>0</v>
      </c>
      <c r="AG49" s="67" t="s">
        <v>807</v>
      </c>
      <c r="AH49" s="67">
        <f t="shared" si="7"/>
        <v>1173</v>
      </c>
      <c r="AI49" s="67" t="s">
        <v>810</v>
      </c>
      <c r="AJ49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1173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49" s="67" t="s">
        <v>142</v>
      </c>
      <c r="AM49" s="68">
        <f t="shared" si="9"/>
        <v>1175</v>
      </c>
      <c r="AN49" s="69" t="s">
        <v>150</v>
      </c>
      <c r="AO49" s="67">
        <f>form!B49</f>
        <v>0</v>
      </c>
      <c r="AP49" s="67" t="s">
        <v>808</v>
      </c>
      <c r="AQ49" s="67">
        <f t="shared" si="10"/>
        <v>1174</v>
      </c>
      <c r="AR49" s="67" t="s">
        <v>811</v>
      </c>
      <c r="AS49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1174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49" s="67" t="s">
        <v>142</v>
      </c>
      <c r="AV49" s="68">
        <f t="shared" si="12"/>
        <v>1176</v>
      </c>
      <c r="AW49" s="69" t="s">
        <v>151</v>
      </c>
      <c r="AX49" s="67">
        <f>form!B49</f>
        <v>0</v>
      </c>
      <c r="AY49" s="67" t="s">
        <v>809</v>
      </c>
      <c r="AZ49" s="67">
        <f t="shared" si="13"/>
        <v>1175</v>
      </c>
      <c r="BA49" s="67" t="s">
        <v>812</v>
      </c>
      <c r="BB49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1175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49" s="67" t="s">
        <v>142</v>
      </c>
      <c r="BE49" s="68">
        <f t="shared" si="15"/>
        <v>1177</v>
      </c>
      <c r="BF49" s="69" t="s">
        <v>152</v>
      </c>
      <c r="BG49" s="67">
        <f>form!B49</f>
        <v>0</v>
      </c>
      <c r="BH49" s="67" t="s">
        <v>849</v>
      </c>
      <c r="BI49" s="67"/>
      <c r="BJ49" s="67"/>
      <c r="BK49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49" s="67" t="s">
        <v>142</v>
      </c>
      <c r="BN49" s="68">
        <f t="shared" si="17"/>
        <v>1178</v>
      </c>
      <c r="BO49" s="69" t="s">
        <v>153</v>
      </c>
      <c r="BP49" s="67">
        <f>form!B49</f>
        <v>0</v>
      </c>
      <c r="BQ49" s="67" t="s">
        <v>814</v>
      </c>
      <c r="BR49" s="67">
        <f t="shared" si="18"/>
        <v>1187</v>
      </c>
      <c r="BS49" s="67" t="s">
        <v>144</v>
      </c>
      <c r="BT49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1187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49" s="67" t="s">
        <v>142</v>
      </c>
      <c r="BW49" s="68">
        <f t="shared" si="20"/>
        <v>1179</v>
      </c>
      <c r="BX49" s="69" t="s">
        <v>154</v>
      </c>
      <c r="BY49" s="67">
        <f>form!B49</f>
        <v>0</v>
      </c>
      <c r="BZ49" s="67" t="s">
        <v>806</v>
      </c>
      <c r="CA49" s="67">
        <f t="shared" si="21"/>
        <v>1180</v>
      </c>
      <c r="CB49" s="67" t="s">
        <v>145</v>
      </c>
      <c r="CC49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1180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49" s="67" t="s">
        <v>142</v>
      </c>
      <c r="CF49" s="68">
        <f t="shared" si="23"/>
        <v>1180</v>
      </c>
      <c r="CG49" s="69" t="s">
        <v>155</v>
      </c>
      <c r="CH49" s="67">
        <f>form!B49</f>
        <v>0</v>
      </c>
      <c r="CI49" s="67" t="s">
        <v>139</v>
      </c>
      <c r="CJ49" s="67"/>
      <c r="CK49" s="67"/>
      <c r="CL49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49" s="67" t="s">
        <v>142</v>
      </c>
      <c r="CO49" s="68">
        <f t="shared" si="25"/>
        <v>1181</v>
      </c>
      <c r="CP49" s="69" t="s">
        <v>141</v>
      </c>
      <c r="CQ49" s="67">
        <f>form!B49</f>
        <v>0</v>
      </c>
      <c r="CR49" s="67" t="s">
        <v>140</v>
      </c>
      <c r="CS49" s="67"/>
      <c r="CT49" s="67"/>
      <c r="CU49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49" s="67" t="s">
        <v>142</v>
      </c>
      <c r="CX49" s="68">
        <f t="shared" si="27"/>
        <v>1182</v>
      </c>
      <c r="CY49" s="69" t="s">
        <v>156</v>
      </c>
      <c r="CZ49" s="67">
        <f>form!B49</f>
        <v>0</v>
      </c>
      <c r="DA49" s="67" t="s">
        <v>137</v>
      </c>
      <c r="DB49" s="67"/>
      <c r="DC49" s="67"/>
      <c r="DD49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49" s="67" t="s">
        <v>142</v>
      </c>
      <c r="DG49" s="68">
        <f t="shared" si="29"/>
        <v>1183</v>
      </c>
      <c r="DH49" s="69" t="s">
        <v>158</v>
      </c>
      <c r="DI49" s="67">
        <f>form!B49</f>
        <v>0</v>
      </c>
      <c r="DJ49" s="67" t="s">
        <v>799</v>
      </c>
      <c r="DK49" s="70">
        <f t="shared" si="30"/>
        <v>1187</v>
      </c>
      <c r="DL49" s="67" t="s">
        <v>847</v>
      </c>
      <c r="DM49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49" s="67" t="s">
        <v>142</v>
      </c>
      <c r="DP49" s="68">
        <f t="shared" si="32"/>
        <v>1184</v>
      </c>
      <c r="DQ49" s="69" t="s">
        <v>159</v>
      </c>
      <c r="DR49" s="67">
        <f>form!B49</f>
        <v>0</v>
      </c>
      <c r="DS49" s="67" t="s">
        <v>802</v>
      </c>
      <c r="DT49" s="70">
        <f t="shared" si="33"/>
        <v>1187</v>
      </c>
      <c r="DU49" s="67" t="s">
        <v>848</v>
      </c>
      <c r="DV49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49" s="67" t="s">
        <v>142</v>
      </c>
      <c r="DY49" s="68">
        <f t="shared" si="35"/>
        <v>1185</v>
      </c>
      <c r="DZ49" s="69" t="s">
        <v>160</v>
      </c>
      <c r="EA49" s="67">
        <f>form!B49</f>
        <v>0</v>
      </c>
      <c r="EB49" s="67" t="s">
        <v>804</v>
      </c>
      <c r="EC49" s="70">
        <f t="shared" si="36"/>
        <v>1187</v>
      </c>
      <c r="ED49" s="67" t="s">
        <v>848</v>
      </c>
      <c r="EE49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49" s="67" t="s">
        <v>142</v>
      </c>
      <c r="EH49" s="68">
        <f t="shared" si="38"/>
        <v>1186</v>
      </c>
      <c r="EI49" s="69" t="s">
        <v>161</v>
      </c>
      <c r="EJ49" s="67">
        <f>form!B49</f>
        <v>0</v>
      </c>
      <c r="EK49" s="67" t="s">
        <v>805</v>
      </c>
      <c r="EL49" s="70">
        <f t="shared" si="39"/>
        <v>1187</v>
      </c>
      <c r="EM49" s="67" t="s">
        <v>848</v>
      </c>
      <c r="EN49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49" s="67" t="s">
        <v>142</v>
      </c>
      <c r="EQ49" s="68">
        <f t="shared" si="41"/>
        <v>1187</v>
      </c>
      <c r="ER49" s="69" t="s">
        <v>157</v>
      </c>
      <c r="ES49" s="67">
        <f>form!B49</f>
        <v>0</v>
      </c>
      <c r="ET49" s="67" t="s">
        <v>813</v>
      </c>
      <c r="EU49" s="67"/>
      <c r="EV49" s="67"/>
      <c r="EW49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49" s="71" t="s">
        <v>162</v>
      </c>
      <c r="FI49" s="71">
        <f t="shared" si="43"/>
        <v>1187</v>
      </c>
      <c r="FJ49" s="71" t="s">
        <v>163</v>
      </c>
      <c r="FK49" s="67">
        <f>form!B49</f>
        <v>0</v>
      </c>
      <c r="FL49" s="71" t="s">
        <v>164</v>
      </c>
      <c r="FM49" s="71"/>
      <c r="FN49" s="71"/>
      <c r="FO49" s="58" t="str">
        <f t="shared" si="44"/>
        <v>INSERT INTO `ez_fabrik_joins` (`list_id`, `element_id`, `join_from_table`, `table_join`, `table_key`, `table_join_key`, `join_type`, `group_id`, `params`) VALUES (0, 1187, '', '#__users', 'user_sp', 'id', 'left', 0, '{"join-label":"name","type":"element","pk":"`#__users`.`id`"}');</v>
      </c>
      <c r="FQ49" s="67" t="s">
        <v>142</v>
      </c>
      <c r="FR49" s="68">
        <f t="shared" si="45"/>
        <v>1188</v>
      </c>
      <c r="FS49" s="67" t="s">
        <v>341</v>
      </c>
      <c r="FT49" s="67">
        <f>form!B49</f>
        <v>0</v>
      </c>
      <c r="FU49" s="67" t="s">
        <v>342</v>
      </c>
      <c r="FV49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49" s="59"/>
      <c r="FX49" s="13" t="s">
        <v>142</v>
      </c>
      <c r="FY49" s="68">
        <f t="shared" si="47"/>
        <v>1189</v>
      </c>
      <c r="FZ49" t="s">
        <v>851</v>
      </c>
      <c r="GA49" s="67">
        <f>form!B49</f>
        <v>0</v>
      </c>
      <c r="GB49" t="s">
        <v>853</v>
      </c>
      <c r="GC49" s="34">
        <f t="shared" si="48"/>
        <v>1173</v>
      </c>
      <c r="GD49" t="s">
        <v>852</v>
      </c>
      <c r="GE49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1173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49" s="67"/>
      <c r="GH49" s="67"/>
      <c r="GI49" s="67"/>
      <c r="GJ49" s="67"/>
      <c r="GL49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1187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49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49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49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1173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49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1174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49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1175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49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49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1187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49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1180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49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49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49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49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49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49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49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1187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49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49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49" s="66" t="str">
        <f t="shared" si="68"/>
        <v>INSERT INTO `ez_fabrik_joins` (`list_id`, `element_id`, `join_from_table`, `table_join`, `table_key`, `table_join_key`, `join_type`, `group_id`, `params`) VALUES (0, 1187, '', '#__users', 'user_sp', 'id', 'left', 0, '{"join-label":"name","type":"element","pk":"`#__users`.`id`"}');</v>
      </c>
    </row>
    <row r="50" spans="1:212" x14ac:dyDescent="0.25">
      <c r="A50" s="67" t="s">
        <v>142</v>
      </c>
      <c r="B50" s="68">
        <f>dop!A52+1</f>
        <v>1191</v>
      </c>
      <c r="C50" s="69" t="s">
        <v>146</v>
      </c>
      <c r="D50" s="67">
        <f>form!B50</f>
        <v>0</v>
      </c>
      <c r="E50" s="67" t="s">
        <v>854</v>
      </c>
      <c r="F50" s="70">
        <f t="shared" si="0"/>
        <v>1207</v>
      </c>
      <c r="G50" s="67" t="s">
        <v>845</v>
      </c>
      <c r="H50" s="67"/>
      <c r="I50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1207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50" s="67" t="s">
        <v>142</v>
      </c>
      <c r="L50" s="68">
        <f t="shared" si="2"/>
        <v>1192</v>
      </c>
      <c r="M50" s="69" t="s">
        <v>147</v>
      </c>
      <c r="N50" s="67">
        <f>form!B50</f>
        <v>0</v>
      </c>
      <c r="O50" s="67" t="s">
        <v>846</v>
      </c>
      <c r="P50" s="67"/>
      <c r="Q50" s="67"/>
      <c r="R50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50" s="67" t="s">
        <v>142</v>
      </c>
      <c r="U50" s="68">
        <f t="shared" si="4"/>
        <v>1193</v>
      </c>
      <c r="V50" s="69" t="s">
        <v>148</v>
      </c>
      <c r="W50" s="67">
        <f>form!B50</f>
        <v>0</v>
      </c>
      <c r="X50" s="67" t="s">
        <v>138</v>
      </c>
      <c r="Y50" s="67"/>
      <c r="Z50" s="67"/>
      <c r="AA50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50" s="67" t="s">
        <v>142</v>
      </c>
      <c r="AD50" s="68">
        <f t="shared" si="6"/>
        <v>1194</v>
      </c>
      <c r="AE50" s="69" t="s">
        <v>149</v>
      </c>
      <c r="AF50" s="67">
        <f>form!B50</f>
        <v>0</v>
      </c>
      <c r="AG50" s="67" t="s">
        <v>807</v>
      </c>
      <c r="AH50" s="67">
        <f t="shared" si="7"/>
        <v>1193</v>
      </c>
      <c r="AI50" s="67" t="s">
        <v>810</v>
      </c>
      <c r="AJ50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1193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50" s="67" t="s">
        <v>142</v>
      </c>
      <c r="AM50" s="68">
        <f t="shared" si="9"/>
        <v>1195</v>
      </c>
      <c r="AN50" s="69" t="s">
        <v>150</v>
      </c>
      <c r="AO50" s="67">
        <f>form!B50</f>
        <v>0</v>
      </c>
      <c r="AP50" s="67" t="s">
        <v>808</v>
      </c>
      <c r="AQ50" s="67">
        <f t="shared" si="10"/>
        <v>1194</v>
      </c>
      <c r="AR50" s="67" t="s">
        <v>811</v>
      </c>
      <c r="AS50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1194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50" s="67" t="s">
        <v>142</v>
      </c>
      <c r="AV50" s="68">
        <f t="shared" si="12"/>
        <v>1196</v>
      </c>
      <c r="AW50" s="69" t="s">
        <v>151</v>
      </c>
      <c r="AX50" s="67">
        <f>form!B50</f>
        <v>0</v>
      </c>
      <c r="AY50" s="67" t="s">
        <v>809</v>
      </c>
      <c r="AZ50" s="67">
        <f t="shared" si="13"/>
        <v>1195</v>
      </c>
      <c r="BA50" s="67" t="s">
        <v>812</v>
      </c>
      <c r="BB50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1195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50" s="67" t="s">
        <v>142</v>
      </c>
      <c r="BE50" s="68">
        <f t="shared" si="15"/>
        <v>1197</v>
      </c>
      <c r="BF50" s="69" t="s">
        <v>152</v>
      </c>
      <c r="BG50" s="67">
        <f>form!B50</f>
        <v>0</v>
      </c>
      <c r="BH50" s="67" t="s">
        <v>849</v>
      </c>
      <c r="BI50" s="67"/>
      <c r="BJ50" s="67"/>
      <c r="BK50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50" s="67" t="s">
        <v>142</v>
      </c>
      <c r="BN50" s="68">
        <f t="shared" si="17"/>
        <v>1198</v>
      </c>
      <c r="BO50" s="69" t="s">
        <v>153</v>
      </c>
      <c r="BP50" s="67">
        <f>form!B50</f>
        <v>0</v>
      </c>
      <c r="BQ50" s="67" t="s">
        <v>814</v>
      </c>
      <c r="BR50" s="67">
        <f t="shared" si="18"/>
        <v>1207</v>
      </c>
      <c r="BS50" s="67" t="s">
        <v>144</v>
      </c>
      <c r="BT50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1207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50" s="67" t="s">
        <v>142</v>
      </c>
      <c r="BW50" s="68">
        <f t="shared" si="20"/>
        <v>1199</v>
      </c>
      <c r="BX50" s="69" t="s">
        <v>154</v>
      </c>
      <c r="BY50" s="67">
        <f>form!B50</f>
        <v>0</v>
      </c>
      <c r="BZ50" s="67" t="s">
        <v>806</v>
      </c>
      <c r="CA50" s="67">
        <f t="shared" si="21"/>
        <v>1200</v>
      </c>
      <c r="CB50" s="67" t="s">
        <v>145</v>
      </c>
      <c r="CC50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1200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50" s="67" t="s">
        <v>142</v>
      </c>
      <c r="CF50" s="68">
        <f t="shared" si="23"/>
        <v>1200</v>
      </c>
      <c r="CG50" s="69" t="s">
        <v>155</v>
      </c>
      <c r="CH50" s="67">
        <f>form!B50</f>
        <v>0</v>
      </c>
      <c r="CI50" s="67" t="s">
        <v>139</v>
      </c>
      <c r="CJ50" s="67"/>
      <c r="CK50" s="67"/>
      <c r="CL50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50" s="67" t="s">
        <v>142</v>
      </c>
      <c r="CO50" s="68">
        <f t="shared" si="25"/>
        <v>1201</v>
      </c>
      <c r="CP50" s="69" t="s">
        <v>141</v>
      </c>
      <c r="CQ50" s="67">
        <f>form!B50</f>
        <v>0</v>
      </c>
      <c r="CR50" s="67" t="s">
        <v>140</v>
      </c>
      <c r="CS50" s="67"/>
      <c r="CT50" s="67"/>
      <c r="CU50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50" s="67" t="s">
        <v>142</v>
      </c>
      <c r="CX50" s="68">
        <f t="shared" si="27"/>
        <v>1202</v>
      </c>
      <c r="CY50" s="69" t="s">
        <v>156</v>
      </c>
      <c r="CZ50" s="67">
        <f>form!B50</f>
        <v>0</v>
      </c>
      <c r="DA50" s="67" t="s">
        <v>137</v>
      </c>
      <c r="DB50" s="67"/>
      <c r="DC50" s="67"/>
      <c r="DD50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50" s="67" t="s">
        <v>142</v>
      </c>
      <c r="DG50" s="68">
        <f t="shared" si="29"/>
        <v>1203</v>
      </c>
      <c r="DH50" s="69" t="s">
        <v>158</v>
      </c>
      <c r="DI50" s="67">
        <f>form!B50</f>
        <v>0</v>
      </c>
      <c r="DJ50" s="67" t="s">
        <v>799</v>
      </c>
      <c r="DK50" s="70">
        <f t="shared" si="30"/>
        <v>1207</v>
      </c>
      <c r="DL50" s="67" t="s">
        <v>847</v>
      </c>
      <c r="DM50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50" s="67" t="s">
        <v>142</v>
      </c>
      <c r="DP50" s="68">
        <f t="shared" si="32"/>
        <v>1204</v>
      </c>
      <c r="DQ50" s="69" t="s">
        <v>159</v>
      </c>
      <c r="DR50" s="67">
        <f>form!B50</f>
        <v>0</v>
      </c>
      <c r="DS50" s="67" t="s">
        <v>802</v>
      </c>
      <c r="DT50" s="70">
        <f t="shared" si="33"/>
        <v>1207</v>
      </c>
      <c r="DU50" s="67" t="s">
        <v>848</v>
      </c>
      <c r="DV50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50" s="67" t="s">
        <v>142</v>
      </c>
      <c r="DY50" s="68">
        <f t="shared" si="35"/>
        <v>1205</v>
      </c>
      <c r="DZ50" s="69" t="s">
        <v>160</v>
      </c>
      <c r="EA50" s="67">
        <f>form!B50</f>
        <v>0</v>
      </c>
      <c r="EB50" s="67" t="s">
        <v>804</v>
      </c>
      <c r="EC50" s="70">
        <f t="shared" si="36"/>
        <v>1207</v>
      </c>
      <c r="ED50" s="67" t="s">
        <v>848</v>
      </c>
      <c r="EE50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50" s="67" t="s">
        <v>142</v>
      </c>
      <c r="EH50" s="68">
        <f t="shared" si="38"/>
        <v>1206</v>
      </c>
      <c r="EI50" s="69" t="s">
        <v>161</v>
      </c>
      <c r="EJ50" s="67">
        <f>form!B50</f>
        <v>0</v>
      </c>
      <c r="EK50" s="67" t="s">
        <v>805</v>
      </c>
      <c r="EL50" s="70">
        <f t="shared" si="39"/>
        <v>1207</v>
      </c>
      <c r="EM50" s="67" t="s">
        <v>848</v>
      </c>
      <c r="EN50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50" s="67" t="s">
        <v>142</v>
      </c>
      <c r="EQ50" s="68">
        <f t="shared" si="41"/>
        <v>1207</v>
      </c>
      <c r="ER50" s="69" t="s">
        <v>157</v>
      </c>
      <c r="ES50" s="67">
        <f>form!B50</f>
        <v>0</v>
      </c>
      <c r="ET50" s="67" t="s">
        <v>813</v>
      </c>
      <c r="EU50" s="67"/>
      <c r="EV50" s="67"/>
      <c r="EW50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50" s="71" t="s">
        <v>162</v>
      </c>
      <c r="FI50" s="71">
        <f t="shared" si="43"/>
        <v>1207</v>
      </c>
      <c r="FJ50" s="71" t="s">
        <v>163</v>
      </c>
      <c r="FK50" s="67">
        <f>form!B50</f>
        <v>0</v>
      </c>
      <c r="FL50" s="71" t="s">
        <v>164</v>
      </c>
      <c r="FM50" s="71"/>
      <c r="FN50" s="71"/>
      <c r="FO50" s="58" t="str">
        <f t="shared" si="44"/>
        <v>INSERT INTO `ez_fabrik_joins` (`list_id`, `element_id`, `join_from_table`, `table_join`, `table_key`, `table_join_key`, `join_type`, `group_id`, `params`) VALUES (0, 1207, '', '#__users', 'user_sp', 'id', 'left', 0, '{"join-label":"name","type":"element","pk":"`#__users`.`id`"}');</v>
      </c>
      <c r="FQ50" s="67" t="s">
        <v>142</v>
      </c>
      <c r="FR50" s="68">
        <f t="shared" si="45"/>
        <v>1208</v>
      </c>
      <c r="FS50" s="67" t="s">
        <v>341</v>
      </c>
      <c r="FT50" s="67">
        <f>form!B50</f>
        <v>0</v>
      </c>
      <c r="FU50" s="67" t="s">
        <v>342</v>
      </c>
      <c r="FV50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50" s="59"/>
      <c r="FX50" s="13" t="s">
        <v>142</v>
      </c>
      <c r="FY50" s="68">
        <f t="shared" si="47"/>
        <v>1209</v>
      </c>
      <c r="FZ50" t="s">
        <v>851</v>
      </c>
      <c r="GA50" s="67">
        <f>form!B50</f>
        <v>0</v>
      </c>
      <c r="GB50" t="s">
        <v>853</v>
      </c>
      <c r="GC50" s="34">
        <f t="shared" si="48"/>
        <v>1193</v>
      </c>
      <c r="GD50" t="s">
        <v>852</v>
      </c>
      <c r="GE50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1193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50" s="67"/>
      <c r="GH50" s="67"/>
      <c r="GI50" s="67"/>
      <c r="GJ50" s="67"/>
      <c r="GL50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1207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50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50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50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1193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50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1194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50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1195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50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50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1207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50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(1199,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1200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50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50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50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50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50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50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50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50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50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50" s="66" t="str">
        <f t="shared" si="68"/>
        <v>INSERT INTO `ez_fabrik_joins` (`list_id`, `element_id`, `join_from_table`, `table_join`, `table_key`, `table_join_key`, `join_type`, `group_id`, `params`) VALUES (0, 1207, '', '#__users', 'user_sp', 'id', 'left', 0, '{"join-label":"name","type":"element","pk":"`#__users`.`id`"}');</v>
      </c>
    </row>
    <row r="51" spans="1:212" x14ac:dyDescent="0.25">
      <c r="A51" s="67" t="s">
        <v>142</v>
      </c>
      <c r="B51" s="68">
        <f>dop!A53+1</f>
        <v>1211</v>
      </c>
      <c r="C51" s="69" t="s">
        <v>146</v>
      </c>
      <c r="D51" s="67">
        <f>form!B51</f>
        <v>0</v>
      </c>
      <c r="E51" s="67" t="s">
        <v>854</v>
      </c>
      <c r="F51" s="70">
        <f t="shared" si="0"/>
        <v>1227</v>
      </c>
      <c r="G51" s="67" t="s">
        <v>845</v>
      </c>
      <c r="H51" s="67"/>
      <c r="I51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1227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51" s="67" t="s">
        <v>142</v>
      </c>
      <c r="L51" s="68">
        <f t="shared" si="2"/>
        <v>1212</v>
      </c>
      <c r="M51" s="69" t="s">
        <v>147</v>
      </c>
      <c r="N51" s="67">
        <f>form!B51</f>
        <v>0</v>
      </c>
      <c r="O51" s="67" t="s">
        <v>846</v>
      </c>
      <c r="P51" s="67"/>
      <c r="Q51" s="67"/>
      <c r="R51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51" s="67" t="s">
        <v>142</v>
      </c>
      <c r="U51" s="68">
        <f t="shared" si="4"/>
        <v>1213</v>
      </c>
      <c r="V51" s="69" t="s">
        <v>148</v>
      </c>
      <c r="W51" s="67">
        <f>form!B51</f>
        <v>0</v>
      </c>
      <c r="X51" s="67" t="s">
        <v>138</v>
      </c>
      <c r="Y51" s="67"/>
      <c r="Z51" s="67"/>
      <c r="AA51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51" s="67" t="s">
        <v>142</v>
      </c>
      <c r="AD51" s="68">
        <f t="shared" si="6"/>
        <v>1214</v>
      </c>
      <c r="AE51" s="69" t="s">
        <v>149</v>
      </c>
      <c r="AF51" s="67">
        <f>form!B51</f>
        <v>0</v>
      </c>
      <c r="AG51" s="67" t="s">
        <v>807</v>
      </c>
      <c r="AH51" s="67">
        <f t="shared" si="7"/>
        <v>1213</v>
      </c>
      <c r="AI51" s="67" t="s">
        <v>810</v>
      </c>
      <c r="AJ51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1213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51" s="67" t="s">
        <v>142</v>
      </c>
      <c r="AM51" s="68">
        <f t="shared" si="9"/>
        <v>1215</v>
      </c>
      <c r="AN51" s="69" t="s">
        <v>150</v>
      </c>
      <c r="AO51" s="67">
        <f>form!B51</f>
        <v>0</v>
      </c>
      <c r="AP51" s="67" t="s">
        <v>808</v>
      </c>
      <c r="AQ51" s="67">
        <f t="shared" si="10"/>
        <v>1214</v>
      </c>
      <c r="AR51" s="67" t="s">
        <v>811</v>
      </c>
      <c r="AS51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1214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51" s="67" t="s">
        <v>142</v>
      </c>
      <c r="AV51" s="68">
        <f t="shared" si="12"/>
        <v>1216</v>
      </c>
      <c r="AW51" s="69" t="s">
        <v>151</v>
      </c>
      <c r="AX51" s="67">
        <f>form!B51</f>
        <v>0</v>
      </c>
      <c r="AY51" s="67" t="s">
        <v>809</v>
      </c>
      <c r="AZ51" s="67">
        <f t="shared" si="13"/>
        <v>1215</v>
      </c>
      <c r="BA51" s="67" t="s">
        <v>812</v>
      </c>
      <c r="BB51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1215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51" s="67" t="s">
        <v>142</v>
      </c>
      <c r="BE51" s="68">
        <f t="shared" si="15"/>
        <v>1217</v>
      </c>
      <c r="BF51" s="69" t="s">
        <v>152</v>
      </c>
      <c r="BG51" s="67">
        <f>form!B51</f>
        <v>0</v>
      </c>
      <c r="BH51" s="67" t="s">
        <v>849</v>
      </c>
      <c r="BI51" s="67"/>
      <c r="BJ51" s="67"/>
      <c r="BK51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51" s="67" t="s">
        <v>142</v>
      </c>
      <c r="BN51" s="68">
        <f t="shared" si="17"/>
        <v>1218</v>
      </c>
      <c r="BO51" s="69" t="s">
        <v>153</v>
      </c>
      <c r="BP51" s="67">
        <f>form!B51</f>
        <v>0</v>
      </c>
      <c r="BQ51" s="67" t="s">
        <v>814</v>
      </c>
      <c r="BR51" s="67">
        <f t="shared" si="18"/>
        <v>1227</v>
      </c>
      <c r="BS51" s="67" t="s">
        <v>144</v>
      </c>
      <c r="BT51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1227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51" s="67" t="s">
        <v>142</v>
      </c>
      <c r="BW51" s="68">
        <f t="shared" si="20"/>
        <v>1219</v>
      </c>
      <c r="BX51" s="69" t="s">
        <v>154</v>
      </c>
      <c r="BY51" s="67">
        <f>form!B51</f>
        <v>0</v>
      </c>
      <c r="BZ51" s="67" t="s">
        <v>806</v>
      </c>
      <c r="CA51" s="67">
        <f t="shared" si="21"/>
        <v>1220</v>
      </c>
      <c r="CB51" s="67" t="s">
        <v>145</v>
      </c>
      <c r="CC51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1220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51" s="67" t="s">
        <v>142</v>
      </c>
      <c r="CF51" s="68">
        <f t="shared" si="23"/>
        <v>1220</v>
      </c>
      <c r="CG51" s="69" t="s">
        <v>155</v>
      </c>
      <c r="CH51" s="67">
        <f>form!B51</f>
        <v>0</v>
      </c>
      <c r="CI51" s="67" t="s">
        <v>139</v>
      </c>
      <c r="CJ51" s="67"/>
      <c r="CK51" s="67"/>
      <c r="CL51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51" s="67" t="s">
        <v>142</v>
      </c>
      <c r="CO51" s="68">
        <f t="shared" si="25"/>
        <v>1221</v>
      </c>
      <c r="CP51" s="69" t="s">
        <v>141</v>
      </c>
      <c r="CQ51" s="67">
        <f>form!B51</f>
        <v>0</v>
      </c>
      <c r="CR51" s="67" t="s">
        <v>140</v>
      </c>
      <c r="CS51" s="67"/>
      <c r="CT51" s="67"/>
      <c r="CU51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51" s="67" t="s">
        <v>142</v>
      </c>
      <c r="CX51" s="68">
        <f t="shared" si="27"/>
        <v>1222</v>
      </c>
      <c r="CY51" s="69" t="s">
        <v>156</v>
      </c>
      <c r="CZ51" s="67">
        <f>form!B51</f>
        <v>0</v>
      </c>
      <c r="DA51" s="67" t="s">
        <v>137</v>
      </c>
      <c r="DB51" s="67"/>
      <c r="DC51" s="67"/>
      <c r="DD51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51" s="67" t="s">
        <v>142</v>
      </c>
      <c r="DG51" s="68">
        <f t="shared" si="29"/>
        <v>1223</v>
      </c>
      <c r="DH51" s="69" t="s">
        <v>158</v>
      </c>
      <c r="DI51" s="67">
        <f>form!B51</f>
        <v>0</v>
      </c>
      <c r="DJ51" s="67" t="s">
        <v>799</v>
      </c>
      <c r="DK51" s="70">
        <f t="shared" si="30"/>
        <v>1227</v>
      </c>
      <c r="DL51" s="67" t="s">
        <v>847</v>
      </c>
      <c r="DM51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51" s="67" t="s">
        <v>142</v>
      </c>
      <c r="DP51" s="68">
        <f t="shared" si="32"/>
        <v>1224</v>
      </c>
      <c r="DQ51" s="69" t="s">
        <v>159</v>
      </c>
      <c r="DR51" s="67">
        <f>form!B51</f>
        <v>0</v>
      </c>
      <c r="DS51" s="67" t="s">
        <v>802</v>
      </c>
      <c r="DT51" s="70">
        <f t="shared" si="33"/>
        <v>1227</v>
      </c>
      <c r="DU51" s="67" t="s">
        <v>848</v>
      </c>
      <c r="DV51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51" s="67" t="s">
        <v>142</v>
      </c>
      <c r="DY51" s="68">
        <f t="shared" si="35"/>
        <v>1225</v>
      </c>
      <c r="DZ51" s="69" t="s">
        <v>160</v>
      </c>
      <c r="EA51" s="67">
        <f>form!B51</f>
        <v>0</v>
      </c>
      <c r="EB51" s="67" t="s">
        <v>804</v>
      </c>
      <c r="EC51" s="70">
        <f t="shared" si="36"/>
        <v>1227</v>
      </c>
      <c r="ED51" s="67" t="s">
        <v>848</v>
      </c>
      <c r="EE51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51" s="67" t="s">
        <v>142</v>
      </c>
      <c r="EH51" s="68">
        <f t="shared" si="38"/>
        <v>1226</v>
      </c>
      <c r="EI51" s="69" t="s">
        <v>161</v>
      </c>
      <c r="EJ51" s="67">
        <f>form!B51</f>
        <v>0</v>
      </c>
      <c r="EK51" s="67" t="s">
        <v>805</v>
      </c>
      <c r="EL51" s="70">
        <f t="shared" si="39"/>
        <v>1227</v>
      </c>
      <c r="EM51" s="67" t="s">
        <v>848</v>
      </c>
      <c r="EN51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51" s="67" t="s">
        <v>142</v>
      </c>
      <c r="EQ51" s="68">
        <f t="shared" si="41"/>
        <v>1227</v>
      </c>
      <c r="ER51" s="69" t="s">
        <v>157</v>
      </c>
      <c r="ES51" s="67">
        <f>form!B51</f>
        <v>0</v>
      </c>
      <c r="ET51" s="67" t="s">
        <v>813</v>
      </c>
      <c r="EU51" s="67"/>
      <c r="EV51" s="67"/>
      <c r="EW51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51" s="71" t="s">
        <v>162</v>
      </c>
      <c r="FI51" s="71">
        <f t="shared" si="43"/>
        <v>1227</v>
      </c>
      <c r="FJ51" s="71" t="s">
        <v>163</v>
      </c>
      <c r="FK51" s="67">
        <f>form!B51</f>
        <v>0</v>
      </c>
      <c r="FL51" s="71" t="s">
        <v>164</v>
      </c>
      <c r="FM51" s="71"/>
      <c r="FN51" s="71"/>
      <c r="FO51" s="58" t="str">
        <f t="shared" si="44"/>
        <v>INSERT INTO `ez_fabrik_joins` (`list_id`, `element_id`, `join_from_table`, `table_join`, `table_key`, `table_join_key`, `join_type`, `group_id`, `params`) VALUES (0, 1227, '', '#__users', 'user_sp', 'id', 'left', 0, '{"join-label":"name","type":"element","pk":"`#__users`.`id`"}');</v>
      </c>
      <c r="FQ51" s="67" t="s">
        <v>142</v>
      </c>
      <c r="FR51" s="68">
        <f t="shared" si="45"/>
        <v>1228</v>
      </c>
      <c r="FS51" s="67" t="s">
        <v>341</v>
      </c>
      <c r="FT51" s="67">
        <f>form!B51</f>
        <v>0</v>
      </c>
      <c r="FU51" s="67" t="s">
        <v>342</v>
      </c>
      <c r="FV51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51" s="59"/>
      <c r="FX51" s="13" t="s">
        <v>142</v>
      </c>
      <c r="FY51" s="68">
        <f t="shared" si="47"/>
        <v>1229</v>
      </c>
      <c r="FZ51" t="s">
        <v>851</v>
      </c>
      <c r="GA51" s="67">
        <f>form!B51</f>
        <v>0</v>
      </c>
      <c r="GB51" t="s">
        <v>853</v>
      </c>
      <c r="GC51" s="34">
        <f t="shared" si="48"/>
        <v>1213</v>
      </c>
      <c r="GD51" t="s">
        <v>852</v>
      </c>
      <c r="GE51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1213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51" s="67"/>
      <c r="GH51" s="67"/>
      <c r="GI51" s="67"/>
      <c r="GJ51" s="67"/>
      <c r="GL51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1227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51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51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51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1213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51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1214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51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1215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51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51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1227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51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1220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51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51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51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51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51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51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51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51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51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51" s="66" t="str">
        <f t="shared" si="68"/>
        <v>INSERT INTO `ez_fabrik_joins` (`list_id`, `element_id`, `join_from_table`, `table_join`, `table_key`, `table_join_key`, `join_type`, `group_id`, `params`) VALUES (0, 1227, '', '#__users', 'user_sp', 'id', 'left', 0, '{"join-label":"name","type":"element","pk":"`#__users`.`id`"}');</v>
      </c>
    </row>
    <row r="52" spans="1:212" x14ac:dyDescent="0.25">
      <c r="A52" s="67" t="s">
        <v>142</v>
      </c>
      <c r="B52" s="68">
        <f>dop!A54+1</f>
        <v>1231</v>
      </c>
      <c r="C52" s="69" t="s">
        <v>146</v>
      </c>
      <c r="D52" s="67">
        <f>form!B52</f>
        <v>0</v>
      </c>
      <c r="E52" s="67" t="s">
        <v>854</v>
      </c>
      <c r="F52" s="70">
        <f t="shared" si="0"/>
        <v>1247</v>
      </c>
      <c r="G52" s="67" t="s">
        <v>845</v>
      </c>
      <c r="H52" s="67"/>
      <c r="I52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1247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52" s="67" t="s">
        <v>142</v>
      </c>
      <c r="L52" s="68">
        <f t="shared" si="2"/>
        <v>1232</v>
      </c>
      <c r="M52" s="69" t="s">
        <v>147</v>
      </c>
      <c r="N52" s="67">
        <f>form!B52</f>
        <v>0</v>
      </c>
      <c r="O52" s="67" t="s">
        <v>846</v>
      </c>
      <c r="P52" s="67"/>
      <c r="Q52" s="67"/>
      <c r="R52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52" s="67" t="s">
        <v>142</v>
      </c>
      <c r="U52" s="68">
        <f t="shared" si="4"/>
        <v>1233</v>
      </c>
      <c r="V52" s="69" t="s">
        <v>148</v>
      </c>
      <c r="W52" s="67">
        <f>form!B52</f>
        <v>0</v>
      </c>
      <c r="X52" s="67" t="s">
        <v>138</v>
      </c>
      <c r="Y52" s="67"/>
      <c r="Z52" s="67"/>
      <c r="AA52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52" s="67" t="s">
        <v>142</v>
      </c>
      <c r="AD52" s="68">
        <f t="shared" si="6"/>
        <v>1234</v>
      </c>
      <c r="AE52" s="69" t="s">
        <v>149</v>
      </c>
      <c r="AF52" s="67">
        <f>form!B52</f>
        <v>0</v>
      </c>
      <c r="AG52" s="67" t="s">
        <v>807</v>
      </c>
      <c r="AH52" s="67">
        <f t="shared" si="7"/>
        <v>1233</v>
      </c>
      <c r="AI52" s="67" t="s">
        <v>810</v>
      </c>
      <c r="AJ52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1233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52" s="67" t="s">
        <v>142</v>
      </c>
      <c r="AM52" s="68">
        <f t="shared" si="9"/>
        <v>1235</v>
      </c>
      <c r="AN52" s="69" t="s">
        <v>150</v>
      </c>
      <c r="AO52" s="67">
        <f>form!B52</f>
        <v>0</v>
      </c>
      <c r="AP52" s="67" t="s">
        <v>808</v>
      </c>
      <c r="AQ52" s="67">
        <f t="shared" si="10"/>
        <v>1234</v>
      </c>
      <c r="AR52" s="67" t="s">
        <v>811</v>
      </c>
      <c r="AS52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1234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52" s="67" t="s">
        <v>142</v>
      </c>
      <c r="AV52" s="68">
        <f t="shared" si="12"/>
        <v>1236</v>
      </c>
      <c r="AW52" s="69" t="s">
        <v>151</v>
      </c>
      <c r="AX52" s="67">
        <f>form!B52</f>
        <v>0</v>
      </c>
      <c r="AY52" s="67" t="s">
        <v>809</v>
      </c>
      <c r="AZ52" s="67">
        <f t="shared" si="13"/>
        <v>1235</v>
      </c>
      <c r="BA52" s="67" t="s">
        <v>812</v>
      </c>
      <c r="BB52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1235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52" s="67" t="s">
        <v>142</v>
      </c>
      <c r="BE52" s="68">
        <f t="shared" si="15"/>
        <v>1237</v>
      </c>
      <c r="BF52" s="69" t="s">
        <v>152</v>
      </c>
      <c r="BG52" s="67">
        <f>form!B52</f>
        <v>0</v>
      </c>
      <c r="BH52" s="67" t="s">
        <v>849</v>
      </c>
      <c r="BI52" s="67"/>
      <c r="BJ52" s="67"/>
      <c r="BK52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52" s="67" t="s">
        <v>142</v>
      </c>
      <c r="BN52" s="68">
        <f t="shared" si="17"/>
        <v>1238</v>
      </c>
      <c r="BO52" s="69" t="s">
        <v>153</v>
      </c>
      <c r="BP52" s="67">
        <f>form!B52</f>
        <v>0</v>
      </c>
      <c r="BQ52" s="67" t="s">
        <v>814</v>
      </c>
      <c r="BR52" s="67">
        <f t="shared" si="18"/>
        <v>1247</v>
      </c>
      <c r="BS52" s="67" t="s">
        <v>144</v>
      </c>
      <c r="BT52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1247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52" s="67" t="s">
        <v>142</v>
      </c>
      <c r="BW52" s="68">
        <f t="shared" si="20"/>
        <v>1239</v>
      </c>
      <c r="BX52" s="69" t="s">
        <v>154</v>
      </c>
      <c r="BY52" s="67">
        <f>form!B52</f>
        <v>0</v>
      </c>
      <c r="BZ52" s="67" t="s">
        <v>806</v>
      </c>
      <c r="CA52" s="67">
        <f t="shared" si="21"/>
        <v>1240</v>
      </c>
      <c r="CB52" s="67" t="s">
        <v>145</v>
      </c>
      <c r="CC52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1240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52" s="67" t="s">
        <v>142</v>
      </c>
      <c r="CF52" s="68">
        <f t="shared" si="23"/>
        <v>1240</v>
      </c>
      <c r="CG52" s="69" t="s">
        <v>155</v>
      </c>
      <c r="CH52" s="67">
        <f>form!B52</f>
        <v>0</v>
      </c>
      <c r="CI52" s="67" t="s">
        <v>139</v>
      </c>
      <c r="CJ52" s="67"/>
      <c r="CK52" s="67"/>
      <c r="CL52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52" s="67" t="s">
        <v>142</v>
      </c>
      <c r="CO52" s="68">
        <f t="shared" si="25"/>
        <v>1241</v>
      </c>
      <c r="CP52" s="69" t="s">
        <v>141</v>
      </c>
      <c r="CQ52" s="67">
        <f>form!B52</f>
        <v>0</v>
      </c>
      <c r="CR52" s="67" t="s">
        <v>140</v>
      </c>
      <c r="CS52" s="67"/>
      <c r="CT52" s="67"/>
      <c r="CU52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52" s="67" t="s">
        <v>142</v>
      </c>
      <c r="CX52" s="68">
        <f t="shared" si="27"/>
        <v>1242</v>
      </c>
      <c r="CY52" s="69" t="s">
        <v>156</v>
      </c>
      <c r="CZ52" s="67">
        <f>form!B52</f>
        <v>0</v>
      </c>
      <c r="DA52" s="67" t="s">
        <v>137</v>
      </c>
      <c r="DB52" s="67"/>
      <c r="DC52" s="67"/>
      <c r="DD52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52" s="67" t="s">
        <v>142</v>
      </c>
      <c r="DG52" s="68">
        <f t="shared" si="29"/>
        <v>1243</v>
      </c>
      <c r="DH52" s="69" t="s">
        <v>158</v>
      </c>
      <c r="DI52" s="67">
        <f>form!B52</f>
        <v>0</v>
      </c>
      <c r="DJ52" s="67" t="s">
        <v>799</v>
      </c>
      <c r="DK52" s="70">
        <f t="shared" si="30"/>
        <v>1247</v>
      </c>
      <c r="DL52" s="67" t="s">
        <v>847</v>
      </c>
      <c r="DM52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52" s="67" t="s">
        <v>142</v>
      </c>
      <c r="DP52" s="68">
        <f t="shared" si="32"/>
        <v>1244</v>
      </c>
      <c r="DQ52" s="69" t="s">
        <v>159</v>
      </c>
      <c r="DR52" s="67">
        <f>form!B52</f>
        <v>0</v>
      </c>
      <c r="DS52" s="67" t="s">
        <v>802</v>
      </c>
      <c r="DT52" s="70">
        <f t="shared" si="33"/>
        <v>1247</v>
      </c>
      <c r="DU52" s="67" t="s">
        <v>848</v>
      </c>
      <c r="DV52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52" s="67" t="s">
        <v>142</v>
      </c>
      <c r="DY52" s="68">
        <f t="shared" si="35"/>
        <v>1245</v>
      </c>
      <c r="DZ52" s="69" t="s">
        <v>160</v>
      </c>
      <c r="EA52" s="67">
        <f>form!B52</f>
        <v>0</v>
      </c>
      <c r="EB52" s="67" t="s">
        <v>804</v>
      </c>
      <c r="EC52" s="70">
        <f t="shared" si="36"/>
        <v>1247</v>
      </c>
      <c r="ED52" s="67" t="s">
        <v>848</v>
      </c>
      <c r="EE52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52" s="67" t="s">
        <v>142</v>
      </c>
      <c r="EH52" s="68">
        <f t="shared" si="38"/>
        <v>1246</v>
      </c>
      <c r="EI52" s="69" t="s">
        <v>161</v>
      </c>
      <c r="EJ52" s="67">
        <f>form!B52</f>
        <v>0</v>
      </c>
      <c r="EK52" s="67" t="s">
        <v>805</v>
      </c>
      <c r="EL52" s="70">
        <f t="shared" si="39"/>
        <v>1247</v>
      </c>
      <c r="EM52" s="67" t="s">
        <v>848</v>
      </c>
      <c r="EN52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52" s="67" t="s">
        <v>142</v>
      </c>
      <c r="EQ52" s="68">
        <f t="shared" si="41"/>
        <v>1247</v>
      </c>
      <c r="ER52" s="69" t="s">
        <v>157</v>
      </c>
      <c r="ES52" s="67">
        <f>form!B52</f>
        <v>0</v>
      </c>
      <c r="ET52" s="67" t="s">
        <v>813</v>
      </c>
      <c r="EU52" s="67"/>
      <c r="EV52" s="67"/>
      <c r="EW52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52" s="71" t="s">
        <v>162</v>
      </c>
      <c r="FI52" s="71">
        <f t="shared" si="43"/>
        <v>1247</v>
      </c>
      <c r="FJ52" s="71" t="s">
        <v>163</v>
      </c>
      <c r="FK52" s="67">
        <f>form!B52</f>
        <v>0</v>
      </c>
      <c r="FL52" s="71" t="s">
        <v>164</v>
      </c>
      <c r="FM52" s="71"/>
      <c r="FN52" s="71"/>
      <c r="FO52" s="58" t="str">
        <f t="shared" si="44"/>
        <v>INSERT INTO `ez_fabrik_joins` (`list_id`, `element_id`, `join_from_table`, `table_join`, `table_key`, `table_join_key`, `join_type`, `group_id`, `params`) VALUES (0, 1247, '', '#__users', 'user_sp', 'id', 'left', 0, '{"join-label":"name","type":"element","pk":"`#__users`.`id`"}');</v>
      </c>
      <c r="FQ52" s="67" t="s">
        <v>142</v>
      </c>
      <c r="FR52" s="68">
        <f t="shared" si="45"/>
        <v>1248</v>
      </c>
      <c r="FS52" s="67" t="s">
        <v>341</v>
      </c>
      <c r="FT52" s="67">
        <f>form!B52</f>
        <v>0</v>
      </c>
      <c r="FU52" s="67" t="s">
        <v>342</v>
      </c>
      <c r="FV52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52" s="59"/>
      <c r="FX52" s="13" t="s">
        <v>142</v>
      </c>
      <c r="FY52" s="68">
        <f t="shared" si="47"/>
        <v>1249</v>
      </c>
      <c r="FZ52" t="s">
        <v>851</v>
      </c>
      <c r="GA52" s="67">
        <f>form!B52</f>
        <v>0</v>
      </c>
      <c r="GB52" t="s">
        <v>853</v>
      </c>
      <c r="GC52" s="34">
        <f t="shared" si="48"/>
        <v>1233</v>
      </c>
      <c r="GD52" t="s">
        <v>852</v>
      </c>
      <c r="GE52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1233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52" s="67"/>
      <c r="GH52" s="67"/>
      <c r="GI52" s="67"/>
      <c r="GJ52" s="67"/>
      <c r="GL52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1247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52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52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52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1233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52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1234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52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1235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52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52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1247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52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1240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52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52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52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52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52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52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52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52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52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52" s="66" t="str">
        <f t="shared" si="68"/>
        <v>INSERT INTO `ez_fabrik_joins` (`list_id`, `element_id`, `join_from_table`, `table_join`, `table_key`, `table_join_key`, `join_type`, `group_id`, `params`) VALUES (0, 1247, '', '#__users', 'user_sp', 'id', 'left', 0, '{"join-label":"name","type":"element","pk":"`#__users`.`id`"}');</v>
      </c>
    </row>
    <row r="53" spans="1:212" x14ac:dyDescent="0.25">
      <c r="A53" s="67" t="s">
        <v>142</v>
      </c>
      <c r="B53" s="68">
        <f>dop!A55+1</f>
        <v>1251</v>
      </c>
      <c r="C53" s="69" t="s">
        <v>146</v>
      </c>
      <c r="D53" s="67">
        <f>form!B53</f>
        <v>0</v>
      </c>
      <c r="E53" s="67" t="s">
        <v>854</v>
      </c>
      <c r="F53" s="70">
        <f t="shared" si="0"/>
        <v>1267</v>
      </c>
      <c r="G53" s="67" t="s">
        <v>845</v>
      </c>
      <c r="H53" s="67"/>
      <c r="I53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1267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53" s="67" t="s">
        <v>142</v>
      </c>
      <c r="L53" s="68">
        <f t="shared" si="2"/>
        <v>1252</v>
      </c>
      <c r="M53" s="69" t="s">
        <v>147</v>
      </c>
      <c r="N53" s="67">
        <f>form!B53</f>
        <v>0</v>
      </c>
      <c r="O53" s="67" t="s">
        <v>846</v>
      </c>
      <c r="P53" s="67"/>
      <c r="Q53" s="67"/>
      <c r="R53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53" s="67" t="s">
        <v>142</v>
      </c>
      <c r="U53" s="68">
        <f t="shared" si="4"/>
        <v>1253</v>
      </c>
      <c r="V53" s="69" t="s">
        <v>148</v>
      </c>
      <c r="W53" s="67">
        <f>form!B53</f>
        <v>0</v>
      </c>
      <c r="X53" s="67" t="s">
        <v>138</v>
      </c>
      <c r="Y53" s="67"/>
      <c r="Z53" s="67"/>
      <c r="AA53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53" s="67" t="s">
        <v>142</v>
      </c>
      <c r="AD53" s="68">
        <f t="shared" si="6"/>
        <v>1254</v>
      </c>
      <c r="AE53" s="69" t="s">
        <v>149</v>
      </c>
      <c r="AF53" s="67">
        <f>form!B53</f>
        <v>0</v>
      </c>
      <c r="AG53" s="67" t="s">
        <v>807</v>
      </c>
      <c r="AH53" s="67">
        <f t="shared" si="7"/>
        <v>1253</v>
      </c>
      <c r="AI53" s="67" t="s">
        <v>810</v>
      </c>
      <c r="AJ53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1253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53" s="67" t="s">
        <v>142</v>
      </c>
      <c r="AM53" s="68">
        <f t="shared" si="9"/>
        <v>1255</v>
      </c>
      <c r="AN53" s="69" t="s">
        <v>150</v>
      </c>
      <c r="AO53" s="67">
        <f>form!B53</f>
        <v>0</v>
      </c>
      <c r="AP53" s="67" t="s">
        <v>808</v>
      </c>
      <c r="AQ53" s="67">
        <f t="shared" si="10"/>
        <v>1254</v>
      </c>
      <c r="AR53" s="67" t="s">
        <v>811</v>
      </c>
      <c r="AS53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1254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53" s="67" t="s">
        <v>142</v>
      </c>
      <c r="AV53" s="68">
        <f t="shared" si="12"/>
        <v>1256</v>
      </c>
      <c r="AW53" s="69" t="s">
        <v>151</v>
      </c>
      <c r="AX53" s="67">
        <f>form!B53</f>
        <v>0</v>
      </c>
      <c r="AY53" s="67" t="s">
        <v>809</v>
      </c>
      <c r="AZ53" s="67">
        <f t="shared" si="13"/>
        <v>1255</v>
      </c>
      <c r="BA53" s="67" t="s">
        <v>812</v>
      </c>
      <c r="BB53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1255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53" s="67" t="s">
        <v>142</v>
      </c>
      <c r="BE53" s="68">
        <f t="shared" si="15"/>
        <v>1257</v>
      </c>
      <c r="BF53" s="69" t="s">
        <v>152</v>
      </c>
      <c r="BG53" s="67">
        <f>form!B53</f>
        <v>0</v>
      </c>
      <c r="BH53" s="67" t="s">
        <v>849</v>
      </c>
      <c r="BI53" s="67"/>
      <c r="BJ53" s="67"/>
      <c r="BK53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53" s="67" t="s">
        <v>142</v>
      </c>
      <c r="BN53" s="68">
        <f t="shared" si="17"/>
        <v>1258</v>
      </c>
      <c r="BO53" s="69" t="s">
        <v>153</v>
      </c>
      <c r="BP53" s="67">
        <f>form!B53</f>
        <v>0</v>
      </c>
      <c r="BQ53" s="67" t="s">
        <v>814</v>
      </c>
      <c r="BR53" s="67">
        <f t="shared" si="18"/>
        <v>1267</v>
      </c>
      <c r="BS53" s="67" t="s">
        <v>144</v>
      </c>
      <c r="BT53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1267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53" s="67" t="s">
        <v>142</v>
      </c>
      <c r="BW53" s="68">
        <f t="shared" si="20"/>
        <v>1259</v>
      </c>
      <c r="BX53" s="69" t="s">
        <v>154</v>
      </c>
      <c r="BY53" s="67">
        <f>form!B53</f>
        <v>0</v>
      </c>
      <c r="BZ53" s="67" t="s">
        <v>806</v>
      </c>
      <c r="CA53" s="67">
        <f t="shared" si="21"/>
        <v>1260</v>
      </c>
      <c r="CB53" s="67" t="s">
        <v>145</v>
      </c>
      <c r="CC53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1260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53" s="67" t="s">
        <v>142</v>
      </c>
      <c r="CF53" s="68">
        <f t="shared" si="23"/>
        <v>1260</v>
      </c>
      <c r="CG53" s="69" t="s">
        <v>155</v>
      </c>
      <c r="CH53" s="67">
        <f>form!B53</f>
        <v>0</v>
      </c>
      <c r="CI53" s="67" t="s">
        <v>139</v>
      </c>
      <c r="CJ53" s="67"/>
      <c r="CK53" s="67"/>
      <c r="CL53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53" s="67" t="s">
        <v>142</v>
      </c>
      <c r="CO53" s="68">
        <f t="shared" si="25"/>
        <v>1261</v>
      </c>
      <c r="CP53" s="69" t="s">
        <v>141</v>
      </c>
      <c r="CQ53" s="67">
        <f>form!B53</f>
        <v>0</v>
      </c>
      <c r="CR53" s="67" t="s">
        <v>140</v>
      </c>
      <c r="CS53" s="67"/>
      <c r="CT53" s="67"/>
      <c r="CU53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53" s="67" t="s">
        <v>142</v>
      </c>
      <c r="CX53" s="68">
        <f t="shared" si="27"/>
        <v>1262</v>
      </c>
      <c r="CY53" s="69" t="s">
        <v>156</v>
      </c>
      <c r="CZ53" s="67">
        <f>form!B53</f>
        <v>0</v>
      </c>
      <c r="DA53" s="67" t="s">
        <v>137</v>
      </c>
      <c r="DB53" s="67"/>
      <c r="DC53" s="67"/>
      <c r="DD53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53" s="67" t="s">
        <v>142</v>
      </c>
      <c r="DG53" s="68">
        <f t="shared" si="29"/>
        <v>1263</v>
      </c>
      <c r="DH53" s="69" t="s">
        <v>158</v>
      </c>
      <c r="DI53" s="67">
        <f>form!B53</f>
        <v>0</v>
      </c>
      <c r="DJ53" s="67" t="s">
        <v>799</v>
      </c>
      <c r="DK53" s="70">
        <f t="shared" si="30"/>
        <v>1267</v>
      </c>
      <c r="DL53" s="67" t="s">
        <v>847</v>
      </c>
      <c r="DM53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53" s="67" t="s">
        <v>142</v>
      </c>
      <c r="DP53" s="68">
        <f t="shared" si="32"/>
        <v>1264</v>
      </c>
      <c r="DQ53" s="69" t="s">
        <v>159</v>
      </c>
      <c r="DR53" s="67">
        <f>form!B53</f>
        <v>0</v>
      </c>
      <c r="DS53" s="67" t="s">
        <v>802</v>
      </c>
      <c r="DT53" s="70">
        <f t="shared" si="33"/>
        <v>1267</v>
      </c>
      <c r="DU53" s="67" t="s">
        <v>848</v>
      </c>
      <c r="DV53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53" s="67" t="s">
        <v>142</v>
      </c>
      <c r="DY53" s="68">
        <f t="shared" si="35"/>
        <v>1265</v>
      </c>
      <c r="DZ53" s="69" t="s">
        <v>160</v>
      </c>
      <c r="EA53" s="67">
        <f>form!B53</f>
        <v>0</v>
      </c>
      <c r="EB53" s="67" t="s">
        <v>804</v>
      </c>
      <c r="EC53" s="70">
        <f t="shared" si="36"/>
        <v>1267</v>
      </c>
      <c r="ED53" s="67" t="s">
        <v>848</v>
      </c>
      <c r="EE53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53" s="67" t="s">
        <v>142</v>
      </c>
      <c r="EH53" s="68">
        <f t="shared" si="38"/>
        <v>1266</v>
      </c>
      <c r="EI53" s="69" t="s">
        <v>161</v>
      </c>
      <c r="EJ53" s="67">
        <f>form!B53</f>
        <v>0</v>
      </c>
      <c r="EK53" s="67" t="s">
        <v>805</v>
      </c>
      <c r="EL53" s="70">
        <f t="shared" si="39"/>
        <v>1267</v>
      </c>
      <c r="EM53" s="67" t="s">
        <v>848</v>
      </c>
      <c r="EN53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53" s="67" t="s">
        <v>142</v>
      </c>
      <c r="EQ53" s="68">
        <f t="shared" si="41"/>
        <v>1267</v>
      </c>
      <c r="ER53" s="69" t="s">
        <v>157</v>
      </c>
      <c r="ES53" s="67">
        <f>form!B53</f>
        <v>0</v>
      </c>
      <c r="ET53" s="67" t="s">
        <v>813</v>
      </c>
      <c r="EU53" s="67"/>
      <c r="EV53" s="67"/>
      <c r="EW53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53" s="71" t="s">
        <v>162</v>
      </c>
      <c r="FI53" s="71">
        <f t="shared" si="43"/>
        <v>1267</v>
      </c>
      <c r="FJ53" s="71" t="s">
        <v>163</v>
      </c>
      <c r="FK53" s="67">
        <f>form!B53</f>
        <v>0</v>
      </c>
      <c r="FL53" s="71" t="s">
        <v>164</v>
      </c>
      <c r="FM53" s="71"/>
      <c r="FN53" s="71"/>
      <c r="FO53" s="58" t="str">
        <f t="shared" si="44"/>
        <v>INSERT INTO `ez_fabrik_joins` (`list_id`, `element_id`, `join_from_table`, `table_join`, `table_key`, `table_join_key`, `join_type`, `group_id`, `params`) VALUES (0, 1267, '', '#__users', 'user_sp', 'id', 'left', 0, '{"join-label":"name","type":"element","pk":"`#__users`.`id`"}');</v>
      </c>
      <c r="FQ53" s="67" t="s">
        <v>142</v>
      </c>
      <c r="FR53" s="68">
        <f t="shared" si="45"/>
        <v>1268</v>
      </c>
      <c r="FS53" s="67" t="s">
        <v>341</v>
      </c>
      <c r="FT53" s="67">
        <f>form!B53</f>
        <v>0</v>
      </c>
      <c r="FU53" s="67" t="s">
        <v>342</v>
      </c>
      <c r="FV53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53" s="59"/>
      <c r="FX53" s="13" t="s">
        <v>142</v>
      </c>
      <c r="FY53" s="68">
        <f t="shared" si="47"/>
        <v>1269</v>
      </c>
      <c r="FZ53" t="s">
        <v>851</v>
      </c>
      <c r="GA53" s="67">
        <f>form!B53</f>
        <v>0</v>
      </c>
      <c r="GB53" t="s">
        <v>853</v>
      </c>
      <c r="GC53" s="34">
        <f t="shared" si="48"/>
        <v>1253</v>
      </c>
      <c r="GD53" t="s">
        <v>852</v>
      </c>
      <c r="GE53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1253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53" s="67"/>
      <c r="GH53" s="67"/>
      <c r="GI53" s="67"/>
      <c r="GJ53" s="67"/>
      <c r="GL53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1267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53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53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53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1253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53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1254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53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1255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53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53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1267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53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1260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53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53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53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53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53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53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53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53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53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53" s="66" t="str">
        <f t="shared" si="68"/>
        <v>INSERT INTO `ez_fabrik_joins` (`list_id`, `element_id`, `join_from_table`, `table_join`, `table_key`, `table_join_key`, `join_type`, `group_id`, `params`) VALUES (0, 1267, '', '#__users', 'user_sp', 'id', 'left', 0, '{"join-label":"name","type":"element","pk":"`#__users`.`id`"}');</v>
      </c>
    </row>
    <row r="54" spans="1:212" x14ac:dyDescent="0.25">
      <c r="A54" s="67" t="s">
        <v>142</v>
      </c>
      <c r="B54" s="68">
        <f>dop!A56+1</f>
        <v>1271</v>
      </c>
      <c r="C54" s="69" t="s">
        <v>146</v>
      </c>
      <c r="D54" s="67">
        <f>form!B54</f>
        <v>0</v>
      </c>
      <c r="E54" s="67" t="s">
        <v>854</v>
      </c>
      <c r="F54" s="70">
        <f t="shared" si="0"/>
        <v>1287</v>
      </c>
      <c r="G54" s="67" t="s">
        <v>845</v>
      </c>
      <c r="H54" s="67"/>
      <c r="I54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1287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54" s="67" t="s">
        <v>142</v>
      </c>
      <c r="L54" s="68">
        <f t="shared" si="2"/>
        <v>1272</v>
      </c>
      <c r="M54" s="69" t="s">
        <v>147</v>
      </c>
      <c r="N54" s="67">
        <f>form!B54</f>
        <v>0</v>
      </c>
      <c r="O54" s="67" t="s">
        <v>846</v>
      </c>
      <c r="P54" s="67"/>
      <c r="Q54" s="67"/>
      <c r="R54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54" s="67" t="s">
        <v>142</v>
      </c>
      <c r="U54" s="68">
        <f t="shared" si="4"/>
        <v>1273</v>
      </c>
      <c r="V54" s="69" t="s">
        <v>148</v>
      </c>
      <c r="W54" s="67">
        <f>form!B54</f>
        <v>0</v>
      </c>
      <c r="X54" s="67" t="s">
        <v>138</v>
      </c>
      <c r="Y54" s="67"/>
      <c r="Z54" s="67"/>
      <c r="AA54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54" s="67" t="s">
        <v>142</v>
      </c>
      <c r="AD54" s="68">
        <f t="shared" si="6"/>
        <v>1274</v>
      </c>
      <c r="AE54" s="69" t="s">
        <v>149</v>
      </c>
      <c r="AF54" s="67">
        <f>form!B54</f>
        <v>0</v>
      </c>
      <c r="AG54" s="67" t="s">
        <v>807</v>
      </c>
      <c r="AH54" s="67">
        <f t="shared" si="7"/>
        <v>1273</v>
      </c>
      <c r="AI54" s="67" t="s">
        <v>810</v>
      </c>
      <c r="AJ54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1273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54" s="67" t="s">
        <v>142</v>
      </c>
      <c r="AM54" s="68">
        <f t="shared" si="9"/>
        <v>1275</v>
      </c>
      <c r="AN54" s="69" t="s">
        <v>150</v>
      </c>
      <c r="AO54" s="67">
        <f>form!B54</f>
        <v>0</v>
      </c>
      <c r="AP54" s="67" t="s">
        <v>808</v>
      </c>
      <c r="AQ54" s="67">
        <f t="shared" si="10"/>
        <v>1274</v>
      </c>
      <c r="AR54" s="67" t="s">
        <v>811</v>
      </c>
      <c r="AS54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1274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54" s="67" t="s">
        <v>142</v>
      </c>
      <c r="AV54" s="68">
        <f t="shared" si="12"/>
        <v>1276</v>
      </c>
      <c r="AW54" s="69" t="s">
        <v>151</v>
      </c>
      <c r="AX54" s="67">
        <f>form!B54</f>
        <v>0</v>
      </c>
      <c r="AY54" s="67" t="s">
        <v>809</v>
      </c>
      <c r="AZ54" s="67">
        <f t="shared" si="13"/>
        <v>1275</v>
      </c>
      <c r="BA54" s="67" t="s">
        <v>812</v>
      </c>
      <c r="BB54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1275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54" s="67" t="s">
        <v>142</v>
      </c>
      <c r="BE54" s="68">
        <f t="shared" si="15"/>
        <v>1277</v>
      </c>
      <c r="BF54" s="69" t="s">
        <v>152</v>
      </c>
      <c r="BG54" s="67">
        <f>form!B54</f>
        <v>0</v>
      </c>
      <c r="BH54" s="67" t="s">
        <v>849</v>
      </c>
      <c r="BI54" s="67"/>
      <c r="BJ54" s="67"/>
      <c r="BK54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54" s="67" t="s">
        <v>142</v>
      </c>
      <c r="BN54" s="68">
        <f t="shared" si="17"/>
        <v>1278</v>
      </c>
      <c r="BO54" s="69" t="s">
        <v>153</v>
      </c>
      <c r="BP54" s="67">
        <f>form!B54</f>
        <v>0</v>
      </c>
      <c r="BQ54" s="67" t="s">
        <v>814</v>
      </c>
      <c r="BR54" s="67">
        <f t="shared" si="18"/>
        <v>1287</v>
      </c>
      <c r="BS54" s="67" t="s">
        <v>144</v>
      </c>
      <c r="BT54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1287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54" s="67" t="s">
        <v>142</v>
      </c>
      <c r="BW54" s="68">
        <f t="shared" si="20"/>
        <v>1279</v>
      </c>
      <c r="BX54" s="69" t="s">
        <v>154</v>
      </c>
      <c r="BY54" s="67">
        <f>form!B54</f>
        <v>0</v>
      </c>
      <c r="BZ54" s="67" t="s">
        <v>806</v>
      </c>
      <c r="CA54" s="67">
        <f t="shared" si="21"/>
        <v>1280</v>
      </c>
      <c r="CB54" s="67" t="s">
        <v>145</v>
      </c>
      <c r="CC54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1280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54" s="67" t="s">
        <v>142</v>
      </c>
      <c r="CF54" s="68">
        <f t="shared" si="23"/>
        <v>1280</v>
      </c>
      <c r="CG54" s="69" t="s">
        <v>155</v>
      </c>
      <c r="CH54" s="67">
        <f>form!B54</f>
        <v>0</v>
      </c>
      <c r="CI54" s="67" t="s">
        <v>139</v>
      </c>
      <c r="CJ54" s="67"/>
      <c r="CK54" s="67"/>
      <c r="CL54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54" s="67" t="s">
        <v>142</v>
      </c>
      <c r="CO54" s="68">
        <f t="shared" si="25"/>
        <v>1281</v>
      </c>
      <c r="CP54" s="69" t="s">
        <v>141</v>
      </c>
      <c r="CQ54" s="67">
        <f>form!B54</f>
        <v>0</v>
      </c>
      <c r="CR54" s="67" t="s">
        <v>140</v>
      </c>
      <c r="CS54" s="67"/>
      <c r="CT54" s="67"/>
      <c r="CU54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54" s="67" t="s">
        <v>142</v>
      </c>
      <c r="CX54" s="68">
        <f t="shared" si="27"/>
        <v>1282</v>
      </c>
      <c r="CY54" s="69" t="s">
        <v>156</v>
      </c>
      <c r="CZ54" s="67">
        <f>form!B54</f>
        <v>0</v>
      </c>
      <c r="DA54" s="67" t="s">
        <v>137</v>
      </c>
      <c r="DB54" s="67"/>
      <c r="DC54" s="67"/>
      <c r="DD54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54" s="67" t="s">
        <v>142</v>
      </c>
      <c r="DG54" s="68">
        <f t="shared" si="29"/>
        <v>1283</v>
      </c>
      <c r="DH54" s="69" t="s">
        <v>158</v>
      </c>
      <c r="DI54" s="67">
        <f>form!B54</f>
        <v>0</v>
      </c>
      <c r="DJ54" s="67" t="s">
        <v>799</v>
      </c>
      <c r="DK54" s="70">
        <f t="shared" si="30"/>
        <v>1287</v>
      </c>
      <c r="DL54" s="67" t="s">
        <v>847</v>
      </c>
      <c r="DM54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54" s="67" t="s">
        <v>142</v>
      </c>
      <c r="DP54" s="68">
        <f t="shared" si="32"/>
        <v>1284</v>
      </c>
      <c r="DQ54" s="69" t="s">
        <v>159</v>
      </c>
      <c r="DR54" s="67">
        <f>form!B54</f>
        <v>0</v>
      </c>
      <c r="DS54" s="67" t="s">
        <v>802</v>
      </c>
      <c r="DT54" s="70">
        <f t="shared" si="33"/>
        <v>1287</v>
      </c>
      <c r="DU54" s="67" t="s">
        <v>848</v>
      </c>
      <c r="DV54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54" s="67" t="s">
        <v>142</v>
      </c>
      <c r="DY54" s="68">
        <f t="shared" si="35"/>
        <v>1285</v>
      </c>
      <c r="DZ54" s="69" t="s">
        <v>160</v>
      </c>
      <c r="EA54" s="67">
        <f>form!B54</f>
        <v>0</v>
      </c>
      <c r="EB54" s="67" t="s">
        <v>804</v>
      </c>
      <c r="EC54" s="70">
        <f t="shared" si="36"/>
        <v>1287</v>
      </c>
      <c r="ED54" s="67" t="s">
        <v>848</v>
      </c>
      <c r="EE54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54" s="67" t="s">
        <v>142</v>
      </c>
      <c r="EH54" s="68">
        <f t="shared" si="38"/>
        <v>1286</v>
      </c>
      <c r="EI54" s="69" t="s">
        <v>161</v>
      </c>
      <c r="EJ54" s="67">
        <f>form!B54</f>
        <v>0</v>
      </c>
      <c r="EK54" s="67" t="s">
        <v>805</v>
      </c>
      <c r="EL54" s="70">
        <f t="shared" si="39"/>
        <v>1287</v>
      </c>
      <c r="EM54" s="67" t="s">
        <v>848</v>
      </c>
      <c r="EN54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54" s="67" t="s">
        <v>142</v>
      </c>
      <c r="EQ54" s="68">
        <f t="shared" si="41"/>
        <v>1287</v>
      </c>
      <c r="ER54" s="69" t="s">
        <v>157</v>
      </c>
      <c r="ES54" s="67">
        <f>form!B54</f>
        <v>0</v>
      </c>
      <c r="ET54" s="67" t="s">
        <v>813</v>
      </c>
      <c r="EU54" s="67"/>
      <c r="EV54" s="67"/>
      <c r="EW54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54" s="71" t="s">
        <v>162</v>
      </c>
      <c r="FI54" s="71">
        <f t="shared" si="43"/>
        <v>1287</v>
      </c>
      <c r="FJ54" s="71" t="s">
        <v>163</v>
      </c>
      <c r="FK54" s="67">
        <f>form!B54</f>
        <v>0</v>
      </c>
      <c r="FL54" s="71" t="s">
        <v>164</v>
      </c>
      <c r="FM54" s="71"/>
      <c r="FN54" s="71"/>
      <c r="FO54" s="58" t="str">
        <f t="shared" si="44"/>
        <v>INSERT INTO `ez_fabrik_joins` (`list_id`, `element_id`, `join_from_table`, `table_join`, `table_key`, `table_join_key`, `join_type`, `group_id`, `params`) VALUES (0, 1287, '', '#__users', 'user_sp', 'id', 'left', 0, '{"join-label":"name","type":"element","pk":"`#__users`.`id`"}');</v>
      </c>
      <c r="FQ54" s="67" t="s">
        <v>142</v>
      </c>
      <c r="FR54" s="68">
        <f t="shared" si="45"/>
        <v>1288</v>
      </c>
      <c r="FS54" s="67" t="s">
        <v>341</v>
      </c>
      <c r="FT54" s="67">
        <f>form!B54</f>
        <v>0</v>
      </c>
      <c r="FU54" s="67" t="s">
        <v>342</v>
      </c>
      <c r="FV54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54" s="59"/>
      <c r="FX54" s="13" t="s">
        <v>142</v>
      </c>
      <c r="FY54" s="68">
        <f t="shared" si="47"/>
        <v>1289</v>
      </c>
      <c r="FZ54" t="s">
        <v>851</v>
      </c>
      <c r="GA54" s="67">
        <f>form!B54</f>
        <v>0</v>
      </c>
      <c r="GB54" t="s">
        <v>853</v>
      </c>
      <c r="GC54" s="34">
        <f t="shared" si="48"/>
        <v>1273</v>
      </c>
      <c r="GD54" t="s">
        <v>852</v>
      </c>
      <c r="GE54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1273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54" s="67"/>
      <c r="GH54" s="67"/>
      <c r="GI54" s="67"/>
      <c r="GJ54" s="67"/>
      <c r="GL54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1287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54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54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54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1273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54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1274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54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1275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54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54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1287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54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1280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54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54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54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54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54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54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54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1287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54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54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54" s="66" t="str">
        <f t="shared" si="68"/>
        <v>INSERT INTO `ez_fabrik_joins` (`list_id`, `element_id`, `join_from_table`, `table_join`, `table_key`, `table_join_key`, `join_type`, `group_id`, `params`) VALUES (0, 1287, '', '#__users', 'user_sp', 'id', 'left', 0, '{"join-label":"name","type":"element","pk":"`#__users`.`id`"}');</v>
      </c>
    </row>
    <row r="55" spans="1:212" x14ac:dyDescent="0.25">
      <c r="A55" s="67" t="s">
        <v>142</v>
      </c>
      <c r="B55" s="68">
        <f>dop!A57+1</f>
        <v>1291</v>
      </c>
      <c r="C55" s="69" t="s">
        <v>146</v>
      </c>
      <c r="D55" s="67">
        <f>form!B55</f>
        <v>0</v>
      </c>
      <c r="E55" s="67" t="s">
        <v>854</v>
      </c>
      <c r="F55" s="70">
        <f t="shared" si="0"/>
        <v>1307</v>
      </c>
      <c r="G55" s="67" t="s">
        <v>845</v>
      </c>
      <c r="H55" s="67"/>
      <c r="I55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1307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55" s="67" t="s">
        <v>142</v>
      </c>
      <c r="L55" s="68">
        <f t="shared" si="2"/>
        <v>1292</v>
      </c>
      <c r="M55" s="69" t="s">
        <v>147</v>
      </c>
      <c r="N55" s="67">
        <f>form!B55</f>
        <v>0</v>
      </c>
      <c r="O55" s="67" t="s">
        <v>846</v>
      </c>
      <c r="P55" s="67"/>
      <c r="Q55" s="67"/>
      <c r="R55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55" s="67" t="s">
        <v>142</v>
      </c>
      <c r="U55" s="68">
        <f t="shared" si="4"/>
        <v>1293</v>
      </c>
      <c r="V55" s="69" t="s">
        <v>148</v>
      </c>
      <c r="W55" s="67">
        <f>form!B55</f>
        <v>0</v>
      </c>
      <c r="X55" s="67" t="s">
        <v>138</v>
      </c>
      <c r="Y55" s="67"/>
      <c r="Z55" s="67"/>
      <c r="AA55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55" s="67" t="s">
        <v>142</v>
      </c>
      <c r="AD55" s="68">
        <f t="shared" si="6"/>
        <v>1294</v>
      </c>
      <c r="AE55" s="69" t="s">
        <v>149</v>
      </c>
      <c r="AF55" s="67">
        <f>form!B55</f>
        <v>0</v>
      </c>
      <c r="AG55" s="67" t="s">
        <v>807</v>
      </c>
      <c r="AH55" s="67">
        <f t="shared" si="7"/>
        <v>1293</v>
      </c>
      <c r="AI55" s="67" t="s">
        <v>810</v>
      </c>
      <c r="AJ55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1293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55" s="67" t="s">
        <v>142</v>
      </c>
      <c r="AM55" s="68">
        <f t="shared" si="9"/>
        <v>1295</v>
      </c>
      <c r="AN55" s="69" t="s">
        <v>150</v>
      </c>
      <c r="AO55" s="67">
        <f>form!B55</f>
        <v>0</v>
      </c>
      <c r="AP55" s="67" t="s">
        <v>808</v>
      </c>
      <c r="AQ55" s="67">
        <f t="shared" si="10"/>
        <v>1294</v>
      </c>
      <c r="AR55" s="67" t="s">
        <v>811</v>
      </c>
      <c r="AS55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1294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55" s="67" t="s">
        <v>142</v>
      </c>
      <c r="AV55" s="68">
        <f t="shared" si="12"/>
        <v>1296</v>
      </c>
      <c r="AW55" s="69" t="s">
        <v>151</v>
      </c>
      <c r="AX55" s="67">
        <f>form!B55</f>
        <v>0</v>
      </c>
      <c r="AY55" s="67" t="s">
        <v>809</v>
      </c>
      <c r="AZ55" s="67">
        <f t="shared" si="13"/>
        <v>1295</v>
      </c>
      <c r="BA55" s="67" t="s">
        <v>812</v>
      </c>
      <c r="BB55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1295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55" s="67" t="s">
        <v>142</v>
      </c>
      <c r="BE55" s="68">
        <f t="shared" si="15"/>
        <v>1297</v>
      </c>
      <c r="BF55" s="69" t="s">
        <v>152</v>
      </c>
      <c r="BG55" s="67">
        <f>form!B55</f>
        <v>0</v>
      </c>
      <c r="BH55" s="67" t="s">
        <v>849</v>
      </c>
      <c r="BI55" s="67"/>
      <c r="BJ55" s="67"/>
      <c r="BK55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55" s="67" t="s">
        <v>142</v>
      </c>
      <c r="BN55" s="68">
        <f t="shared" si="17"/>
        <v>1298</v>
      </c>
      <c r="BO55" s="69" t="s">
        <v>153</v>
      </c>
      <c r="BP55" s="67">
        <f>form!B55</f>
        <v>0</v>
      </c>
      <c r="BQ55" s="67" t="s">
        <v>814</v>
      </c>
      <c r="BR55" s="67">
        <f t="shared" si="18"/>
        <v>1307</v>
      </c>
      <c r="BS55" s="67" t="s">
        <v>144</v>
      </c>
      <c r="BT55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1307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55" s="67" t="s">
        <v>142</v>
      </c>
      <c r="BW55" s="68">
        <f t="shared" si="20"/>
        <v>1299</v>
      </c>
      <c r="BX55" s="69" t="s">
        <v>154</v>
      </c>
      <c r="BY55" s="67">
        <f>form!B55</f>
        <v>0</v>
      </c>
      <c r="BZ55" s="67" t="s">
        <v>806</v>
      </c>
      <c r="CA55" s="67">
        <f t="shared" si="21"/>
        <v>1300</v>
      </c>
      <c r="CB55" s="67" t="s">
        <v>145</v>
      </c>
      <c r="CC55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1300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55" s="67" t="s">
        <v>142</v>
      </c>
      <c r="CF55" s="68">
        <f t="shared" si="23"/>
        <v>1300</v>
      </c>
      <c r="CG55" s="69" t="s">
        <v>155</v>
      </c>
      <c r="CH55" s="67">
        <f>form!B55</f>
        <v>0</v>
      </c>
      <c r="CI55" s="67" t="s">
        <v>139</v>
      </c>
      <c r="CJ55" s="67"/>
      <c r="CK55" s="67"/>
      <c r="CL55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55" s="67" t="s">
        <v>142</v>
      </c>
      <c r="CO55" s="68">
        <f t="shared" si="25"/>
        <v>1301</v>
      </c>
      <c r="CP55" s="69" t="s">
        <v>141</v>
      </c>
      <c r="CQ55" s="67">
        <f>form!B55</f>
        <v>0</v>
      </c>
      <c r="CR55" s="67" t="s">
        <v>140</v>
      </c>
      <c r="CS55" s="67"/>
      <c r="CT55" s="67"/>
      <c r="CU55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55" s="67" t="s">
        <v>142</v>
      </c>
      <c r="CX55" s="68">
        <f t="shared" si="27"/>
        <v>1302</v>
      </c>
      <c r="CY55" s="69" t="s">
        <v>156</v>
      </c>
      <c r="CZ55" s="67">
        <f>form!B55</f>
        <v>0</v>
      </c>
      <c r="DA55" s="67" t="s">
        <v>137</v>
      </c>
      <c r="DB55" s="67"/>
      <c r="DC55" s="67"/>
      <c r="DD55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55" s="67" t="s">
        <v>142</v>
      </c>
      <c r="DG55" s="68">
        <f t="shared" si="29"/>
        <v>1303</v>
      </c>
      <c r="DH55" s="69" t="s">
        <v>158</v>
      </c>
      <c r="DI55" s="67">
        <f>form!B55</f>
        <v>0</v>
      </c>
      <c r="DJ55" s="67" t="s">
        <v>799</v>
      </c>
      <c r="DK55" s="70">
        <f t="shared" si="30"/>
        <v>1307</v>
      </c>
      <c r="DL55" s="67" t="s">
        <v>847</v>
      </c>
      <c r="DM55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55" s="67" t="s">
        <v>142</v>
      </c>
      <c r="DP55" s="68">
        <f t="shared" si="32"/>
        <v>1304</v>
      </c>
      <c r="DQ55" s="69" t="s">
        <v>159</v>
      </c>
      <c r="DR55" s="67">
        <f>form!B55</f>
        <v>0</v>
      </c>
      <c r="DS55" s="67" t="s">
        <v>802</v>
      </c>
      <c r="DT55" s="70">
        <f t="shared" si="33"/>
        <v>1307</v>
      </c>
      <c r="DU55" s="67" t="s">
        <v>848</v>
      </c>
      <c r="DV55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55" s="67" t="s">
        <v>142</v>
      </c>
      <c r="DY55" s="68">
        <f t="shared" si="35"/>
        <v>1305</v>
      </c>
      <c r="DZ55" s="69" t="s">
        <v>160</v>
      </c>
      <c r="EA55" s="67">
        <f>form!B55</f>
        <v>0</v>
      </c>
      <c r="EB55" s="67" t="s">
        <v>804</v>
      </c>
      <c r="EC55" s="70">
        <f t="shared" si="36"/>
        <v>1307</v>
      </c>
      <c r="ED55" s="67" t="s">
        <v>848</v>
      </c>
      <c r="EE55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55" s="67" t="s">
        <v>142</v>
      </c>
      <c r="EH55" s="68">
        <f t="shared" si="38"/>
        <v>1306</v>
      </c>
      <c r="EI55" s="69" t="s">
        <v>161</v>
      </c>
      <c r="EJ55" s="67">
        <f>form!B55</f>
        <v>0</v>
      </c>
      <c r="EK55" s="67" t="s">
        <v>805</v>
      </c>
      <c r="EL55" s="70">
        <f t="shared" si="39"/>
        <v>1307</v>
      </c>
      <c r="EM55" s="67" t="s">
        <v>848</v>
      </c>
      <c r="EN55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55" s="67" t="s">
        <v>142</v>
      </c>
      <c r="EQ55" s="68">
        <f t="shared" si="41"/>
        <v>1307</v>
      </c>
      <c r="ER55" s="69" t="s">
        <v>157</v>
      </c>
      <c r="ES55" s="67">
        <f>form!B55</f>
        <v>0</v>
      </c>
      <c r="ET55" s="67" t="s">
        <v>813</v>
      </c>
      <c r="EU55" s="67"/>
      <c r="EV55" s="67"/>
      <c r="EW55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55" s="71" t="s">
        <v>162</v>
      </c>
      <c r="FI55" s="71">
        <f t="shared" si="43"/>
        <v>1307</v>
      </c>
      <c r="FJ55" s="71" t="s">
        <v>163</v>
      </c>
      <c r="FK55" s="67">
        <f>form!B55</f>
        <v>0</v>
      </c>
      <c r="FL55" s="71" t="s">
        <v>164</v>
      </c>
      <c r="FM55" s="71"/>
      <c r="FN55" s="71"/>
      <c r="FO55" s="58" t="str">
        <f t="shared" si="44"/>
        <v>INSERT INTO `ez_fabrik_joins` (`list_id`, `element_id`, `join_from_table`, `table_join`, `table_key`, `table_join_key`, `join_type`, `group_id`, `params`) VALUES (0, 1307, '', '#__users', 'user_sp', 'id', 'left', 0, '{"join-label":"name","type":"element","pk":"`#__users`.`id`"}');</v>
      </c>
      <c r="FQ55" s="67" t="s">
        <v>142</v>
      </c>
      <c r="FR55" s="68">
        <f t="shared" si="45"/>
        <v>1308</v>
      </c>
      <c r="FS55" s="67" t="s">
        <v>341</v>
      </c>
      <c r="FT55" s="67">
        <f>form!B55</f>
        <v>0</v>
      </c>
      <c r="FU55" s="67" t="s">
        <v>342</v>
      </c>
      <c r="FV55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55" s="59"/>
      <c r="FX55" s="13" t="s">
        <v>142</v>
      </c>
      <c r="FY55" s="68">
        <f t="shared" si="47"/>
        <v>1309</v>
      </c>
      <c r="FZ55" t="s">
        <v>851</v>
      </c>
      <c r="GA55" s="67">
        <f>form!B55</f>
        <v>0</v>
      </c>
      <c r="GB55" t="s">
        <v>853</v>
      </c>
      <c r="GC55" s="34">
        <f t="shared" si="48"/>
        <v>1293</v>
      </c>
      <c r="GD55" t="s">
        <v>852</v>
      </c>
      <c r="GE55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1293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55" s="67"/>
      <c r="GH55" s="67"/>
      <c r="GI55" s="67"/>
      <c r="GJ55" s="67"/>
      <c r="GL55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1307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55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55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55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1293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55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1294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55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1295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55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55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1307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55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(1299,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1300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55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55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55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55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55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55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55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55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55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55" s="66" t="str">
        <f t="shared" si="68"/>
        <v>INSERT INTO `ez_fabrik_joins` (`list_id`, `element_id`, `join_from_table`, `table_join`, `table_key`, `table_join_key`, `join_type`, `group_id`, `params`) VALUES (0, 1307, '', '#__users', 'user_sp', 'id', 'left', 0, '{"join-label":"name","type":"element","pk":"`#__users`.`id`"}');</v>
      </c>
    </row>
    <row r="56" spans="1:212" x14ac:dyDescent="0.25">
      <c r="A56" s="67" t="s">
        <v>142</v>
      </c>
      <c r="B56" s="68">
        <f>dop!A58+1</f>
        <v>1311</v>
      </c>
      <c r="C56" s="69" t="s">
        <v>146</v>
      </c>
      <c r="D56" s="67">
        <f>form!B56</f>
        <v>0</v>
      </c>
      <c r="E56" s="67" t="s">
        <v>854</v>
      </c>
      <c r="F56" s="70">
        <f t="shared" si="0"/>
        <v>1327</v>
      </c>
      <c r="G56" s="67" t="s">
        <v>845</v>
      </c>
      <c r="H56" s="67"/>
      <c r="I56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1327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56" s="67" t="s">
        <v>142</v>
      </c>
      <c r="L56" s="68">
        <f t="shared" si="2"/>
        <v>1312</v>
      </c>
      <c r="M56" s="69" t="s">
        <v>147</v>
      </c>
      <c r="N56" s="67">
        <f>form!B56</f>
        <v>0</v>
      </c>
      <c r="O56" s="67" t="s">
        <v>846</v>
      </c>
      <c r="P56" s="67"/>
      <c r="Q56" s="67"/>
      <c r="R56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56" s="67" t="s">
        <v>142</v>
      </c>
      <c r="U56" s="68">
        <f t="shared" si="4"/>
        <v>1313</v>
      </c>
      <c r="V56" s="69" t="s">
        <v>148</v>
      </c>
      <c r="W56" s="67">
        <f>form!B56</f>
        <v>0</v>
      </c>
      <c r="X56" s="67" t="s">
        <v>138</v>
      </c>
      <c r="Y56" s="67"/>
      <c r="Z56" s="67"/>
      <c r="AA56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56" s="67" t="s">
        <v>142</v>
      </c>
      <c r="AD56" s="68">
        <f t="shared" si="6"/>
        <v>1314</v>
      </c>
      <c r="AE56" s="69" t="s">
        <v>149</v>
      </c>
      <c r="AF56" s="67">
        <f>form!B56</f>
        <v>0</v>
      </c>
      <c r="AG56" s="67" t="s">
        <v>807</v>
      </c>
      <c r="AH56" s="67">
        <f t="shared" si="7"/>
        <v>1313</v>
      </c>
      <c r="AI56" s="67" t="s">
        <v>810</v>
      </c>
      <c r="AJ56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1313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56" s="67" t="s">
        <v>142</v>
      </c>
      <c r="AM56" s="68">
        <f t="shared" si="9"/>
        <v>1315</v>
      </c>
      <c r="AN56" s="69" t="s">
        <v>150</v>
      </c>
      <c r="AO56" s="67">
        <f>form!B56</f>
        <v>0</v>
      </c>
      <c r="AP56" s="67" t="s">
        <v>808</v>
      </c>
      <c r="AQ56" s="67">
        <f t="shared" si="10"/>
        <v>1314</v>
      </c>
      <c r="AR56" s="67" t="s">
        <v>811</v>
      </c>
      <c r="AS56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1314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56" s="67" t="s">
        <v>142</v>
      </c>
      <c r="AV56" s="68">
        <f t="shared" si="12"/>
        <v>1316</v>
      </c>
      <c r="AW56" s="69" t="s">
        <v>151</v>
      </c>
      <c r="AX56" s="67">
        <f>form!B56</f>
        <v>0</v>
      </c>
      <c r="AY56" s="67" t="s">
        <v>809</v>
      </c>
      <c r="AZ56" s="67">
        <f t="shared" si="13"/>
        <v>1315</v>
      </c>
      <c r="BA56" s="67" t="s">
        <v>812</v>
      </c>
      <c r="BB56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1315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56" s="67" t="s">
        <v>142</v>
      </c>
      <c r="BE56" s="68">
        <f t="shared" si="15"/>
        <v>1317</v>
      </c>
      <c r="BF56" s="69" t="s">
        <v>152</v>
      </c>
      <c r="BG56" s="67">
        <f>form!B56</f>
        <v>0</v>
      </c>
      <c r="BH56" s="67" t="s">
        <v>849</v>
      </c>
      <c r="BI56" s="67"/>
      <c r="BJ56" s="67"/>
      <c r="BK56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56" s="67" t="s">
        <v>142</v>
      </c>
      <c r="BN56" s="68">
        <f t="shared" si="17"/>
        <v>1318</v>
      </c>
      <c r="BO56" s="69" t="s">
        <v>153</v>
      </c>
      <c r="BP56" s="67">
        <f>form!B56</f>
        <v>0</v>
      </c>
      <c r="BQ56" s="67" t="s">
        <v>814</v>
      </c>
      <c r="BR56" s="67">
        <f t="shared" si="18"/>
        <v>1327</v>
      </c>
      <c r="BS56" s="67" t="s">
        <v>144</v>
      </c>
      <c r="BT56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1327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56" s="67" t="s">
        <v>142</v>
      </c>
      <c r="BW56" s="68">
        <f t="shared" si="20"/>
        <v>1319</v>
      </c>
      <c r="BX56" s="69" t="s">
        <v>154</v>
      </c>
      <c r="BY56" s="67">
        <f>form!B56</f>
        <v>0</v>
      </c>
      <c r="BZ56" s="67" t="s">
        <v>806</v>
      </c>
      <c r="CA56" s="67">
        <f t="shared" si="21"/>
        <v>1320</v>
      </c>
      <c r="CB56" s="67" t="s">
        <v>145</v>
      </c>
      <c r="CC56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1320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56" s="67" t="s">
        <v>142</v>
      </c>
      <c r="CF56" s="68">
        <f t="shared" si="23"/>
        <v>1320</v>
      </c>
      <c r="CG56" s="69" t="s">
        <v>155</v>
      </c>
      <c r="CH56" s="67">
        <f>form!B56</f>
        <v>0</v>
      </c>
      <c r="CI56" s="67" t="s">
        <v>139</v>
      </c>
      <c r="CJ56" s="67"/>
      <c r="CK56" s="67"/>
      <c r="CL56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56" s="67" t="s">
        <v>142</v>
      </c>
      <c r="CO56" s="68">
        <f t="shared" si="25"/>
        <v>1321</v>
      </c>
      <c r="CP56" s="69" t="s">
        <v>141</v>
      </c>
      <c r="CQ56" s="67">
        <f>form!B56</f>
        <v>0</v>
      </c>
      <c r="CR56" s="67" t="s">
        <v>140</v>
      </c>
      <c r="CS56" s="67"/>
      <c r="CT56" s="67"/>
      <c r="CU56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56" s="67" t="s">
        <v>142</v>
      </c>
      <c r="CX56" s="68">
        <f t="shared" si="27"/>
        <v>1322</v>
      </c>
      <c r="CY56" s="69" t="s">
        <v>156</v>
      </c>
      <c r="CZ56" s="67">
        <f>form!B56</f>
        <v>0</v>
      </c>
      <c r="DA56" s="67" t="s">
        <v>137</v>
      </c>
      <c r="DB56" s="67"/>
      <c r="DC56" s="67"/>
      <c r="DD56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56" s="67" t="s">
        <v>142</v>
      </c>
      <c r="DG56" s="68">
        <f t="shared" si="29"/>
        <v>1323</v>
      </c>
      <c r="DH56" s="69" t="s">
        <v>158</v>
      </c>
      <c r="DI56" s="67">
        <f>form!B56</f>
        <v>0</v>
      </c>
      <c r="DJ56" s="67" t="s">
        <v>799</v>
      </c>
      <c r="DK56" s="70">
        <f t="shared" si="30"/>
        <v>1327</v>
      </c>
      <c r="DL56" s="67" t="s">
        <v>847</v>
      </c>
      <c r="DM56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56" s="67" t="s">
        <v>142</v>
      </c>
      <c r="DP56" s="68">
        <f t="shared" si="32"/>
        <v>1324</v>
      </c>
      <c r="DQ56" s="69" t="s">
        <v>159</v>
      </c>
      <c r="DR56" s="67">
        <f>form!B56</f>
        <v>0</v>
      </c>
      <c r="DS56" s="67" t="s">
        <v>802</v>
      </c>
      <c r="DT56" s="70">
        <f t="shared" si="33"/>
        <v>1327</v>
      </c>
      <c r="DU56" s="67" t="s">
        <v>848</v>
      </c>
      <c r="DV56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56" s="67" t="s">
        <v>142</v>
      </c>
      <c r="DY56" s="68">
        <f t="shared" si="35"/>
        <v>1325</v>
      </c>
      <c r="DZ56" s="69" t="s">
        <v>160</v>
      </c>
      <c r="EA56" s="67">
        <f>form!B56</f>
        <v>0</v>
      </c>
      <c r="EB56" s="67" t="s">
        <v>804</v>
      </c>
      <c r="EC56" s="70">
        <f t="shared" si="36"/>
        <v>1327</v>
      </c>
      <c r="ED56" s="67" t="s">
        <v>848</v>
      </c>
      <c r="EE56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56" s="67" t="s">
        <v>142</v>
      </c>
      <c r="EH56" s="68">
        <f t="shared" si="38"/>
        <v>1326</v>
      </c>
      <c r="EI56" s="69" t="s">
        <v>161</v>
      </c>
      <c r="EJ56" s="67">
        <f>form!B56</f>
        <v>0</v>
      </c>
      <c r="EK56" s="67" t="s">
        <v>805</v>
      </c>
      <c r="EL56" s="70">
        <f t="shared" si="39"/>
        <v>1327</v>
      </c>
      <c r="EM56" s="67" t="s">
        <v>848</v>
      </c>
      <c r="EN56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56" s="67" t="s">
        <v>142</v>
      </c>
      <c r="EQ56" s="68">
        <f t="shared" si="41"/>
        <v>1327</v>
      </c>
      <c r="ER56" s="69" t="s">
        <v>157</v>
      </c>
      <c r="ES56" s="67">
        <f>form!B56</f>
        <v>0</v>
      </c>
      <c r="ET56" s="67" t="s">
        <v>813</v>
      </c>
      <c r="EU56" s="67"/>
      <c r="EV56" s="67"/>
      <c r="EW56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56" s="71" t="s">
        <v>162</v>
      </c>
      <c r="FI56" s="71">
        <f t="shared" si="43"/>
        <v>1327</v>
      </c>
      <c r="FJ56" s="71" t="s">
        <v>163</v>
      </c>
      <c r="FK56" s="67">
        <f>form!B56</f>
        <v>0</v>
      </c>
      <c r="FL56" s="71" t="s">
        <v>164</v>
      </c>
      <c r="FM56" s="71"/>
      <c r="FN56" s="71"/>
      <c r="FO56" s="58" t="str">
        <f t="shared" si="44"/>
        <v>INSERT INTO `ez_fabrik_joins` (`list_id`, `element_id`, `join_from_table`, `table_join`, `table_key`, `table_join_key`, `join_type`, `group_id`, `params`) VALUES (0, 1327, '', '#__users', 'user_sp', 'id', 'left', 0, '{"join-label":"name","type":"element","pk":"`#__users`.`id`"}');</v>
      </c>
      <c r="FQ56" s="67" t="s">
        <v>142</v>
      </c>
      <c r="FR56" s="68">
        <f t="shared" si="45"/>
        <v>1328</v>
      </c>
      <c r="FS56" s="67" t="s">
        <v>341</v>
      </c>
      <c r="FT56" s="67">
        <f>form!B56</f>
        <v>0</v>
      </c>
      <c r="FU56" s="67" t="s">
        <v>342</v>
      </c>
      <c r="FV56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56" s="59"/>
      <c r="FX56" s="13" t="s">
        <v>142</v>
      </c>
      <c r="FY56" s="68">
        <f t="shared" si="47"/>
        <v>1329</v>
      </c>
      <c r="FZ56" t="s">
        <v>851</v>
      </c>
      <c r="GA56" s="67">
        <f>form!B56</f>
        <v>0</v>
      </c>
      <c r="GB56" t="s">
        <v>853</v>
      </c>
      <c r="GC56" s="34">
        <f t="shared" si="48"/>
        <v>1313</v>
      </c>
      <c r="GD56" t="s">
        <v>852</v>
      </c>
      <c r="GE56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1313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56" s="67"/>
      <c r="GH56" s="67"/>
      <c r="GI56" s="67"/>
      <c r="GJ56" s="67"/>
      <c r="GL56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1327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56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56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56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1313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56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1314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56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1315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56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56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1327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56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1320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56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56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56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56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56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56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56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56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56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56" s="66" t="str">
        <f t="shared" si="68"/>
        <v>INSERT INTO `ez_fabrik_joins` (`list_id`, `element_id`, `join_from_table`, `table_join`, `table_key`, `table_join_key`, `join_type`, `group_id`, `params`) VALUES (0, 1327, '', '#__users', 'user_sp', 'id', 'left', 0, '{"join-label":"name","type":"element","pk":"`#__users`.`id`"}');</v>
      </c>
    </row>
    <row r="57" spans="1:212" x14ac:dyDescent="0.25">
      <c r="A57" s="67" t="s">
        <v>142</v>
      </c>
      <c r="B57" s="68">
        <f>dop!A59+1</f>
        <v>1331</v>
      </c>
      <c r="C57" s="69" t="s">
        <v>146</v>
      </c>
      <c r="D57" s="67">
        <f>form!B57</f>
        <v>0</v>
      </c>
      <c r="E57" s="67" t="s">
        <v>854</v>
      </c>
      <c r="F57" s="70">
        <f t="shared" si="0"/>
        <v>1347</v>
      </c>
      <c r="G57" s="67" t="s">
        <v>845</v>
      </c>
      <c r="H57" s="67"/>
      <c r="I57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1347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57" s="67" t="s">
        <v>142</v>
      </c>
      <c r="L57" s="68">
        <f t="shared" si="2"/>
        <v>1332</v>
      </c>
      <c r="M57" s="69" t="s">
        <v>147</v>
      </c>
      <c r="N57" s="67">
        <f>form!B57</f>
        <v>0</v>
      </c>
      <c r="O57" s="67" t="s">
        <v>846</v>
      </c>
      <c r="P57" s="67"/>
      <c r="Q57" s="67"/>
      <c r="R57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57" s="67" t="s">
        <v>142</v>
      </c>
      <c r="U57" s="68">
        <f t="shared" si="4"/>
        <v>1333</v>
      </c>
      <c r="V57" s="69" t="s">
        <v>148</v>
      </c>
      <c r="W57" s="67">
        <f>form!B57</f>
        <v>0</v>
      </c>
      <c r="X57" s="67" t="s">
        <v>138</v>
      </c>
      <c r="Y57" s="67"/>
      <c r="Z57" s="67"/>
      <c r="AA57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57" s="67" t="s">
        <v>142</v>
      </c>
      <c r="AD57" s="68">
        <f t="shared" si="6"/>
        <v>1334</v>
      </c>
      <c r="AE57" s="69" t="s">
        <v>149</v>
      </c>
      <c r="AF57" s="67">
        <f>form!B57</f>
        <v>0</v>
      </c>
      <c r="AG57" s="67" t="s">
        <v>807</v>
      </c>
      <c r="AH57" s="67">
        <f t="shared" si="7"/>
        <v>1333</v>
      </c>
      <c r="AI57" s="67" t="s">
        <v>810</v>
      </c>
      <c r="AJ57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1333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57" s="67" t="s">
        <v>142</v>
      </c>
      <c r="AM57" s="68">
        <f t="shared" si="9"/>
        <v>1335</v>
      </c>
      <c r="AN57" s="69" t="s">
        <v>150</v>
      </c>
      <c r="AO57" s="67">
        <f>form!B57</f>
        <v>0</v>
      </c>
      <c r="AP57" s="67" t="s">
        <v>808</v>
      </c>
      <c r="AQ57" s="67">
        <f t="shared" si="10"/>
        <v>1334</v>
      </c>
      <c r="AR57" s="67" t="s">
        <v>811</v>
      </c>
      <c r="AS57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1334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57" s="67" t="s">
        <v>142</v>
      </c>
      <c r="AV57" s="68">
        <f t="shared" si="12"/>
        <v>1336</v>
      </c>
      <c r="AW57" s="69" t="s">
        <v>151</v>
      </c>
      <c r="AX57" s="67">
        <f>form!B57</f>
        <v>0</v>
      </c>
      <c r="AY57" s="67" t="s">
        <v>809</v>
      </c>
      <c r="AZ57" s="67">
        <f t="shared" si="13"/>
        <v>1335</v>
      </c>
      <c r="BA57" s="67" t="s">
        <v>812</v>
      </c>
      <c r="BB57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1335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57" s="67" t="s">
        <v>142</v>
      </c>
      <c r="BE57" s="68">
        <f t="shared" si="15"/>
        <v>1337</v>
      </c>
      <c r="BF57" s="69" t="s">
        <v>152</v>
      </c>
      <c r="BG57" s="67">
        <f>form!B57</f>
        <v>0</v>
      </c>
      <c r="BH57" s="67" t="s">
        <v>849</v>
      </c>
      <c r="BI57" s="67"/>
      <c r="BJ57" s="67"/>
      <c r="BK57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57" s="67" t="s">
        <v>142</v>
      </c>
      <c r="BN57" s="68">
        <f t="shared" si="17"/>
        <v>1338</v>
      </c>
      <c r="BO57" s="69" t="s">
        <v>153</v>
      </c>
      <c r="BP57" s="67">
        <f>form!B57</f>
        <v>0</v>
      </c>
      <c r="BQ57" s="67" t="s">
        <v>814</v>
      </c>
      <c r="BR57" s="67">
        <f t="shared" si="18"/>
        <v>1347</v>
      </c>
      <c r="BS57" s="67" t="s">
        <v>144</v>
      </c>
      <c r="BT57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1347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57" s="67" t="s">
        <v>142</v>
      </c>
      <c r="BW57" s="68">
        <f t="shared" si="20"/>
        <v>1339</v>
      </c>
      <c r="BX57" s="69" t="s">
        <v>154</v>
      </c>
      <c r="BY57" s="67">
        <f>form!B57</f>
        <v>0</v>
      </c>
      <c r="BZ57" s="67" t="s">
        <v>806</v>
      </c>
      <c r="CA57" s="67">
        <f t="shared" si="21"/>
        <v>1340</v>
      </c>
      <c r="CB57" s="67" t="s">
        <v>145</v>
      </c>
      <c r="CC57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1340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57" s="67" t="s">
        <v>142</v>
      </c>
      <c r="CF57" s="68">
        <f t="shared" si="23"/>
        <v>1340</v>
      </c>
      <c r="CG57" s="69" t="s">
        <v>155</v>
      </c>
      <c r="CH57" s="67">
        <f>form!B57</f>
        <v>0</v>
      </c>
      <c r="CI57" s="67" t="s">
        <v>139</v>
      </c>
      <c r="CJ57" s="67"/>
      <c r="CK57" s="67"/>
      <c r="CL57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57" s="67" t="s">
        <v>142</v>
      </c>
      <c r="CO57" s="68">
        <f t="shared" si="25"/>
        <v>1341</v>
      </c>
      <c r="CP57" s="69" t="s">
        <v>141</v>
      </c>
      <c r="CQ57" s="67">
        <f>form!B57</f>
        <v>0</v>
      </c>
      <c r="CR57" s="67" t="s">
        <v>140</v>
      </c>
      <c r="CS57" s="67"/>
      <c r="CT57" s="67"/>
      <c r="CU57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57" s="67" t="s">
        <v>142</v>
      </c>
      <c r="CX57" s="68">
        <f t="shared" si="27"/>
        <v>1342</v>
      </c>
      <c r="CY57" s="69" t="s">
        <v>156</v>
      </c>
      <c r="CZ57" s="67">
        <f>form!B57</f>
        <v>0</v>
      </c>
      <c r="DA57" s="67" t="s">
        <v>137</v>
      </c>
      <c r="DB57" s="67"/>
      <c r="DC57" s="67"/>
      <c r="DD57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57" s="67" t="s">
        <v>142</v>
      </c>
      <c r="DG57" s="68">
        <f t="shared" si="29"/>
        <v>1343</v>
      </c>
      <c r="DH57" s="69" t="s">
        <v>158</v>
      </c>
      <c r="DI57" s="67">
        <f>form!B57</f>
        <v>0</v>
      </c>
      <c r="DJ57" s="67" t="s">
        <v>799</v>
      </c>
      <c r="DK57" s="70">
        <f t="shared" si="30"/>
        <v>1347</v>
      </c>
      <c r="DL57" s="67" t="s">
        <v>847</v>
      </c>
      <c r="DM57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57" s="67" t="s">
        <v>142</v>
      </c>
      <c r="DP57" s="68">
        <f t="shared" si="32"/>
        <v>1344</v>
      </c>
      <c r="DQ57" s="69" t="s">
        <v>159</v>
      </c>
      <c r="DR57" s="67">
        <f>form!B57</f>
        <v>0</v>
      </c>
      <c r="DS57" s="67" t="s">
        <v>802</v>
      </c>
      <c r="DT57" s="70">
        <f t="shared" si="33"/>
        <v>1347</v>
      </c>
      <c r="DU57" s="67" t="s">
        <v>848</v>
      </c>
      <c r="DV57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57" s="67" t="s">
        <v>142</v>
      </c>
      <c r="DY57" s="68">
        <f t="shared" si="35"/>
        <v>1345</v>
      </c>
      <c r="DZ57" s="69" t="s">
        <v>160</v>
      </c>
      <c r="EA57" s="67">
        <f>form!B57</f>
        <v>0</v>
      </c>
      <c r="EB57" s="67" t="s">
        <v>804</v>
      </c>
      <c r="EC57" s="70">
        <f t="shared" si="36"/>
        <v>1347</v>
      </c>
      <c r="ED57" s="67" t="s">
        <v>848</v>
      </c>
      <c r="EE57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57" s="67" t="s">
        <v>142</v>
      </c>
      <c r="EH57" s="68">
        <f t="shared" si="38"/>
        <v>1346</v>
      </c>
      <c r="EI57" s="69" t="s">
        <v>161</v>
      </c>
      <c r="EJ57" s="67">
        <f>form!B57</f>
        <v>0</v>
      </c>
      <c r="EK57" s="67" t="s">
        <v>805</v>
      </c>
      <c r="EL57" s="70">
        <f t="shared" si="39"/>
        <v>1347</v>
      </c>
      <c r="EM57" s="67" t="s">
        <v>848</v>
      </c>
      <c r="EN57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57" s="67" t="s">
        <v>142</v>
      </c>
      <c r="EQ57" s="68">
        <f t="shared" si="41"/>
        <v>1347</v>
      </c>
      <c r="ER57" s="69" t="s">
        <v>157</v>
      </c>
      <c r="ES57" s="67">
        <f>form!B57</f>
        <v>0</v>
      </c>
      <c r="ET57" s="67" t="s">
        <v>813</v>
      </c>
      <c r="EU57" s="67"/>
      <c r="EV57" s="67"/>
      <c r="EW57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57" s="71" t="s">
        <v>162</v>
      </c>
      <c r="FI57" s="71">
        <f t="shared" si="43"/>
        <v>1347</v>
      </c>
      <c r="FJ57" s="71" t="s">
        <v>163</v>
      </c>
      <c r="FK57" s="67">
        <f>form!B57</f>
        <v>0</v>
      </c>
      <c r="FL57" s="71" t="s">
        <v>164</v>
      </c>
      <c r="FM57" s="71"/>
      <c r="FN57" s="71"/>
      <c r="FO57" s="58" t="str">
        <f t="shared" si="44"/>
        <v>INSERT INTO `ez_fabrik_joins` (`list_id`, `element_id`, `join_from_table`, `table_join`, `table_key`, `table_join_key`, `join_type`, `group_id`, `params`) VALUES (0, 1347, '', '#__users', 'user_sp', 'id', 'left', 0, '{"join-label":"name","type":"element","pk":"`#__users`.`id`"}');</v>
      </c>
      <c r="FQ57" s="67" t="s">
        <v>142</v>
      </c>
      <c r="FR57" s="68">
        <f t="shared" si="45"/>
        <v>1348</v>
      </c>
      <c r="FS57" s="67" t="s">
        <v>341</v>
      </c>
      <c r="FT57" s="67">
        <f>form!B57</f>
        <v>0</v>
      </c>
      <c r="FU57" s="67" t="s">
        <v>342</v>
      </c>
      <c r="FV57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57" s="59"/>
      <c r="FX57" s="13" t="s">
        <v>142</v>
      </c>
      <c r="FY57" s="68">
        <f t="shared" si="47"/>
        <v>1349</v>
      </c>
      <c r="FZ57" t="s">
        <v>851</v>
      </c>
      <c r="GA57" s="67">
        <f>form!B57</f>
        <v>0</v>
      </c>
      <c r="GB57" t="s">
        <v>853</v>
      </c>
      <c r="GC57" s="34">
        <f t="shared" si="48"/>
        <v>1333</v>
      </c>
      <c r="GD57" t="s">
        <v>852</v>
      </c>
      <c r="GE57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1333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57" s="67"/>
      <c r="GH57" s="67"/>
      <c r="GI57" s="67"/>
      <c r="GJ57" s="67"/>
      <c r="GL57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1347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57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57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57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1333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57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1334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57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1335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57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57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1347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57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1340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57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57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57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57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57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57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57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57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57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57" s="66" t="str">
        <f t="shared" si="68"/>
        <v>INSERT INTO `ez_fabrik_joins` (`list_id`, `element_id`, `join_from_table`, `table_join`, `table_key`, `table_join_key`, `join_type`, `group_id`, `params`) VALUES (0, 1347, '', '#__users', 'user_sp', 'id', 'left', 0, '{"join-label":"name","type":"element","pk":"`#__users`.`id`"}');</v>
      </c>
    </row>
    <row r="58" spans="1:212" x14ac:dyDescent="0.25">
      <c r="A58" s="67" t="s">
        <v>142</v>
      </c>
      <c r="B58" s="68">
        <f>dop!A60+1</f>
        <v>1351</v>
      </c>
      <c r="C58" s="69" t="s">
        <v>146</v>
      </c>
      <c r="D58" s="67">
        <f>form!B58</f>
        <v>0</v>
      </c>
      <c r="E58" s="67" t="s">
        <v>854</v>
      </c>
      <c r="F58" s="70">
        <f t="shared" si="0"/>
        <v>1367</v>
      </c>
      <c r="G58" s="67" t="s">
        <v>845</v>
      </c>
      <c r="H58" s="67"/>
      <c r="I58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1367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58" s="67" t="s">
        <v>142</v>
      </c>
      <c r="L58" s="68">
        <f t="shared" si="2"/>
        <v>1352</v>
      </c>
      <c r="M58" s="69" t="s">
        <v>147</v>
      </c>
      <c r="N58" s="67">
        <f>form!B58</f>
        <v>0</v>
      </c>
      <c r="O58" s="67" t="s">
        <v>846</v>
      </c>
      <c r="P58" s="67"/>
      <c r="Q58" s="67"/>
      <c r="R58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58" s="67" t="s">
        <v>142</v>
      </c>
      <c r="U58" s="68">
        <f t="shared" si="4"/>
        <v>1353</v>
      </c>
      <c r="V58" s="69" t="s">
        <v>148</v>
      </c>
      <c r="W58" s="67">
        <f>form!B58</f>
        <v>0</v>
      </c>
      <c r="X58" s="67" t="s">
        <v>138</v>
      </c>
      <c r="Y58" s="67"/>
      <c r="Z58" s="67"/>
      <c r="AA58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58" s="67" t="s">
        <v>142</v>
      </c>
      <c r="AD58" s="68">
        <f t="shared" si="6"/>
        <v>1354</v>
      </c>
      <c r="AE58" s="69" t="s">
        <v>149</v>
      </c>
      <c r="AF58" s="67">
        <f>form!B58</f>
        <v>0</v>
      </c>
      <c r="AG58" s="67" t="s">
        <v>807</v>
      </c>
      <c r="AH58" s="67">
        <f t="shared" si="7"/>
        <v>1353</v>
      </c>
      <c r="AI58" s="67" t="s">
        <v>810</v>
      </c>
      <c r="AJ58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1353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58" s="67" t="s">
        <v>142</v>
      </c>
      <c r="AM58" s="68">
        <f t="shared" si="9"/>
        <v>1355</v>
      </c>
      <c r="AN58" s="69" t="s">
        <v>150</v>
      </c>
      <c r="AO58" s="67">
        <f>form!B58</f>
        <v>0</v>
      </c>
      <c r="AP58" s="67" t="s">
        <v>808</v>
      </c>
      <c r="AQ58" s="67">
        <f t="shared" si="10"/>
        <v>1354</v>
      </c>
      <c r="AR58" s="67" t="s">
        <v>811</v>
      </c>
      <c r="AS58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1354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58" s="67" t="s">
        <v>142</v>
      </c>
      <c r="AV58" s="68">
        <f t="shared" si="12"/>
        <v>1356</v>
      </c>
      <c r="AW58" s="69" t="s">
        <v>151</v>
      </c>
      <c r="AX58" s="67">
        <f>form!B58</f>
        <v>0</v>
      </c>
      <c r="AY58" s="67" t="s">
        <v>809</v>
      </c>
      <c r="AZ58" s="67">
        <f t="shared" si="13"/>
        <v>1355</v>
      </c>
      <c r="BA58" s="67" t="s">
        <v>812</v>
      </c>
      <c r="BB58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1355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58" s="67" t="s">
        <v>142</v>
      </c>
      <c r="BE58" s="68">
        <f t="shared" si="15"/>
        <v>1357</v>
      </c>
      <c r="BF58" s="69" t="s">
        <v>152</v>
      </c>
      <c r="BG58" s="67">
        <f>form!B58</f>
        <v>0</v>
      </c>
      <c r="BH58" s="67" t="s">
        <v>849</v>
      </c>
      <c r="BI58" s="67"/>
      <c r="BJ58" s="67"/>
      <c r="BK58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58" s="67" t="s">
        <v>142</v>
      </c>
      <c r="BN58" s="68">
        <f t="shared" si="17"/>
        <v>1358</v>
      </c>
      <c r="BO58" s="69" t="s">
        <v>153</v>
      </c>
      <c r="BP58" s="67">
        <f>form!B58</f>
        <v>0</v>
      </c>
      <c r="BQ58" s="67" t="s">
        <v>814</v>
      </c>
      <c r="BR58" s="67">
        <f t="shared" si="18"/>
        <v>1367</v>
      </c>
      <c r="BS58" s="67" t="s">
        <v>144</v>
      </c>
      <c r="BT58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1367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58" s="67" t="s">
        <v>142</v>
      </c>
      <c r="BW58" s="68">
        <f t="shared" si="20"/>
        <v>1359</v>
      </c>
      <c r="BX58" s="69" t="s">
        <v>154</v>
      </c>
      <c r="BY58" s="67">
        <f>form!B58</f>
        <v>0</v>
      </c>
      <c r="BZ58" s="67" t="s">
        <v>806</v>
      </c>
      <c r="CA58" s="67">
        <f t="shared" si="21"/>
        <v>1360</v>
      </c>
      <c r="CB58" s="67" t="s">
        <v>145</v>
      </c>
      <c r="CC58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1360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58" s="67" t="s">
        <v>142</v>
      </c>
      <c r="CF58" s="68">
        <f t="shared" si="23"/>
        <v>1360</v>
      </c>
      <c r="CG58" s="69" t="s">
        <v>155</v>
      </c>
      <c r="CH58" s="67">
        <f>form!B58</f>
        <v>0</v>
      </c>
      <c r="CI58" s="67" t="s">
        <v>139</v>
      </c>
      <c r="CJ58" s="67"/>
      <c r="CK58" s="67"/>
      <c r="CL58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58" s="67" t="s">
        <v>142</v>
      </c>
      <c r="CO58" s="68">
        <f t="shared" si="25"/>
        <v>1361</v>
      </c>
      <c r="CP58" s="69" t="s">
        <v>141</v>
      </c>
      <c r="CQ58" s="67">
        <f>form!B58</f>
        <v>0</v>
      </c>
      <c r="CR58" s="67" t="s">
        <v>140</v>
      </c>
      <c r="CS58" s="67"/>
      <c r="CT58" s="67"/>
      <c r="CU58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58" s="67" t="s">
        <v>142</v>
      </c>
      <c r="CX58" s="68">
        <f t="shared" si="27"/>
        <v>1362</v>
      </c>
      <c r="CY58" s="69" t="s">
        <v>156</v>
      </c>
      <c r="CZ58" s="67">
        <f>form!B58</f>
        <v>0</v>
      </c>
      <c r="DA58" s="67" t="s">
        <v>137</v>
      </c>
      <c r="DB58" s="67"/>
      <c r="DC58" s="67"/>
      <c r="DD58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58" s="67" t="s">
        <v>142</v>
      </c>
      <c r="DG58" s="68">
        <f t="shared" si="29"/>
        <v>1363</v>
      </c>
      <c r="DH58" s="69" t="s">
        <v>158</v>
      </c>
      <c r="DI58" s="67">
        <f>form!B58</f>
        <v>0</v>
      </c>
      <c r="DJ58" s="67" t="s">
        <v>799</v>
      </c>
      <c r="DK58" s="70">
        <f t="shared" si="30"/>
        <v>1367</v>
      </c>
      <c r="DL58" s="67" t="s">
        <v>847</v>
      </c>
      <c r="DM58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58" s="67" t="s">
        <v>142</v>
      </c>
      <c r="DP58" s="68">
        <f t="shared" si="32"/>
        <v>1364</v>
      </c>
      <c r="DQ58" s="69" t="s">
        <v>159</v>
      </c>
      <c r="DR58" s="67">
        <f>form!B58</f>
        <v>0</v>
      </c>
      <c r="DS58" s="67" t="s">
        <v>802</v>
      </c>
      <c r="DT58" s="70">
        <f t="shared" si="33"/>
        <v>1367</v>
      </c>
      <c r="DU58" s="67" t="s">
        <v>848</v>
      </c>
      <c r="DV58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58" s="67" t="s">
        <v>142</v>
      </c>
      <c r="DY58" s="68">
        <f t="shared" si="35"/>
        <v>1365</v>
      </c>
      <c r="DZ58" s="69" t="s">
        <v>160</v>
      </c>
      <c r="EA58" s="67">
        <f>form!B58</f>
        <v>0</v>
      </c>
      <c r="EB58" s="67" t="s">
        <v>804</v>
      </c>
      <c r="EC58" s="70">
        <f t="shared" si="36"/>
        <v>1367</v>
      </c>
      <c r="ED58" s="67" t="s">
        <v>848</v>
      </c>
      <c r="EE58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58" s="67" t="s">
        <v>142</v>
      </c>
      <c r="EH58" s="68">
        <f t="shared" si="38"/>
        <v>1366</v>
      </c>
      <c r="EI58" s="69" t="s">
        <v>161</v>
      </c>
      <c r="EJ58" s="67">
        <f>form!B58</f>
        <v>0</v>
      </c>
      <c r="EK58" s="67" t="s">
        <v>805</v>
      </c>
      <c r="EL58" s="70">
        <f t="shared" si="39"/>
        <v>1367</v>
      </c>
      <c r="EM58" s="67" t="s">
        <v>848</v>
      </c>
      <c r="EN58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58" s="67" t="s">
        <v>142</v>
      </c>
      <c r="EQ58" s="68">
        <f t="shared" si="41"/>
        <v>1367</v>
      </c>
      <c r="ER58" s="69" t="s">
        <v>157</v>
      </c>
      <c r="ES58" s="67">
        <f>form!B58</f>
        <v>0</v>
      </c>
      <c r="ET58" s="67" t="s">
        <v>813</v>
      </c>
      <c r="EU58" s="67"/>
      <c r="EV58" s="67"/>
      <c r="EW58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58" s="71" t="s">
        <v>162</v>
      </c>
      <c r="FI58" s="71">
        <f t="shared" si="43"/>
        <v>1367</v>
      </c>
      <c r="FJ58" s="71" t="s">
        <v>163</v>
      </c>
      <c r="FK58" s="67">
        <f>form!B58</f>
        <v>0</v>
      </c>
      <c r="FL58" s="71" t="s">
        <v>164</v>
      </c>
      <c r="FM58" s="71"/>
      <c r="FN58" s="71"/>
      <c r="FO58" s="58" t="str">
        <f t="shared" si="44"/>
        <v>INSERT INTO `ez_fabrik_joins` (`list_id`, `element_id`, `join_from_table`, `table_join`, `table_key`, `table_join_key`, `join_type`, `group_id`, `params`) VALUES (0, 1367, '', '#__users', 'user_sp', 'id', 'left', 0, '{"join-label":"name","type":"element","pk":"`#__users`.`id`"}');</v>
      </c>
      <c r="FQ58" s="67" t="s">
        <v>142</v>
      </c>
      <c r="FR58" s="68">
        <f t="shared" si="45"/>
        <v>1368</v>
      </c>
      <c r="FS58" s="67" t="s">
        <v>341</v>
      </c>
      <c r="FT58" s="67">
        <f>form!B58</f>
        <v>0</v>
      </c>
      <c r="FU58" s="67" t="s">
        <v>342</v>
      </c>
      <c r="FV58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58" s="59"/>
      <c r="FX58" s="13" t="s">
        <v>142</v>
      </c>
      <c r="FY58" s="68">
        <f t="shared" si="47"/>
        <v>1369</v>
      </c>
      <c r="FZ58" t="s">
        <v>851</v>
      </c>
      <c r="GA58" s="67">
        <f>form!B58</f>
        <v>0</v>
      </c>
      <c r="GB58" t="s">
        <v>853</v>
      </c>
      <c r="GC58" s="34">
        <f t="shared" si="48"/>
        <v>1353</v>
      </c>
      <c r="GD58" t="s">
        <v>852</v>
      </c>
      <c r="GE58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1353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58" s="67"/>
      <c r="GH58" s="67"/>
      <c r="GI58" s="67"/>
      <c r="GJ58" s="67"/>
      <c r="GL58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1367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58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58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58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1353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58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1354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58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1355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58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58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1367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58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1360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58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58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58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58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58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58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58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58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58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58" s="66" t="str">
        <f t="shared" si="68"/>
        <v>INSERT INTO `ez_fabrik_joins` (`list_id`, `element_id`, `join_from_table`, `table_join`, `table_key`, `table_join_key`, `join_type`, `group_id`, `params`) VALUES (0, 1367, '', '#__users', 'user_sp', 'id', 'left', 0, '{"join-label":"name","type":"element","pk":"`#__users`.`id`"}');</v>
      </c>
    </row>
    <row r="59" spans="1:212" x14ac:dyDescent="0.25">
      <c r="A59" s="67" t="s">
        <v>142</v>
      </c>
      <c r="B59" s="68">
        <f>dop!A61+1</f>
        <v>1371</v>
      </c>
      <c r="C59" s="69" t="s">
        <v>146</v>
      </c>
      <c r="D59" s="67">
        <f>form!B59</f>
        <v>0</v>
      </c>
      <c r="E59" s="67" t="s">
        <v>854</v>
      </c>
      <c r="F59" s="70">
        <f t="shared" si="0"/>
        <v>1387</v>
      </c>
      <c r="G59" s="67" t="s">
        <v>845</v>
      </c>
      <c r="H59" s="67"/>
      <c r="I59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1387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59" s="67" t="s">
        <v>142</v>
      </c>
      <c r="L59" s="68">
        <f t="shared" si="2"/>
        <v>1372</v>
      </c>
      <c r="M59" s="69" t="s">
        <v>147</v>
      </c>
      <c r="N59" s="67">
        <f>form!B59</f>
        <v>0</v>
      </c>
      <c r="O59" s="67" t="s">
        <v>846</v>
      </c>
      <c r="P59" s="67"/>
      <c r="Q59" s="67"/>
      <c r="R59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59" s="67" t="s">
        <v>142</v>
      </c>
      <c r="U59" s="68">
        <f t="shared" si="4"/>
        <v>1373</v>
      </c>
      <c r="V59" s="69" t="s">
        <v>148</v>
      </c>
      <c r="W59" s="67">
        <f>form!B59</f>
        <v>0</v>
      </c>
      <c r="X59" s="67" t="s">
        <v>138</v>
      </c>
      <c r="Y59" s="67"/>
      <c r="Z59" s="67"/>
      <c r="AA59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59" s="67" t="s">
        <v>142</v>
      </c>
      <c r="AD59" s="68">
        <f t="shared" si="6"/>
        <v>1374</v>
      </c>
      <c r="AE59" s="69" t="s">
        <v>149</v>
      </c>
      <c r="AF59" s="67">
        <f>form!B59</f>
        <v>0</v>
      </c>
      <c r="AG59" s="67" t="s">
        <v>807</v>
      </c>
      <c r="AH59" s="67">
        <f t="shared" si="7"/>
        <v>1373</v>
      </c>
      <c r="AI59" s="67" t="s">
        <v>810</v>
      </c>
      <c r="AJ59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1373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59" s="67" t="s">
        <v>142</v>
      </c>
      <c r="AM59" s="68">
        <f t="shared" si="9"/>
        <v>1375</v>
      </c>
      <c r="AN59" s="69" t="s">
        <v>150</v>
      </c>
      <c r="AO59" s="67">
        <f>form!B59</f>
        <v>0</v>
      </c>
      <c r="AP59" s="67" t="s">
        <v>808</v>
      </c>
      <c r="AQ59" s="67">
        <f t="shared" si="10"/>
        <v>1374</v>
      </c>
      <c r="AR59" s="67" t="s">
        <v>811</v>
      </c>
      <c r="AS59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1374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59" s="67" t="s">
        <v>142</v>
      </c>
      <c r="AV59" s="68">
        <f t="shared" si="12"/>
        <v>1376</v>
      </c>
      <c r="AW59" s="69" t="s">
        <v>151</v>
      </c>
      <c r="AX59" s="67">
        <f>form!B59</f>
        <v>0</v>
      </c>
      <c r="AY59" s="67" t="s">
        <v>809</v>
      </c>
      <c r="AZ59" s="67">
        <f t="shared" si="13"/>
        <v>1375</v>
      </c>
      <c r="BA59" s="67" t="s">
        <v>812</v>
      </c>
      <c r="BB59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1375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59" s="67" t="s">
        <v>142</v>
      </c>
      <c r="BE59" s="68">
        <f t="shared" si="15"/>
        <v>1377</v>
      </c>
      <c r="BF59" s="69" t="s">
        <v>152</v>
      </c>
      <c r="BG59" s="67">
        <f>form!B59</f>
        <v>0</v>
      </c>
      <c r="BH59" s="67" t="s">
        <v>849</v>
      </c>
      <c r="BI59" s="67"/>
      <c r="BJ59" s="67"/>
      <c r="BK59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59" s="67" t="s">
        <v>142</v>
      </c>
      <c r="BN59" s="68">
        <f t="shared" si="17"/>
        <v>1378</v>
      </c>
      <c r="BO59" s="69" t="s">
        <v>153</v>
      </c>
      <c r="BP59" s="67">
        <f>form!B59</f>
        <v>0</v>
      </c>
      <c r="BQ59" s="67" t="s">
        <v>814</v>
      </c>
      <c r="BR59" s="67">
        <f t="shared" si="18"/>
        <v>1387</v>
      </c>
      <c r="BS59" s="67" t="s">
        <v>144</v>
      </c>
      <c r="BT59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1387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59" s="67" t="s">
        <v>142</v>
      </c>
      <c r="BW59" s="68">
        <f t="shared" si="20"/>
        <v>1379</v>
      </c>
      <c r="BX59" s="69" t="s">
        <v>154</v>
      </c>
      <c r="BY59" s="67">
        <f>form!B59</f>
        <v>0</v>
      </c>
      <c r="BZ59" s="67" t="s">
        <v>806</v>
      </c>
      <c r="CA59" s="67">
        <f t="shared" si="21"/>
        <v>1380</v>
      </c>
      <c r="CB59" s="67" t="s">
        <v>145</v>
      </c>
      <c r="CC59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1380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59" s="67" t="s">
        <v>142</v>
      </c>
      <c r="CF59" s="68">
        <f t="shared" si="23"/>
        <v>1380</v>
      </c>
      <c r="CG59" s="69" t="s">
        <v>155</v>
      </c>
      <c r="CH59" s="67">
        <f>form!B59</f>
        <v>0</v>
      </c>
      <c r="CI59" s="67" t="s">
        <v>139</v>
      </c>
      <c r="CJ59" s="67"/>
      <c r="CK59" s="67"/>
      <c r="CL59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59" s="67" t="s">
        <v>142</v>
      </c>
      <c r="CO59" s="68">
        <f t="shared" si="25"/>
        <v>1381</v>
      </c>
      <c r="CP59" s="69" t="s">
        <v>141</v>
      </c>
      <c r="CQ59" s="67">
        <f>form!B59</f>
        <v>0</v>
      </c>
      <c r="CR59" s="67" t="s">
        <v>140</v>
      </c>
      <c r="CS59" s="67"/>
      <c r="CT59" s="67"/>
      <c r="CU59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59" s="67" t="s">
        <v>142</v>
      </c>
      <c r="CX59" s="68">
        <f t="shared" si="27"/>
        <v>1382</v>
      </c>
      <c r="CY59" s="69" t="s">
        <v>156</v>
      </c>
      <c r="CZ59" s="67">
        <f>form!B59</f>
        <v>0</v>
      </c>
      <c r="DA59" s="67" t="s">
        <v>137</v>
      </c>
      <c r="DB59" s="67"/>
      <c r="DC59" s="67"/>
      <c r="DD59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59" s="67" t="s">
        <v>142</v>
      </c>
      <c r="DG59" s="68">
        <f t="shared" si="29"/>
        <v>1383</v>
      </c>
      <c r="DH59" s="69" t="s">
        <v>158</v>
      </c>
      <c r="DI59" s="67">
        <f>form!B59</f>
        <v>0</v>
      </c>
      <c r="DJ59" s="67" t="s">
        <v>799</v>
      </c>
      <c r="DK59" s="70">
        <f t="shared" si="30"/>
        <v>1387</v>
      </c>
      <c r="DL59" s="67" t="s">
        <v>847</v>
      </c>
      <c r="DM59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59" s="67" t="s">
        <v>142</v>
      </c>
      <c r="DP59" s="68">
        <f t="shared" si="32"/>
        <v>1384</v>
      </c>
      <c r="DQ59" s="69" t="s">
        <v>159</v>
      </c>
      <c r="DR59" s="67">
        <f>form!B59</f>
        <v>0</v>
      </c>
      <c r="DS59" s="67" t="s">
        <v>802</v>
      </c>
      <c r="DT59" s="70">
        <f t="shared" si="33"/>
        <v>1387</v>
      </c>
      <c r="DU59" s="67" t="s">
        <v>848</v>
      </c>
      <c r="DV59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59" s="67" t="s">
        <v>142</v>
      </c>
      <c r="DY59" s="68">
        <f t="shared" si="35"/>
        <v>1385</v>
      </c>
      <c r="DZ59" s="69" t="s">
        <v>160</v>
      </c>
      <c r="EA59" s="67">
        <f>form!B59</f>
        <v>0</v>
      </c>
      <c r="EB59" s="67" t="s">
        <v>804</v>
      </c>
      <c r="EC59" s="70">
        <f t="shared" si="36"/>
        <v>1387</v>
      </c>
      <c r="ED59" s="67" t="s">
        <v>848</v>
      </c>
      <c r="EE59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59" s="67" t="s">
        <v>142</v>
      </c>
      <c r="EH59" s="68">
        <f t="shared" si="38"/>
        <v>1386</v>
      </c>
      <c r="EI59" s="69" t="s">
        <v>161</v>
      </c>
      <c r="EJ59" s="67">
        <f>form!B59</f>
        <v>0</v>
      </c>
      <c r="EK59" s="67" t="s">
        <v>805</v>
      </c>
      <c r="EL59" s="70">
        <f t="shared" si="39"/>
        <v>1387</v>
      </c>
      <c r="EM59" s="67" t="s">
        <v>848</v>
      </c>
      <c r="EN59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59" s="67" t="s">
        <v>142</v>
      </c>
      <c r="EQ59" s="68">
        <f t="shared" si="41"/>
        <v>1387</v>
      </c>
      <c r="ER59" s="69" t="s">
        <v>157</v>
      </c>
      <c r="ES59" s="67">
        <f>form!B59</f>
        <v>0</v>
      </c>
      <c r="ET59" s="67" t="s">
        <v>813</v>
      </c>
      <c r="EU59" s="67"/>
      <c r="EV59" s="67"/>
      <c r="EW59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59" s="71" t="s">
        <v>162</v>
      </c>
      <c r="FI59" s="71">
        <f t="shared" si="43"/>
        <v>1387</v>
      </c>
      <c r="FJ59" s="71" t="s">
        <v>163</v>
      </c>
      <c r="FK59" s="67">
        <f>form!B59</f>
        <v>0</v>
      </c>
      <c r="FL59" s="71" t="s">
        <v>164</v>
      </c>
      <c r="FM59" s="71"/>
      <c r="FN59" s="71"/>
      <c r="FO59" s="58" t="str">
        <f t="shared" si="44"/>
        <v>INSERT INTO `ez_fabrik_joins` (`list_id`, `element_id`, `join_from_table`, `table_join`, `table_key`, `table_join_key`, `join_type`, `group_id`, `params`) VALUES (0, 1387, '', '#__users', 'user_sp', 'id', 'left', 0, '{"join-label":"name","type":"element","pk":"`#__users`.`id`"}');</v>
      </c>
      <c r="FQ59" s="67" t="s">
        <v>142</v>
      </c>
      <c r="FR59" s="68">
        <f t="shared" si="45"/>
        <v>1388</v>
      </c>
      <c r="FS59" s="67" t="s">
        <v>341</v>
      </c>
      <c r="FT59" s="67">
        <f>form!B59</f>
        <v>0</v>
      </c>
      <c r="FU59" s="67" t="s">
        <v>342</v>
      </c>
      <c r="FV59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59" s="59"/>
      <c r="FX59" s="13" t="s">
        <v>142</v>
      </c>
      <c r="FY59" s="68">
        <f t="shared" si="47"/>
        <v>1389</v>
      </c>
      <c r="FZ59" t="s">
        <v>851</v>
      </c>
      <c r="GA59" s="67">
        <f>form!B59</f>
        <v>0</v>
      </c>
      <c r="GB59" t="s">
        <v>853</v>
      </c>
      <c r="GC59" s="34">
        <f t="shared" si="48"/>
        <v>1373</v>
      </c>
      <c r="GD59" t="s">
        <v>852</v>
      </c>
      <c r="GE59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1373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59" s="67"/>
      <c r="GH59" s="67"/>
      <c r="GI59" s="67"/>
      <c r="GJ59" s="67"/>
      <c r="GL59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1387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59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59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59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1373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59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1374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59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1375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59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59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1387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59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1380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59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59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59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59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59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59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59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1387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59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59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59" s="66" t="str">
        <f t="shared" si="68"/>
        <v>INSERT INTO `ez_fabrik_joins` (`list_id`, `element_id`, `join_from_table`, `table_join`, `table_key`, `table_join_key`, `join_type`, `group_id`, `params`) VALUES (0, 1387, '', '#__users', 'user_sp', 'id', 'left', 0, '{"join-label":"name","type":"element","pk":"`#__users`.`id`"}');</v>
      </c>
    </row>
    <row r="60" spans="1:212" x14ac:dyDescent="0.25">
      <c r="A60" s="67" t="s">
        <v>142</v>
      </c>
      <c r="B60" s="68">
        <f>dop!A62+1</f>
        <v>1391</v>
      </c>
      <c r="C60" s="69" t="s">
        <v>146</v>
      </c>
      <c r="D60" s="67">
        <f>form!B60</f>
        <v>0</v>
      </c>
      <c r="E60" s="67" t="s">
        <v>854</v>
      </c>
      <c r="F60" s="70">
        <f t="shared" si="0"/>
        <v>1407</v>
      </c>
      <c r="G60" s="67" t="s">
        <v>845</v>
      </c>
      <c r="H60" s="67"/>
      <c r="I60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1407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60" s="67" t="s">
        <v>142</v>
      </c>
      <c r="L60" s="68">
        <f t="shared" si="2"/>
        <v>1392</v>
      </c>
      <c r="M60" s="69" t="s">
        <v>147</v>
      </c>
      <c r="N60" s="67">
        <f>form!B60</f>
        <v>0</v>
      </c>
      <c r="O60" s="67" t="s">
        <v>846</v>
      </c>
      <c r="P60" s="67"/>
      <c r="Q60" s="67"/>
      <c r="R60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60" s="67" t="s">
        <v>142</v>
      </c>
      <c r="U60" s="68">
        <f t="shared" si="4"/>
        <v>1393</v>
      </c>
      <c r="V60" s="69" t="s">
        <v>148</v>
      </c>
      <c r="W60" s="67">
        <f>form!B60</f>
        <v>0</v>
      </c>
      <c r="X60" s="67" t="s">
        <v>138</v>
      </c>
      <c r="Y60" s="67"/>
      <c r="Z60" s="67"/>
      <c r="AA60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60" s="67" t="s">
        <v>142</v>
      </c>
      <c r="AD60" s="68">
        <f t="shared" si="6"/>
        <v>1394</v>
      </c>
      <c r="AE60" s="69" t="s">
        <v>149</v>
      </c>
      <c r="AF60" s="67">
        <f>form!B60</f>
        <v>0</v>
      </c>
      <c r="AG60" s="67" t="s">
        <v>807</v>
      </c>
      <c r="AH60" s="67">
        <f t="shared" si="7"/>
        <v>1393</v>
      </c>
      <c r="AI60" s="67" t="s">
        <v>810</v>
      </c>
      <c r="AJ60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1393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60" s="67" t="s">
        <v>142</v>
      </c>
      <c r="AM60" s="68">
        <f t="shared" si="9"/>
        <v>1395</v>
      </c>
      <c r="AN60" s="69" t="s">
        <v>150</v>
      </c>
      <c r="AO60" s="67">
        <f>form!B60</f>
        <v>0</v>
      </c>
      <c r="AP60" s="67" t="s">
        <v>808</v>
      </c>
      <c r="AQ60" s="67">
        <f t="shared" si="10"/>
        <v>1394</v>
      </c>
      <c r="AR60" s="67" t="s">
        <v>811</v>
      </c>
      <c r="AS60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1394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60" s="67" t="s">
        <v>142</v>
      </c>
      <c r="AV60" s="68">
        <f t="shared" si="12"/>
        <v>1396</v>
      </c>
      <c r="AW60" s="69" t="s">
        <v>151</v>
      </c>
      <c r="AX60" s="67">
        <f>form!B60</f>
        <v>0</v>
      </c>
      <c r="AY60" s="67" t="s">
        <v>809</v>
      </c>
      <c r="AZ60" s="67">
        <f t="shared" si="13"/>
        <v>1395</v>
      </c>
      <c r="BA60" s="67" t="s">
        <v>812</v>
      </c>
      <c r="BB60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1395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60" s="67" t="s">
        <v>142</v>
      </c>
      <c r="BE60" s="68">
        <f t="shared" si="15"/>
        <v>1397</v>
      </c>
      <c r="BF60" s="69" t="s">
        <v>152</v>
      </c>
      <c r="BG60" s="67">
        <f>form!B60</f>
        <v>0</v>
      </c>
      <c r="BH60" s="67" t="s">
        <v>849</v>
      </c>
      <c r="BI60" s="67"/>
      <c r="BJ60" s="67"/>
      <c r="BK60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60" s="67" t="s">
        <v>142</v>
      </c>
      <c r="BN60" s="68">
        <f t="shared" si="17"/>
        <v>1398</v>
      </c>
      <c r="BO60" s="69" t="s">
        <v>153</v>
      </c>
      <c r="BP60" s="67">
        <f>form!B60</f>
        <v>0</v>
      </c>
      <c r="BQ60" s="67" t="s">
        <v>814</v>
      </c>
      <c r="BR60" s="67">
        <f t="shared" si="18"/>
        <v>1407</v>
      </c>
      <c r="BS60" s="67" t="s">
        <v>144</v>
      </c>
      <c r="BT60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1407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60" s="67" t="s">
        <v>142</v>
      </c>
      <c r="BW60" s="68">
        <f t="shared" si="20"/>
        <v>1399</v>
      </c>
      <c r="BX60" s="69" t="s">
        <v>154</v>
      </c>
      <c r="BY60" s="67">
        <f>form!B60</f>
        <v>0</v>
      </c>
      <c r="BZ60" s="67" t="s">
        <v>806</v>
      </c>
      <c r="CA60" s="67">
        <f t="shared" si="21"/>
        <v>1400</v>
      </c>
      <c r="CB60" s="67" t="s">
        <v>145</v>
      </c>
      <c r="CC60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1400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60" s="67" t="s">
        <v>142</v>
      </c>
      <c r="CF60" s="68">
        <f t="shared" si="23"/>
        <v>1400</v>
      </c>
      <c r="CG60" s="69" t="s">
        <v>155</v>
      </c>
      <c r="CH60" s="67">
        <f>form!B60</f>
        <v>0</v>
      </c>
      <c r="CI60" s="67" t="s">
        <v>139</v>
      </c>
      <c r="CJ60" s="67"/>
      <c r="CK60" s="67"/>
      <c r="CL60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60" s="67" t="s">
        <v>142</v>
      </c>
      <c r="CO60" s="68">
        <f t="shared" si="25"/>
        <v>1401</v>
      </c>
      <c r="CP60" s="69" t="s">
        <v>141</v>
      </c>
      <c r="CQ60" s="67">
        <f>form!B60</f>
        <v>0</v>
      </c>
      <c r="CR60" s="67" t="s">
        <v>140</v>
      </c>
      <c r="CS60" s="67"/>
      <c r="CT60" s="67"/>
      <c r="CU60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60" s="67" t="s">
        <v>142</v>
      </c>
      <c r="CX60" s="68">
        <f t="shared" si="27"/>
        <v>1402</v>
      </c>
      <c r="CY60" s="69" t="s">
        <v>156</v>
      </c>
      <c r="CZ60" s="67">
        <f>form!B60</f>
        <v>0</v>
      </c>
      <c r="DA60" s="67" t="s">
        <v>137</v>
      </c>
      <c r="DB60" s="67"/>
      <c r="DC60" s="67"/>
      <c r="DD60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60" s="67" t="s">
        <v>142</v>
      </c>
      <c r="DG60" s="68">
        <f t="shared" si="29"/>
        <v>1403</v>
      </c>
      <c r="DH60" s="69" t="s">
        <v>158</v>
      </c>
      <c r="DI60" s="67">
        <f>form!B60</f>
        <v>0</v>
      </c>
      <c r="DJ60" s="67" t="s">
        <v>799</v>
      </c>
      <c r="DK60" s="70">
        <f t="shared" si="30"/>
        <v>1407</v>
      </c>
      <c r="DL60" s="67" t="s">
        <v>847</v>
      </c>
      <c r="DM60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60" s="67" t="s">
        <v>142</v>
      </c>
      <c r="DP60" s="68">
        <f t="shared" si="32"/>
        <v>1404</v>
      </c>
      <c r="DQ60" s="69" t="s">
        <v>159</v>
      </c>
      <c r="DR60" s="67">
        <f>form!B60</f>
        <v>0</v>
      </c>
      <c r="DS60" s="67" t="s">
        <v>802</v>
      </c>
      <c r="DT60" s="70">
        <f t="shared" si="33"/>
        <v>1407</v>
      </c>
      <c r="DU60" s="67" t="s">
        <v>848</v>
      </c>
      <c r="DV60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60" s="67" t="s">
        <v>142</v>
      </c>
      <c r="DY60" s="68">
        <f t="shared" si="35"/>
        <v>1405</v>
      </c>
      <c r="DZ60" s="69" t="s">
        <v>160</v>
      </c>
      <c r="EA60" s="67">
        <f>form!B60</f>
        <v>0</v>
      </c>
      <c r="EB60" s="67" t="s">
        <v>804</v>
      </c>
      <c r="EC60" s="70">
        <f t="shared" si="36"/>
        <v>1407</v>
      </c>
      <c r="ED60" s="67" t="s">
        <v>848</v>
      </c>
      <c r="EE60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60" s="67" t="s">
        <v>142</v>
      </c>
      <c r="EH60" s="68">
        <f t="shared" si="38"/>
        <v>1406</v>
      </c>
      <c r="EI60" s="69" t="s">
        <v>161</v>
      </c>
      <c r="EJ60" s="67">
        <f>form!B60</f>
        <v>0</v>
      </c>
      <c r="EK60" s="67" t="s">
        <v>805</v>
      </c>
      <c r="EL60" s="70">
        <f t="shared" si="39"/>
        <v>1407</v>
      </c>
      <c r="EM60" s="67" t="s">
        <v>848</v>
      </c>
      <c r="EN60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60" s="67" t="s">
        <v>142</v>
      </c>
      <c r="EQ60" s="68">
        <f t="shared" si="41"/>
        <v>1407</v>
      </c>
      <c r="ER60" s="69" t="s">
        <v>157</v>
      </c>
      <c r="ES60" s="67">
        <f>form!B60</f>
        <v>0</v>
      </c>
      <c r="ET60" s="67" t="s">
        <v>813</v>
      </c>
      <c r="EU60" s="67"/>
      <c r="EV60" s="67"/>
      <c r="EW60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60" s="71" t="s">
        <v>162</v>
      </c>
      <c r="FI60" s="71">
        <f t="shared" si="43"/>
        <v>1407</v>
      </c>
      <c r="FJ60" s="71" t="s">
        <v>163</v>
      </c>
      <c r="FK60" s="67">
        <f>form!B60</f>
        <v>0</v>
      </c>
      <c r="FL60" s="71" t="s">
        <v>164</v>
      </c>
      <c r="FM60" s="71"/>
      <c r="FN60" s="71"/>
      <c r="FO60" s="58" t="str">
        <f t="shared" si="44"/>
        <v>INSERT INTO `ez_fabrik_joins` (`list_id`, `element_id`, `join_from_table`, `table_join`, `table_key`, `table_join_key`, `join_type`, `group_id`, `params`) VALUES (0, 1407, '', '#__users', 'user_sp', 'id', 'left', 0, '{"join-label":"name","type":"element","pk":"`#__users`.`id`"}');</v>
      </c>
      <c r="FQ60" s="67" t="s">
        <v>142</v>
      </c>
      <c r="FR60" s="68">
        <f t="shared" si="45"/>
        <v>1408</v>
      </c>
      <c r="FS60" s="67" t="s">
        <v>341</v>
      </c>
      <c r="FT60" s="67">
        <f>form!B60</f>
        <v>0</v>
      </c>
      <c r="FU60" s="67" t="s">
        <v>342</v>
      </c>
      <c r="FV60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60" s="59"/>
      <c r="FX60" s="13" t="s">
        <v>142</v>
      </c>
      <c r="FY60" s="68">
        <f t="shared" si="47"/>
        <v>1409</v>
      </c>
      <c r="FZ60" t="s">
        <v>851</v>
      </c>
      <c r="GA60" s="67">
        <f>form!B60</f>
        <v>0</v>
      </c>
      <c r="GB60" t="s">
        <v>853</v>
      </c>
      <c r="GC60" s="34">
        <f t="shared" si="48"/>
        <v>1393</v>
      </c>
      <c r="GD60" t="s">
        <v>852</v>
      </c>
      <c r="GE60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1393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60" s="67"/>
      <c r="GH60" s="67"/>
      <c r="GI60" s="67"/>
      <c r="GJ60" s="67"/>
      <c r="GL60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1407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60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60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60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1393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60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1394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60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1395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60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60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1407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60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(1399,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1400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60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60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60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60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60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60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60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60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60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60" s="66" t="str">
        <f t="shared" si="68"/>
        <v>INSERT INTO `ez_fabrik_joins` (`list_id`, `element_id`, `join_from_table`, `table_join`, `table_key`, `table_join_key`, `join_type`, `group_id`, `params`) VALUES (0, 1407, '', '#__users', 'user_sp', 'id', 'left', 0, '{"join-label":"name","type":"element","pk":"`#__users`.`id`"}');</v>
      </c>
    </row>
    <row r="61" spans="1:212" x14ac:dyDescent="0.25">
      <c r="A61" s="67" t="s">
        <v>142</v>
      </c>
      <c r="B61" s="68">
        <f>dop!A63+1</f>
        <v>1411</v>
      </c>
      <c r="C61" s="69" t="s">
        <v>146</v>
      </c>
      <c r="D61" s="67">
        <f>form!B61</f>
        <v>0</v>
      </c>
      <c r="E61" s="67" t="s">
        <v>854</v>
      </c>
      <c r="F61" s="70">
        <f t="shared" si="0"/>
        <v>1427</v>
      </c>
      <c r="G61" s="67" t="s">
        <v>845</v>
      </c>
      <c r="H61" s="67"/>
      <c r="I61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1427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61" s="67" t="s">
        <v>142</v>
      </c>
      <c r="L61" s="68">
        <f t="shared" si="2"/>
        <v>1412</v>
      </c>
      <c r="M61" s="69" t="s">
        <v>147</v>
      </c>
      <c r="N61" s="67">
        <f>form!B61</f>
        <v>0</v>
      </c>
      <c r="O61" s="67" t="s">
        <v>846</v>
      </c>
      <c r="P61" s="67"/>
      <c r="Q61" s="67"/>
      <c r="R61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61" s="67" t="s">
        <v>142</v>
      </c>
      <c r="U61" s="68">
        <f t="shared" si="4"/>
        <v>1413</v>
      </c>
      <c r="V61" s="69" t="s">
        <v>148</v>
      </c>
      <c r="W61" s="67">
        <f>form!B61</f>
        <v>0</v>
      </c>
      <c r="X61" s="67" t="s">
        <v>138</v>
      </c>
      <c r="Y61" s="67"/>
      <c r="Z61" s="67"/>
      <c r="AA61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61" s="67" t="s">
        <v>142</v>
      </c>
      <c r="AD61" s="68">
        <f t="shared" si="6"/>
        <v>1414</v>
      </c>
      <c r="AE61" s="69" t="s">
        <v>149</v>
      </c>
      <c r="AF61" s="67">
        <f>form!B61</f>
        <v>0</v>
      </c>
      <c r="AG61" s="67" t="s">
        <v>807</v>
      </c>
      <c r="AH61" s="67">
        <f t="shared" si="7"/>
        <v>1413</v>
      </c>
      <c r="AI61" s="67" t="s">
        <v>810</v>
      </c>
      <c r="AJ61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1413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61" s="67" t="s">
        <v>142</v>
      </c>
      <c r="AM61" s="68">
        <f t="shared" si="9"/>
        <v>1415</v>
      </c>
      <c r="AN61" s="69" t="s">
        <v>150</v>
      </c>
      <c r="AO61" s="67">
        <f>form!B61</f>
        <v>0</v>
      </c>
      <c r="AP61" s="67" t="s">
        <v>808</v>
      </c>
      <c r="AQ61" s="67">
        <f t="shared" si="10"/>
        <v>1414</v>
      </c>
      <c r="AR61" s="67" t="s">
        <v>811</v>
      </c>
      <c r="AS61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1414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61" s="67" t="s">
        <v>142</v>
      </c>
      <c r="AV61" s="68">
        <f t="shared" si="12"/>
        <v>1416</v>
      </c>
      <c r="AW61" s="69" t="s">
        <v>151</v>
      </c>
      <c r="AX61" s="67">
        <f>form!B61</f>
        <v>0</v>
      </c>
      <c r="AY61" s="67" t="s">
        <v>809</v>
      </c>
      <c r="AZ61" s="67">
        <f t="shared" si="13"/>
        <v>1415</v>
      </c>
      <c r="BA61" s="67" t="s">
        <v>812</v>
      </c>
      <c r="BB61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1415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61" s="67" t="s">
        <v>142</v>
      </c>
      <c r="BE61" s="68">
        <f t="shared" si="15"/>
        <v>1417</v>
      </c>
      <c r="BF61" s="69" t="s">
        <v>152</v>
      </c>
      <c r="BG61" s="67">
        <f>form!B61</f>
        <v>0</v>
      </c>
      <c r="BH61" s="67" t="s">
        <v>849</v>
      </c>
      <c r="BI61" s="67"/>
      <c r="BJ61" s="67"/>
      <c r="BK61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61" s="67" t="s">
        <v>142</v>
      </c>
      <c r="BN61" s="68">
        <f t="shared" si="17"/>
        <v>1418</v>
      </c>
      <c r="BO61" s="69" t="s">
        <v>153</v>
      </c>
      <c r="BP61" s="67">
        <f>form!B61</f>
        <v>0</v>
      </c>
      <c r="BQ61" s="67" t="s">
        <v>814</v>
      </c>
      <c r="BR61" s="67">
        <f t="shared" si="18"/>
        <v>1427</v>
      </c>
      <c r="BS61" s="67" t="s">
        <v>144</v>
      </c>
      <c r="BT61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1427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61" s="67" t="s">
        <v>142</v>
      </c>
      <c r="BW61" s="68">
        <f t="shared" si="20"/>
        <v>1419</v>
      </c>
      <c r="BX61" s="69" t="s">
        <v>154</v>
      </c>
      <c r="BY61" s="67">
        <f>form!B61</f>
        <v>0</v>
      </c>
      <c r="BZ61" s="67" t="s">
        <v>806</v>
      </c>
      <c r="CA61" s="67">
        <f t="shared" si="21"/>
        <v>1420</v>
      </c>
      <c r="CB61" s="67" t="s">
        <v>145</v>
      </c>
      <c r="CC61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1420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61" s="67" t="s">
        <v>142</v>
      </c>
      <c r="CF61" s="68">
        <f t="shared" si="23"/>
        <v>1420</v>
      </c>
      <c r="CG61" s="69" t="s">
        <v>155</v>
      </c>
      <c r="CH61" s="67">
        <f>form!B61</f>
        <v>0</v>
      </c>
      <c r="CI61" s="67" t="s">
        <v>139</v>
      </c>
      <c r="CJ61" s="67"/>
      <c r="CK61" s="67"/>
      <c r="CL61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61" s="67" t="s">
        <v>142</v>
      </c>
      <c r="CO61" s="68">
        <f t="shared" si="25"/>
        <v>1421</v>
      </c>
      <c r="CP61" s="69" t="s">
        <v>141</v>
      </c>
      <c r="CQ61" s="67">
        <f>form!B61</f>
        <v>0</v>
      </c>
      <c r="CR61" s="67" t="s">
        <v>140</v>
      </c>
      <c r="CS61" s="67"/>
      <c r="CT61" s="67"/>
      <c r="CU61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61" s="67" t="s">
        <v>142</v>
      </c>
      <c r="CX61" s="68">
        <f t="shared" si="27"/>
        <v>1422</v>
      </c>
      <c r="CY61" s="69" t="s">
        <v>156</v>
      </c>
      <c r="CZ61" s="67">
        <f>form!B61</f>
        <v>0</v>
      </c>
      <c r="DA61" s="67" t="s">
        <v>137</v>
      </c>
      <c r="DB61" s="67"/>
      <c r="DC61" s="67"/>
      <c r="DD61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61" s="67" t="s">
        <v>142</v>
      </c>
      <c r="DG61" s="68">
        <f t="shared" si="29"/>
        <v>1423</v>
      </c>
      <c r="DH61" s="69" t="s">
        <v>158</v>
      </c>
      <c r="DI61" s="67">
        <f>form!B61</f>
        <v>0</v>
      </c>
      <c r="DJ61" s="67" t="s">
        <v>799</v>
      </c>
      <c r="DK61" s="70">
        <f t="shared" si="30"/>
        <v>1427</v>
      </c>
      <c r="DL61" s="67" t="s">
        <v>847</v>
      </c>
      <c r="DM61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61" s="67" t="s">
        <v>142</v>
      </c>
      <c r="DP61" s="68">
        <f t="shared" si="32"/>
        <v>1424</v>
      </c>
      <c r="DQ61" s="69" t="s">
        <v>159</v>
      </c>
      <c r="DR61" s="67">
        <f>form!B61</f>
        <v>0</v>
      </c>
      <c r="DS61" s="67" t="s">
        <v>802</v>
      </c>
      <c r="DT61" s="70">
        <f t="shared" si="33"/>
        <v>1427</v>
      </c>
      <c r="DU61" s="67" t="s">
        <v>848</v>
      </c>
      <c r="DV61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61" s="67" t="s">
        <v>142</v>
      </c>
      <c r="DY61" s="68">
        <f t="shared" si="35"/>
        <v>1425</v>
      </c>
      <c r="DZ61" s="69" t="s">
        <v>160</v>
      </c>
      <c r="EA61" s="67">
        <f>form!B61</f>
        <v>0</v>
      </c>
      <c r="EB61" s="67" t="s">
        <v>804</v>
      </c>
      <c r="EC61" s="70">
        <f t="shared" si="36"/>
        <v>1427</v>
      </c>
      <c r="ED61" s="67" t="s">
        <v>848</v>
      </c>
      <c r="EE61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61" s="67" t="s">
        <v>142</v>
      </c>
      <c r="EH61" s="68">
        <f t="shared" si="38"/>
        <v>1426</v>
      </c>
      <c r="EI61" s="69" t="s">
        <v>161</v>
      </c>
      <c r="EJ61" s="67">
        <f>form!B61</f>
        <v>0</v>
      </c>
      <c r="EK61" s="67" t="s">
        <v>805</v>
      </c>
      <c r="EL61" s="70">
        <f t="shared" si="39"/>
        <v>1427</v>
      </c>
      <c r="EM61" s="67" t="s">
        <v>848</v>
      </c>
      <c r="EN61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61" s="67" t="s">
        <v>142</v>
      </c>
      <c r="EQ61" s="68">
        <f t="shared" si="41"/>
        <v>1427</v>
      </c>
      <c r="ER61" s="69" t="s">
        <v>157</v>
      </c>
      <c r="ES61" s="67">
        <f>form!B61</f>
        <v>0</v>
      </c>
      <c r="ET61" s="67" t="s">
        <v>813</v>
      </c>
      <c r="EU61" s="67"/>
      <c r="EV61" s="67"/>
      <c r="EW61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61" s="71" t="s">
        <v>162</v>
      </c>
      <c r="FI61" s="71">
        <f t="shared" si="43"/>
        <v>1427</v>
      </c>
      <c r="FJ61" s="71" t="s">
        <v>163</v>
      </c>
      <c r="FK61" s="67">
        <f>form!B61</f>
        <v>0</v>
      </c>
      <c r="FL61" s="71" t="s">
        <v>164</v>
      </c>
      <c r="FM61" s="71"/>
      <c r="FN61" s="71"/>
      <c r="FO61" s="58" t="str">
        <f t="shared" si="44"/>
        <v>INSERT INTO `ez_fabrik_joins` (`list_id`, `element_id`, `join_from_table`, `table_join`, `table_key`, `table_join_key`, `join_type`, `group_id`, `params`) VALUES (0, 1427, '', '#__users', 'user_sp', 'id', 'left', 0, '{"join-label":"name","type":"element","pk":"`#__users`.`id`"}');</v>
      </c>
      <c r="FQ61" s="67" t="s">
        <v>142</v>
      </c>
      <c r="FR61" s="68">
        <f t="shared" si="45"/>
        <v>1428</v>
      </c>
      <c r="FS61" s="67" t="s">
        <v>341</v>
      </c>
      <c r="FT61" s="67">
        <f>form!B61</f>
        <v>0</v>
      </c>
      <c r="FU61" s="67" t="s">
        <v>342</v>
      </c>
      <c r="FV61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61" s="59"/>
      <c r="FX61" s="13" t="s">
        <v>142</v>
      </c>
      <c r="FY61" s="68">
        <f t="shared" si="47"/>
        <v>1429</v>
      </c>
      <c r="FZ61" t="s">
        <v>851</v>
      </c>
      <c r="GA61" s="67">
        <f>form!B61</f>
        <v>0</v>
      </c>
      <c r="GB61" t="s">
        <v>853</v>
      </c>
      <c r="GC61" s="34">
        <f t="shared" si="48"/>
        <v>1413</v>
      </c>
      <c r="GD61" t="s">
        <v>852</v>
      </c>
      <c r="GE61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1413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61" s="67"/>
      <c r="GH61" s="67"/>
      <c r="GI61" s="67"/>
      <c r="GJ61" s="67"/>
      <c r="GL61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1427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61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61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61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1413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61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1414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61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1415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61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61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1427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61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1420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61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61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61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61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61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61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61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61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61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61" s="66" t="str">
        <f t="shared" si="68"/>
        <v>INSERT INTO `ez_fabrik_joins` (`list_id`, `element_id`, `join_from_table`, `table_join`, `table_key`, `table_join_key`, `join_type`, `group_id`, `params`) VALUES (0, 1427, '', '#__users', 'user_sp', 'id', 'left', 0, '{"join-label":"name","type":"element","pk":"`#__users`.`id`"}');</v>
      </c>
    </row>
    <row r="62" spans="1:212" x14ac:dyDescent="0.25">
      <c r="A62" s="67" t="s">
        <v>142</v>
      </c>
      <c r="B62" s="68">
        <f>dop!A64+1</f>
        <v>1431</v>
      </c>
      <c r="C62" s="69" t="s">
        <v>146</v>
      </c>
      <c r="D62" s="67">
        <f>form!B62</f>
        <v>0</v>
      </c>
      <c r="E62" s="67" t="s">
        <v>854</v>
      </c>
      <c r="F62" s="70">
        <f t="shared" si="0"/>
        <v>1447</v>
      </c>
      <c r="G62" s="67" t="s">
        <v>845</v>
      </c>
      <c r="H62" s="67"/>
      <c r="I62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1447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62" s="67" t="s">
        <v>142</v>
      </c>
      <c r="L62" s="68">
        <f t="shared" si="2"/>
        <v>1432</v>
      </c>
      <c r="M62" s="69" t="s">
        <v>147</v>
      </c>
      <c r="N62" s="67">
        <f>form!B62</f>
        <v>0</v>
      </c>
      <c r="O62" s="67" t="s">
        <v>846</v>
      </c>
      <c r="P62" s="67"/>
      <c r="Q62" s="67"/>
      <c r="R62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62" s="67" t="s">
        <v>142</v>
      </c>
      <c r="U62" s="68">
        <f t="shared" si="4"/>
        <v>1433</v>
      </c>
      <c r="V62" s="69" t="s">
        <v>148</v>
      </c>
      <c r="W62" s="67">
        <f>form!B62</f>
        <v>0</v>
      </c>
      <c r="X62" s="67" t="s">
        <v>138</v>
      </c>
      <c r="Y62" s="67"/>
      <c r="Z62" s="67"/>
      <c r="AA62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62" s="67" t="s">
        <v>142</v>
      </c>
      <c r="AD62" s="68">
        <f t="shared" si="6"/>
        <v>1434</v>
      </c>
      <c r="AE62" s="69" t="s">
        <v>149</v>
      </c>
      <c r="AF62" s="67">
        <f>form!B62</f>
        <v>0</v>
      </c>
      <c r="AG62" s="67" t="s">
        <v>807</v>
      </c>
      <c r="AH62" s="67">
        <f t="shared" si="7"/>
        <v>1433</v>
      </c>
      <c r="AI62" s="67" t="s">
        <v>810</v>
      </c>
      <c r="AJ62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1433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62" s="67" t="s">
        <v>142</v>
      </c>
      <c r="AM62" s="68">
        <f t="shared" si="9"/>
        <v>1435</v>
      </c>
      <c r="AN62" s="69" t="s">
        <v>150</v>
      </c>
      <c r="AO62" s="67">
        <f>form!B62</f>
        <v>0</v>
      </c>
      <c r="AP62" s="67" t="s">
        <v>808</v>
      </c>
      <c r="AQ62" s="67">
        <f t="shared" si="10"/>
        <v>1434</v>
      </c>
      <c r="AR62" s="67" t="s">
        <v>811</v>
      </c>
      <c r="AS62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1434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62" s="67" t="s">
        <v>142</v>
      </c>
      <c r="AV62" s="68">
        <f t="shared" si="12"/>
        <v>1436</v>
      </c>
      <c r="AW62" s="69" t="s">
        <v>151</v>
      </c>
      <c r="AX62" s="67">
        <f>form!B62</f>
        <v>0</v>
      </c>
      <c r="AY62" s="67" t="s">
        <v>809</v>
      </c>
      <c r="AZ62" s="67">
        <f t="shared" si="13"/>
        <v>1435</v>
      </c>
      <c r="BA62" s="67" t="s">
        <v>812</v>
      </c>
      <c r="BB62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1435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62" s="67" t="s">
        <v>142</v>
      </c>
      <c r="BE62" s="68">
        <f t="shared" si="15"/>
        <v>1437</v>
      </c>
      <c r="BF62" s="69" t="s">
        <v>152</v>
      </c>
      <c r="BG62" s="67">
        <f>form!B62</f>
        <v>0</v>
      </c>
      <c r="BH62" s="67" t="s">
        <v>849</v>
      </c>
      <c r="BI62" s="67"/>
      <c r="BJ62" s="67"/>
      <c r="BK62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62" s="67" t="s">
        <v>142</v>
      </c>
      <c r="BN62" s="68">
        <f t="shared" si="17"/>
        <v>1438</v>
      </c>
      <c r="BO62" s="69" t="s">
        <v>153</v>
      </c>
      <c r="BP62" s="67">
        <f>form!B62</f>
        <v>0</v>
      </c>
      <c r="BQ62" s="67" t="s">
        <v>814</v>
      </c>
      <c r="BR62" s="67">
        <f t="shared" si="18"/>
        <v>1447</v>
      </c>
      <c r="BS62" s="67" t="s">
        <v>144</v>
      </c>
      <c r="BT62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1447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62" s="67" t="s">
        <v>142</v>
      </c>
      <c r="BW62" s="68">
        <f t="shared" si="20"/>
        <v>1439</v>
      </c>
      <c r="BX62" s="69" t="s">
        <v>154</v>
      </c>
      <c r="BY62" s="67">
        <f>form!B62</f>
        <v>0</v>
      </c>
      <c r="BZ62" s="67" t="s">
        <v>806</v>
      </c>
      <c r="CA62" s="67">
        <f t="shared" si="21"/>
        <v>1440</v>
      </c>
      <c r="CB62" s="67" t="s">
        <v>145</v>
      </c>
      <c r="CC62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1440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62" s="67" t="s">
        <v>142</v>
      </c>
      <c r="CF62" s="68">
        <f t="shared" si="23"/>
        <v>1440</v>
      </c>
      <c r="CG62" s="69" t="s">
        <v>155</v>
      </c>
      <c r="CH62" s="67">
        <f>form!B62</f>
        <v>0</v>
      </c>
      <c r="CI62" s="67" t="s">
        <v>139</v>
      </c>
      <c r="CJ62" s="67"/>
      <c r="CK62" s="67"/>
      <c r="CL62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62" s="67" t="s">
        <v>142</v>
      </c>
      <c r="CO62" s="68">
        <f t="shared" si="25"/>
        <v>1441</v>
      </c>
      <c r="CP62" s="69" t="s">
        <v>141</v>
      </c>
      <c r="CQ62" s="67">
        <f>form!B62</f>
        <v>0</v>
      </c>
      <c r="CR62" s="67" t="s">
        <v>140</v>
      </c>
      <c r="CS62" s="67"/>
      <c r="CT62" s="67"/>
      <c r="CU62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62" s="67" t="s">
        <v>142</v>
      </c>
      <c r="CX62" s="68">
        <f t="shared" si="27"/>
        <v>1442</v>
      </c>
      <c r="CY62" s="69" t="s">
        <v>156</v>
      </c>
      <c r="CZ62" s="67">
        <f>form!B62</f>
        <v>0</v>
      </c>
      <c r="DA62" s="67" t="s">
        <v>137</v>
      </c>
      <c r="DB62" s="67"/>
      <c r="DC62" s="67"/>
      <c r="DD62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62" s="67" t="s">
        <v>142</v>
      </c>
      <c r="DG62" s="68">
        <f t="shared" si="29"/>
        <v>1443</v>
      </c>
      <c r="DH62" s="69" t="s">
        <v>158</v>
      </c>
      <c r="DI62" s="67">
        <f>form!B62</f>
        <v>0</v>
      </c>
      <c r="DJ62" s="67" t="s">
        <v>799</v>
      </c>
      <c r="DK62" s="70">
        <f t="shared" si="30"/>
        <v>1447</v>
      </c>
      <c r="DL62" s="67" t="s">
        <v>847</v>
      </c>
      <c r="DM62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62" s="67" t="s">
        <v>142</v>
      </c>
      <c r="DP62" s="68">
        <f t="shared" si="32"/>
        <v>1444</v>
      </c>
      <c r="DQ62" s="69" t="s">
        <v>159</v>
      </c>
      <c r="DR62" s="67">
        <f>form!B62</f>
        <v>0</v>
      </c>
      <c r="DS62" s="67" t="s">
        <v>802</v>
      </c>
      <c r="DT62" s="70">
        <f t="shared" si="33"/>
        <v>1447</v>
      </c>
      <c r="DU62" s="67" t="s">
        <v>848</v>
      </c>
      <c r="DV62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62" s="67" t="s">
        <v>142</v>
      </c>
      <c r="DY62" s="68">
        <f t="shared" si="35"/>
        <v>1445</v>
      </c>
      <c r="DZ62" s="69" t="s">
        <v>160</v>
      </c>
      <c r="EA62" s="67">
        <f>form!B62</f>
        <v>0</v>
      </c>
      <c r="EB62" s="67" t="s">
        <v>804</v>
      </c>
      <c r="EC62" s="70">
        <f t="shared" si="36"/>
        <v>1447</v>
      </c>
      <c r="ED62" s="67" t="s">
        <v>848</v>
      </c>
      <c r="EE62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62" s="67" t="s">
        <v>142</v>
      </c>
      <c r="EH62" s="68">
        <f t="shared" si="38"/>
        <v>1446</v>
      </c>
      <c r="EI62" s="69" t="s">
        <v>161</v>
      </c>
      <c r="EJ62" s="67">
        <f>form!B62</f>
        <v>0</v>
      </c>
      <c r="EK62" s="67" t="s">
        <v>805</v>
      </c>
      <c r="EL62" s="70">
        <f t="shared" si="39"/>
        <v>1447</v>
      </c>
      <c r="EM62" s="67" t="s">
        <v>848</v>
      </c>
      <c r="EN62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62" s="67" t="s">
        <v>142</v>
      </c>
      <c r="EQ62" s="68">
        <f t="shared" si="41"/>
        <v>1447</v>
      </c>
      <c r="ER62" s="69" t="s">
        <v>157</v>
      </c>
      <c r="ES62" s="67">
        <f>form!B62</f>
        <v>0</v>
      </c>
      <c r="ET62" s="67" t="s">
        <v>813</v>
      </c>
      <c r="EU62" s="67"/>
      <c r="EV62" s="67"/>
      <c r="EW62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62" s="71" t="s">
        <v>162</v>
      </c>
      <c r="FI62" s="71">
        <f t="shared" si="43"/>
        <v>1447</v>
      </c>
      <c r="FJ62" s="71" t="s">
        <v>163</v>
      </c>
      <c r="FK62" s="67">
        <f>form!B62</f>
        <v>0</v>
      </c>
      <c r="FL62" s="71" t="s">
        <v>164</v>
      </c>
      <c r="FM62" s="71"/>
      <c r="FN62" s="71"/>
      <c r="FO62" s="58" t="str">
        <f t="shared" si="44"/>
        <v>INSERT INTO `ez_fabrik_joins` (`list_id`, `element_id`, `join_from_table`, `table_join`, `table_key`, `table_join_key`, `join_type`, `group_id`, `params`) VALUES (0, 1447, '', '#__users', 'user_sp', 'id', 'left', 0, '{"join-label":"name","type":"element","pk":"`#__users`.`id`"}');</v>
      </c>
      <c r="FQ62" s="67" t="s">
        <v>142</v>
      </c>
      <c r="FR62" s="68">
        <f t="shared" si="45"/>
        <v>1448</v>
      </c>
      <c r="FS62" s="67" t="s">
        <v>341</v>
      </c>
      <c r="FT62" s="67">
        <f>form!B62</f>
        <v>0</v>
      </c>
      <c r="FU62" s="67" t="s">
        <v>342</v>
      </c>
      <c r="FV62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62" s="59"/>
      <c r="FX62" s="13" t="s">
        <v>142</v>
      </c>
      <c r="FY62" s="68">
        <f t="shared" si="47"/>
        <v>1449</v>
      </c>
      <c r="FZ62" t="s">
        <v>851</v>
      </c>
      <c r="GA62" s="67">
        <f>form!B62</f>
        <v>0</v>
      </c>
      <c r="GB62" t="s">
        <v>853</v>
      </c>
      <c r="GC62" s="34">
        <f t="shared" si="48"/>
        <v>1433</v>
      </c>
      <c r="GD62" t="s">
        <v>852</v>
      </c>
      <c r="GE62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1433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62" s="67"/>
      <c r="GH62" s="67"/>
      <c r="GI62" s="67"/>
      <c r="GJ62" s="67"/>
      <c r="GL62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1447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62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62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62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1433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62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1434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62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1435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62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62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1447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62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1440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62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62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62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62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62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62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62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62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62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62" s="66" t="str">
        <f t="shared" si="68"/>
        <v>INSERT INTO `ez_fabrik_joins` (`list_id`, `element_id`, `join_from_table`, `table_join`, `table_key`, `table_join_key`, `join_type`, `group_id`, `params`) VALUES (0, 1447, '', '#__users', 'user_sp', 'id', 'left', 0, '{"join-label":"name","type":"element","pk":"`#__users`.`id`"}');</v>
      </c>
    </row>
    <row r="63" spans="1:212" x14ac:dyDescent="0.25">
      <c r="A63" s="67" t="s">
        <v>142</v>
      </c>
      <c r="B63" s="68">
        <f>dop!A65+1</f>
        <v>1451</v>
      </c>
      <c r="C63" s="69" t="s">
        <v>146</v>
      </c>
      <c r="D63" s="67">
        <f>form!B63</f>
        <v>0</v>
      </c>
      <c r="E63" s="67" t="s">
        <v>854</v>
      </c>
      <c r="F63" s="70">
        <f t="shared" si="0"/>
        <v>1467</v>
      </c>
      <c r="G63" s="67" t="s">
        <v>845</v>
      </c>
      <c r="H63" s="67"/>
      <c r="I63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1467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63" s="67" t="s">
        <v>142</v>
      </c>
      <c r="L63" s="68">
        <f t="shared" si="2"/>
        <v>1452</v>
      </c>
      <c r="M63" s="69" t="s">
        <v>147</v>
      </c>
      <c r="N63" s="67">
        <f>form!B63</f>
        <v>0</v>
      </c>
      <c r="O63" s="67" t="s">
        <v>846</v>
      </c>
      <c r="P63" s="67"/>
      <c r="Q63" s="67"/>
      <c r="R63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63" s="67" t="s">
        <v>142</v>
      </c>
      <c r="U63" s="68">
        <f t="shared" si="4"/>
        <v>1453</v>
      </c>
      <c r="V63" s="69" t="s">
        <v>148</v>
      </c>
      <c r="W63" s="67">
        <f>form!B63</f>
        <v>0</v>
      </c>
      <c r="X63" s="67" t="s">
        <v>138</v>
      </c>
      <c r="Y63" s="67"/>
      <c r="Z63" s="67"/>
      <c r="AA63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63" s="67" t="s">
        <v>142</v>
      </c>
      <c r="AD63" s="68">
        <f t="shared" si="6"/>
        <v>1454</v>
      </c>
      <c r="AE63" s="69" t="s">
        <v>149</v>
      </c>
      <c r="AF63" s="67">
        <f>form!B63</f>
        <v>0</v>
      </c>
      <c r="AG63" s="67" t="s">
        <v>807</v>
      </c>
      <c r="AH63" s="67">
        <f t="shared" si="7"/>
        <v>1453</v>
      </c>
      <c r="AI63" s="67" t="s">
        <v>810</v>
      </c>
      <c r="AJ63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1453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63" s="67" t="s">
        <v>142</v>
      </c>
      <c r="AM63" s="68">
        <f t="shared" si="9"/>
        <v>1455</v>
      </c>
      <c r="AN63" s="69" t="s">
        <v>150</v>
      </c>
      <c r="AO63" s="67">
        <f>form!B63</f>
        <v>0</v>
      </c>
      <c r="AP63" s="67" t="s">
        <v>808</v>
      </c>
      <c r="AQ63" s="67">
        <f t="shared" si="10"/>
        <v>1454</v>
      </c>
      <c r="AR63" s="67" t="s">
        <v>811</v>
      </c>
      <c r="AS63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1454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63" s="67" t="s">
        <v>142</v>
      </c>
      <c r="AV63" s="68">
        <f t="shared" si="12"/>
        <v>1456</v>
      </c>
      <c r="AW63" s="69" t="s">
        <v>151</v>
      </c>
      <c r="AX63" s="67">
        <f>form!B63</f>
        <v>0</v>
      </c>
      <c r="AY63" s="67" t="s">
        <v>809</v>
      </c>
      <c r="AZ63" s="67">
        <f t="shared" si="13"/>
        <v>1455</v>
      </c>
      <c r="BA63" s="67" t="s">
        <v>812</v>
      </c>
      <c r="BB63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1455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63" s="67" t="s">
        <v>142</v>
      </c>
      <c r="BE63" s="68">
        <f t="shared" si="15"/>
        <v>1457</v>
      </c>
      <c r="BF63" s="69" t="s">
        <v>152</v>
      </c>
      <c r="BG63" s="67">
        <f>form!B63</f>
        <v>0</v>
      </c>
      <c r="BH63" s="67" t="s">
        <v>849</v>
      </c>
      <c r="BI63" s="67"/>
      <c r="BJ63" s="67"/>
      <c r="BK63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63" s="67" t="s">
        <v>142</v>
      </c>
      <c r="BN63" s="68">
        <f t="shared" si="17"/>
        <v>1458</v>
      </c>
      <c r="BO63" s="69" t="s">
        <v>153</v>
      </c>
      <c r="BP63" s="67">
        <f>form!B63</f>
        <v>0</v>
      </c>
      <c r="BQ63" s="67" t="s">
        <v>814</v>
      </c>
      <c r="BR63" s="67">
        <f t="shared" si="18"/>
        <v>1467</v>
      </c>
      <c r="BS63" s="67" t="s">
        <v>144</v>
      </c>
      <c r="BT63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1467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63" s="67" t="s">
        <v>142</v>
      </c>
      <c r="BW63" s="68">
        <f t="shared" si="20"/>
        <v>1459</v>
      </c>
      <c r="BX63" s="69" t="s">
        <v>154</v>
      </c>
      <c r="BY63" s="67">
        <f>form!B63</f>
        <v>0</v>
      </c>
      <c r="BZ63" s="67" t="s">
        <v>806</v>
      </c>
      <c r="CA63" s="67">
        <f t="shared" si="21"/>
        <v>1460</v>
      </c>
      <c r="CB63" s="67" t="s">
        <v>145</v>
      </c>
      <c r="CC63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1460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63" s="67" t="s">
        <v>142</v>
      </c>
      <c r="CF63" s="68">
        <f t="shared" si="23"/>
        <v>1460</v>
      </c>
      <c r="CG63" s="69" t="s">
        <v>155</v>
      </c>
      <c r="CH63" s="67">
        <f>form!B63</f>
        <v>0</v>
      </c>
      <c r="CI63" s="67" t="s">
        <v>139</v>
      </c>
      <c r="CJ63" s="67"/>
      <c r="CK63" s="67"/>
      <c r="CL63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63" s="67" t="s">
        <v>142</v>
      </c>
      <c r="CO63" s="68">
        <f t="shared" si="25"/>
        <v>1461</v>
      </c>
      <c r="CP63" s="69" t="s">
        <v>141</v>
      </c>
      <c r="CQ63" s="67">
        <f>form!B63</f>
        <v>0</v>
      </c>
      <c r="CR63" s="67" t="s">
        <v>140</v>
      </c>
      <c r="CS63" s="67"/>
      <c r="CT63" s="67"/>
      <c r="CU63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63" s="67" t="s">
        <v>142</v>
      </c>
      <c r="CX63" s="68">
        <f t="shared" si="27"/>
        <v>1462</v>
      </c>
      <c r="CY63" s="69" t="s">
        <v>156</v>
      </c>
      <c r="CZ63" s="67">
        <f>form!B63</f>
        <v>0</v>
      </c>
      <c r="DA63" s="67" t="s">
        <v>137</v>
      </c>
      <c r="DB63" s="67"/>
      <c r="DC63" s="67"/>
      <c r="DD63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63" s="67" t="s">
        <v>142</v>
      </c>
      <c r="DG63" s="68">
        <f t="shared" si="29"/>
        <v>1463</v>
      </c>
      <c r="DH63" s="69" t="s">
        <v>158</v>
      </c>
      <c r="DI63" s="67">
        <f>form!B63</f>
        <v>0</v>
      </c>
      <c r="DJ63" s="67" t="s">
        <v>799</v>
      </c>
      <c r="DK63" s="70">
        <f t="shared" si="30"/>
        <v>1467</v>
      </c>
      <c r="DL63" s="67" t="s">
        <v>847</v>
      </c>
      <c r="DM63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63" s="67" t="s">
        <v>142</v>
      </c>
      <c r="DP63" s="68">
        <f t="shared" si="32"/>
        <v>1464</v>
      </c>
      <c r="DQ63" s="69" t="s">
        <v>159</v>
      </c>
      <c r="DR63" s="67">
        <f>form!B63</f>
        <v>0</v>
      </c>
      <c r="DS63" s="67" t="s">
        <v>802</v>
      </c>
      <c r="DT63" s="70">
        <f t="shared" si="33"/>
        <v>1467</v>
      </c>
      <c r="DU63" s="67" t="s">
        <v>848</v>
      </c>
      <c r="DV63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63" s="67" t="s">
        <v>142</v>
      </c>
      <c r="DY63" s="68">
        <f t="shared" si="35"/>
        <v>1465</v>
      </c>
      <c r="DZ63" s="69" t="s">
        <v>160</v>
      </c>
      <c r="EA63" s="67">
        <f>form!B63</f>
        <v>0</v>
      </c>
      <c r="EB63" s="67" t="s">
        <v>804</v>
      </c>
      <c r="EC63" s="70">
        <f t="shared" si="36"/>
        <v>1467</v>
      </c>
      <c r="ED63" s="67" t="s">
        <v>848</v>
      </c>
      <c r="EE63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63" s="67" t="s">
        <v>142</v>
      </c>
      <c r="EH63" s="68">
        <f t="shared" si="38"/>
        <v>1466</v>
      </c>
      <c r="EI63" s="69" t="s">
        <v>161</v>
      </c>
      <c r="EJ63" s="67">
        <f>form!B63</f>
        <v>0</v>
      </c>
      <c r="EK63" s="67" t="s">
        <v>805</v>
      </c>
      <c r="EL63" s="70">
        <f t="shared" si="39"/>
        <v>1467</v>
      </c>
      <c r="EM63" s="67" t="s">
        <v>848</v>
      </c>
      <c r="EN63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63" s="67" t="s">
        <v>142</v>
      </c>
      <c r="EQ63" s="68">
        <f t="shared" si="41"/>
        <v>1467</v>
      </c>
      <c r="ER63" s="69" t="s">
        <v>157</v>
      </c>
      <c r="ES63" s="67">
        <f>form!B63</f>
        <v>0</v>
      </c>
      <c r="ET63" s="67" t="s">
        <v>813</v>
      </c>
      <c r="EU63" s="67"/>
      <c r="EV63" s="67"/>
      <c r="EW63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63" s="71" t="s">
        <v>162</v>
      </c>
      <c r="FI63" s="71">
        <f t="shared" si="43"/>
        <v>1467</v>
      </c>
      <c r="FJ63" s="71" t="s">
        <v>163</v>
      </c>
      <c r="FK63" s="67">
        <f>form!B63</f>
        <v>0</v>
      </c>
      <c r="FL63" s="71" t="s">
        <v>164</v>
      </c>
      <c r="FM63" s="71"/>
      <c r="FN63" s="71"/>
      <c r="FO63" s="58" t="str">
        <f t="shared" si="44"/>
        <v>INSERT INTO `ez_fabrik_joins` (`list_id`, `element_id`, `join_from_table`, `table_join`, `table_key`, `table_join_key`, `join_type`, `group_id`, `params`) VALUES (0, 1467, '', '#__users', 'user_sp', 'id', 'left', 0, '{"join-label":"name","type":"element","pk":"`#__users`.`id`"}');</v>
      </c>
      <c r="FQ63" s="67" t="s">
        <v>142</v>
      </c>
      <c r="FR63" s="68">
        <f t="shared" si="45"/>
        <v>1468</v>
      </c>
      <c r="FS63" s="67" t="s">
        <v>341</v>
      </c>
      <c r="FT63" s="67">
        <f>form!B63</f>
        <v>0</v>
      </c>
      <c r="FU63" s="67" t="s">
        <v>342</v>
      </c>
      <c r="FV63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63" s="59"/>
      <c r="FX63" s="13" t="s">
        <v>142</v>
      </c>
      <c r="FY63" s="68">
        <f t="shared" si="47"/>
        <v>1469</v>
      </c>
      <c r="FZ63" t="s">
        <v>851</v>
      </c>
      <c r="GA63" s="67">
        <f>form!B63</f>
        <v>0</v>
      </c>
      <c r="GB63" t="s">
        <v>853</v>
      </c>
      <c r="GC63" s="34">
        <f t="shared" si="48"/>
        <v>1453</v>
      </c>
      <c r="GD63" t="s">
        <v>852</v>
      </c>
      <c r="GE63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1453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63" s="67"/>
      <c r="GH63" s="67"/>
      <c r="GI63" s="67"/>
      <c r="GJ63" s="67"/>
      <c r="GL63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1467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63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63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63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1453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63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1454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63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1455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63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63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1467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63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1460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63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63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63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63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63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63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63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63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63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63" s="66" t="str">
        <f t="shared" si="68"/>
        <v>INSERT INTO `ez_fabrik_joins` (`list_id`, `element_id`, `join_from_table`, `table_join`, `table_key`, `table_join_key`, `join_type`, `group_id`, `params`) VALUES (0, 1467, '', '#__users', 'user_sp', 'id', 'left', 0, '{"join-label":"name","type":"element","pk":"`#__users`.`id`"}');</v>
      </c>
    </row>
    <row r="64" spans="1:212" x14ac:dyDescent="0.25">
      <c r="A64" s="67" t="s">
        <v>142</v>
      </c>
      <c r="B64" s="68">
        <f>dop!A66+1</f>
        <v>1471</v>
      </c>
      <c r="C64" s="69" t="s">
        <v>146</v>
      </c>
      <c r="D64" s="67">
        <f>form!B64</f>
        <v>0</v>
      </c>
      <c r="E64" s="67" t="s">
        <v>854</v>
      </c>
      <c r="F64" s="70">
        <f t="shared" si="0"/>
        <v>1487</v>
      </c>
      <c r="G64" s="67" t="s">
        <v>845</v>
      </c>
      <c r="H64" s="67"/>
      <c r="I64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1487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64" s="67" t="s">
        <v>142</v>
      </c>
      <c r="L64" s="68">
        <f t="shared" si="2"/>
        <v>1472</v>
      </c>
      <c r="M64" s="69" t="s">
        <v>147</v>
      </c>
      <c r="N64" s="67">
        <f>form!B64</f>
        <v>0</v>
      </c>
      <c r="O64" s="67" t="s">
        <v>846</v>
      </c>
      <c r="P64" s="67"/>
      <c r="Q64" s="67"/>
      <c r="R64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64" s="67" t="s">
        <v>142</v>
      </c>
      <c r="U64" s="68">
        <f t="shared" si="4"/>
        <v>1473</v>
      </c>
      <c r="V64" s="69" t="s">
        <v>148</v>
      </c>
      <c r="W64" s="67">
        <f>form!B64</f>
        <v>0</v>
      </c>
      <c r="X64" s="67" t="s">
        <v>138</v>
      </c>
      <c r="Y64" s="67"/>
      <c r="Z64" s="67"/>
      <c r="AA64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64" s="67" t="s">
        <v>142</v>
      </c>
      <c r="AD64" s="68">
        <f t="shared" si="6"/>
        <v>1474</v>
      </c>
      <c r="AE64" s="69" t="s">
        <v>149</v>
      </c>
      <c r="AF64" s="67">
        <f>form!B64</f>
        <v>0</v>
      </c>
      <c r="AG64" s="67" t="s">
        <v>807</v>
      </c>
      <c r="AH64" s="67">
        <f t="shared" si="7"/>
        <v>1473</v>
      </c>
      <c r="AI64" s="67" t="s">
        <v>810</v>
      </c>
      <c r="AJ64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1473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64" s="67" t="s">
        <v>142</v>
      </c>
      <c r="AM64" s="68">
        <f t="shared" si="9"/>
        <v>1475</v>
      </c>
      <c r="AN64" s="69" t="s">
        <v>150</v>
      </c>
      <c r="AO64" s="67">
        <f>form!B64</f>
        <v>0</v>
      </c>
      <c r="AP64" s="67" t="s">
        <v>808</v>
      </c>
      <c r="AQ64" s="67">
        <f t="shared" si="10"/>
        <v>1474</v>
      </c>
      <c r="AR64" s="67" t="s">
        <v>811</v>
      </c>
      <c r="AS64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1474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64" s="67" t="s">
        <v>142</v>
      </c>
      <c r="AV64" s="68">
        <f t="shared" si="12"/>
        <v>1476</v>
      </c>
      <c r="AW64" s="69" t="s">
        <v>151</v>
      </c>
      <c r="AX64" s="67">
        <f>form!B64</f>
        <v>0</v>
      </c>
      <c r="AY64" s="67" t="s">
        <v>809</v>
      </c>
      <c r="AZ64" s="67">
        <f t="shared" si="13"/>
        <v>1475</v>
      </c>
      <c r="BA64" s="67" t="s">
        <v>812</v>
      </c>
      <c r="BB64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1475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64" s="67" t="s">
        <v>142</v>
      </c>
      <c r="BE64" s="68">
        <f t="shared" si="15"/>
        <v>1477</v>
      </c>
      <c r="BF64" s="69" t="s">
        <v>152</v>
      </c>
      <c r="BG64" s="67">
        <f>form!B64</f>
        <v>0</v>
      </c>
      <c r="BH64" s="67" t="s">
        <v>849</v>
      </c>
      <c r="BI64" s="67"/>
      <c r="BJ64" s="67"/>
      <c r="BK64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64" s="67" t="s">
        <v>142</v>
      </c>
      <c r="BN64" s="68">
        <f t="shared" si="17"/>
        <v>1478</v>
      </c>
      <c r="BO64" s="69" t="s">
        <v>153</v>
      </c>
      <c r="BP64" s="67">
        <f>form!B64</f>
        <v>0</v>
      </c>
      <c r="BQ64" s="67" t="s">
        <v>814</v>
      </c>
      <c r="BR64" s="67">
        <f t="shared" si="18"/>
        <v>1487</v>
      </c>
      <c r="BS64" s="67" t="s">
        <v>144</v>
      </c>
      <c r="BT64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1487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64" s="67" t="s">
        <v>142</v>
      </c>
      <c r="BW64" s="68">
        <f t="shared" si="20"/>
        <v>1479</v>
      </c>
      <c r="BX64" s="69" t="s">
        <v>154</v>
      </c>
      <c r="BY64" s="67">
        <f>form!B64</f>
        <v>0</v>
      </c>
      <c r="BZ64" s="67" t="s">
        <v>806</v>
      </c>
      <c r="CA64" s="67">
        <f t="shared" si="21"/>
        <v>1480</v>
      </c>
      <c r="CB64" s="67" t="s">
        <v>145</v>
      </c>
      <c r="CC64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1480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64" s="67" t="s">
        <v>142</v>
      </c>
      <c r="CF64" s="68">
        <f t="shared" si="23"/>
        <v>1480</v>
      </c>
      <c r="CG64" s="69" t="s">
        <v>155</v>
      </c>
      <c r="CH64" s="67">
        <f>form!B64</f>
        <v>0</v>
      </c>
      <c r="CI64" s="67" t="s">
        <v>139</v>
      </c>
      <c r="CJ64" s="67"/>
      <c r="CK64" s="67"/>
      <c r="CL64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64" s="67" t="s">
        <v>142</v>
      </c>
      <c r="CO64" s="68">
        <f t="shared" si="25"/>
        <v>1481</v>
      </c>
      <c r="CP64" s="69" t="s">
        <v>141</v>
      </c>
      <c r="CQ64" s="67">
        <f>form!B64</f>
        <v>0</v>
      </c>
      <c r="CR64" s="67" t="s">
        <v>140</v>
      </c>
      <c r="CS64" s="67"/>
      <c r="CT64" s="67"/>
      <c r="CU64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64" s="67" t="s">
        <v>142</v>
      </c>
      <c r="CX64" s="68">
        <f t="shared" si="27"/>
        <v>1482</v>
      </c>
      <c r="CY64" s="69" t="s">
        <v>156</v>
      </c>
      <c r="CZ64" s="67">
        <f>form!B64</f>
        <v>0</v>
      </c>
      <c r="DA64" s="67" t="s">
        <v>137</v>
      </c>
      <c r="DB64" s="67"/>
      <c r="DC64" s="67"/>
      <c r="DD64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64" s="67" t="s">
        <v>142</v>
      </c>
      <c r="DG64" s="68">
        <f t="shared" si="29"/>
        <v>1483</v>
      </c>
      <c r="DH64" s="69" t="s">
        <v>158</v>
      </c>
      <c r="DI64" s="67">
        <f>form!B64</f>
        <v>0</v>
      </c>
      <c r="DJ64" s="67" t="s">
        <v>799</v>
      </c>
      <c r="DK64" s="70">
        <f t="shared" si="30"/>
        <v>1487</v>
      </c>
      <c r="DL64" s="67" t="s">
        <v>847</v>
      </c>
      <c r="DM64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64" s="67" t="s">
        <v>142</v>
      </c>
      <c r="DP64" s="68">
        <f t="shared" si="32"/>
        <v>1484</v>
      </c>
      <c r="DQ64" s="69" t="s">
        <v>159</v>
      </c>
      <c r="DR64" s="67">
        <f>form!B64</f>
        <v>0</v>
      </c>
      <c r="DS64" s="67" t="s">
        <v>802</v>
      </c>
      <c r="DT64" s="70">
        <f t="shared" si="33"/>
        <v>1487</v>
      </c>
      <c r="DU64" s="67" t="s">
        <v>848</v>
      </c>
      <c r="DV64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64" s="67" t="s">
        <v>142</v>
      </c>
      <c r="DY64" s="68">
        <f t="shared" si="35"/>
        <v>1485</v>
      </c>
      <c r="DZ64" s="69" t="s">
        <v>160</v>
      </c>
      <c r="EA64" s="67">
        <f>form!B64</f>
        <v>0</v>
      </c>
      <c r="EB64" s="67" t="s">
        <v>804</v>
      </c>
      <c r="EC64" s="70">
        <f t="shared" si="36"/>
        <v>1487</v>
      </c>
      <c r="ED64" s="67" t="s">
        <v>848</v>
      </c>
      <c r="EE64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64" s="67" t="s">
        <v>142</v>
      </c>
      <c r="EH64" s="68">
        <f t="shared" si="38"/>
        <v>1486</v>
      </c>
      <c r="EI64" s="69" t="s">
        <v>161</v>
      </c>
      <c r="EJ64" s="67">
        <f>form!B64</f>
        <v>0</v>
      </c>
      <c r="EK64" s="67" t="s">
        <v>805</v>
      </c>
      <c r="EL64" s="70">
        <f t="shared" si="39"/>
        <v>1487</v>
      </c>
      <c r="EM64" s="67" t="s">
        <v>848</v>
      </c>
      <c r="EN64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64" s="67" t="s">
        <v>142</v>
      </c>
      <c r="EQ64" s="68">
        <f t="shared" si="41"/>
        <v>1487</v>
      </c>
      <c r="ER64" s="69" t="s">
        <v>157</v>
      </c>
      <c r="ES64" s="67">
        <f>form!B64</f>
        <v>0</v>
      </c>
      <c r="ET64" s="67" t="s">
        <v>813</v>
      </c>
      <c r="EU64" s="67"/>
      <c r="EV64" s="67"/>
      <c r="EW64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64" s="71" t="s">
        <v>162</v>
      </c>
      <c r="FI64" s="71">
        <f t="shared" si="43"/>
        <v>1487</v>
      </c>
      <c r="FJ64" s="71" t="s">
        <v>163</v>
      </c>
      <c r="FK64" s="67">
        <f>form!B64</f>
        <v>0</v>
      </c>
      <c r="FL64" s="71" t="s">
        <v>164</v>
      </c>
      <c r="FM64" s="71"/>
      <c r="FN64" s="71"/>
      <c r="FO64" s="58" t="str">
        <f t="shared" si="44"/>
        <v>INSERT INTO `ez_fabrik_joins` (`list_id`, `element_id`, `join_from_table`, `table_join`, `table_key`, `table_join_key`, `join_type`, `group_id`, `params`) VALUES (0, 1487, '', '#__users', 'user_sp', 'id', 'left', 0, '{"join-label":"name","type":"element","pk":"`#__users`.`id`"}');</v>
      </c>
      <c r="FQ64" s="67" t="s">
        <v>142</v>
      </c>
      <c r="FR64" s="68">
        <f t="shared" si="45"/>
        <v>1488</v>
      </c>
      <c r="FS64" s="67" t="s">
        <v>341</v>
      </c>
      <c r="FT64" s="67">
        <f>form!B64</f>
        <v>0</v>
      </c>
      <c r="FU64" s="67" t="s">
        <v>342</v>
      </c>
      <c r="FV64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64" s="59"/>
      <c r="FX64" s="13" t="s">
        <v>142</v>
      </c>
      <c r="FY64" s="68">
        <f t="shared" si="47"/>
        <v>1489</v>
      </c>
      <c r="FZ64" t="s">
        <v>851</v>
      </c>
      <c r="GA64" s="67">
        <f>form!B64</f>
        <v>0</v>
      </c>
      <c r="GB64" t="s">
        <v>853</v>
      </c>
      <c r="GC64" s="34">
        <f t="shared" si="48"/>
        <v>1473</v>
      </c>
      <c r="GD64" t="s">
        <v>852</v>
      </c>
      <c r="GE64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1473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64" s="67"/>
      <c r="GH64" s="67"/>
      <c r="GI64" s="67"/>
      <c r="GJ64" s="67"/>
      <c r="GL64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1487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64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64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64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1473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64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1474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64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1475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64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64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1487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64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1480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64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64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64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64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64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64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64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1487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64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64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64" s="66" t="str">
        <f t="shared" si="68"/>
        <v>INSERT INTO `ez_fabrik_joins` (`list_id`, `element_id`, `join_from_table`, `table_join`, `table_key`, `table_join_key`, `join_type`, `group_id`, `params`) VALUES (0, 1487, '', '#__users', 'user_sp', 'id', 'left', 0, '{"join-label":"name","type":"element","pk":"`#__users`.`id`"}');</v>
      </c>
    </row>
    <row r="65" spans="1:212" x14ac:dyDescent="0.25">
      <c r="A65" s="67" t="s">
        <v>142</v>
      </c>
      <c r="B65" s="68">
        <f>dop!A67+1</f>
        <v>1491</v>
      </c>
      <c r="C65" s="69" t="s">
        <v>146</v>
      </c>
      <c r="D65" s="67">
        <f>form!B65</f>
        <v>0</v>
      </c>
      <c r="E65" s="67" t="s">
        <v>854</v>
      </c>
      <c r="F65" s="70">
        <f t="shared" si="0"/>
        <v>1507</v>
      </c>
      <c r="G65" s="67" t="s">
        <v>845</v>
      </c>
      <c r="H65" s="67"/>
      <c r="I65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1507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65" s="67" t="s">
        <v>142</v>
      </c>
      <c r="L65" s="68">
        <f t="shared" si="2"/>
        <v>1492</v>
      </c>
      <c r="M65" s="69" t="s">
        <v>147</v>
      </c>
      <c r="N65" s="67">
        <f>form!B65</f>
        <v>0</v>
      </c>
      <c r="O65" s="67" t="s">
        <v>846</v>
      </c>
      <c r="P65" s="67"/>
      <c r="Q65" s="67"/>
      <c r="R65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65" s="67" t="s">
        <v>142</v>
      </c>
      <c r="U65" s="68">
        <f t="shared" si="4"/>
        <v>1493</v>
      </c>
      <c r="V65" s="69" t="s">
        <v>148</v>
      </c>
      <c r="W65" s="67">
        <f>form!B65</f>
        <v>0</v>
      </c>
      <c r="X65" s="67" t="s">
        <v>138</v>
      </c>
      <c r="Y65" s="67"/>
      <c r="Z65" s="67"/>
      <c r="AA65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65" s="67" t="s">
        <v>142</v>
      </c>
      <c r="AD65" s="68">
        <f t="shared" si="6"/>
        <v>1494</v>
      </c>
      <c r="AE65" s="69" t="s">
        <v>149</v>
      </c>
      <c r="AF65" s="67">
        <f>form!B65</f>
        <v>0</v>
      </c>
      <c r="AG65" s="67" t="s">
        <v>807</v>
      </c>
      <c r="AH65" s="67">
        <f t="shared" si="7"/>
        <v>1493</v>
      </c>
      <c r="AI65" s="67" t="s">
        <v>810</v>
      </c>
      <c r="AJ65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1493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65" s="67" t="s">
        <v>142</v>
      </c>
      <c r="AM65" s="68">
        <f t="shared" si="9"/>
        <v>1495</v>
      </c>
      <c r="AN65" s="69" t="s">
        <v>150</v>
      </c>
      <c r="AO65" s="67">
        <f>form!B65</f>
        <v>0</v>
      </c>
      <c r="AP65" s="67" t="s">
        <v>808</v>
      </c>
      <c r="AQ65" s="67">
        <f t="shared" si="10"/>
        <v>1494</v>
      </c>
      <c r="AR65" s="67" t="s">
        <v>811</v>
      </c>
      <c r="AS65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1494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65" s="67" t="s">
        <v>142</v>
      </c>
      <c r="AV65" s="68">
        <f t="shared" si="12"/>
        <v>1496</v>
      </c>
      <c r="AW65" s="69" t="s">
        <v>151</v>
      </c>
      <c r="AX65" s="67">
        <f>form!B65</f>
        <v>0</v>
      </c>
      <c r="AY65" s="67" t="s">
        <v>809</v>
      </c>
      <c r="AZ65" s="67">
        <f t="shared" si="13"/>
        <v>1495</v>
      </c>
      <c r="BA65" s="67" t="s">
        <v>812</v>
      </c>
      <c r="BB65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1495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65" s="67" t="s">
        <v>142</v>
      </c>
      <c r="BE65" s="68">
        <f t="shared" si="15"/>
        <v>1497</v>
      </c>
      <c r="BF65" s="69" t="s">
        <v>152</v>
      </c>
      <c r="BG65" s="67">
        <f>form!B65</f>
        <v>0</v>
      </c>
      <c r="BH65" s="67" t="s">
        <v>849</v>
      </c>
      <c r="BI65" s="67"/>
      <c r="BJ65" s="67"/>
      <c r="BK65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65" s="67" t="s">
        <v>142</v>
      </c>
      <c r="BN65" s="68">
        <f t="shared" si="17"/>
        <v>1498</v>
      </c>
      <c r="BO65" s="69" t="s">
        <v>153</v>
      </c>
      <c r="BP65" s="67">
        <f>form!B65</f>
        <v>0</v>
      </c>
      <c r="BQ65" s="67" t="s">
        <v>814</v>
      </c>
      <c r="BR65" s="67">
        <f t="shared" si="18"/>
        <v>1507</v>
      </c>
      <c r="BS65" s="67" t="s">
        <v>144</v>
      </c>
      <c r="BT65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1507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65" s="67" t="s">
        <v>142</v>
      </c>
      <c r="BW65" s="68">
        <f t="shared" si="20"/>
        <v>1499</v>
      </c>
      <c r="BX65" s="69" t="s">
        <v>154</v>
      </c>
      <c r="BY65" s="67">
        <f>form!B65</f>
        <v>0</v>
      </c>
      <c r="BZ65" s="67" t="s">
        <v>806</v>
      </c>
      <c r="CA65" s="67">
        <f t="shared" si="21"/>
        <v>1500</v>
      </c>
      <c r="CB65" s="67" t="s">
        <v>145</v>
      </c>
      <c r="CC65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1500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65" s="67" t="s">
        <v>142</v>
      </c>
      <c r="CF65" s="68">
        <f t="shared" si="23"/>
        <v>1500</v>
      </c>
      <c r="CG65" s="69" t="s">
        <v>155</v>
      </c>
      <c r="CH65" s="67">
        <f>form!B65</f>
        <v>0</v>
      </c>
      <c r="CI65" s="67" t="s">
        <v>139</v>
      </c>
      <c r="CJ65" s="67"/>
      <c r="CK65" s="67"/>
      <c r="CL65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65" s="67" t="s">
        <v>142</v>
      </c>
      <c r="CO65" s="68">
        <f t="shared" si="25"/>
        <v>1501</v>
      </c>
      <c r="CP65" s="69" t="s">
        <v>141</v>
      </c>
      <c r="CQ65" s="67">
        <f>form!B65</f>
        <v>0</v>
      </c>
      <c r="CR65" s="67" t="s">
        <v>140</v>
      </c>
      <c r="CS65" s="67"/>
      <c r="CT65" s="67"/>
      <c r="CU65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65" s="67" t="s">
        <v>142</v>
      </c>
      <c r="CX65" s="68">
        <f t="shared" si="27"/>
        <v>1502</v>
      </c>
      <c r="CY65" s="69" t="s">
        <v>156</v>
      </c>
      <c r="CZ65" s="67">
        <f>form!B65</f>
        <v>0</v>
      </c>
      <c r="DA65" s="67" t="s">
        <v>137</v>
      </c>
      <c r="DB65" s="67"/>
      <c r="DC65" s="67"/>
      <c r="DD65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65" s="67" t="s">
        <v>142</v>
      </c>
      <c r="DG65" s="68">
        <f t="shared" si="29"/>
        <v>1503</v>
      </c>
      <c r="DH65" s="69" t="s">
        <v>158</v>
      </c>
      <c r="DI65" s="67">
        <f>form!B65</f>
        <v>0</v>
      </c>
      <c r="DJ65" s="67" t="s">
        <v>799</v>
      </c>
      <c r="DK65" s="70">
        <f t="shared" si="30"/>
        <v>1507</v>
      </c>
      <c r="DL65" s="67" t="s">
        <v>847</v>
      </c>
      <c r="DM65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65" s="67" t="s">
        <v>142</v>
      </c>
      <c r="DP65" s="68">
        <f t="shared" si="32"/>
        <v>1504</v>
      </c>
      <c r="DQ65" s="69" t="s">
        <v>159</v>
      </c>
      <c r="DR65" s="67">
        <f>form!B65</f>
        <v>0</v>
      </c>
      <c r="DS65" s="67" t="s">
        <v>802</v>
      </c>
      <c r="DT65" s="70">
        <f t="shared" si="33"/>
        <v>1507</v>
      </c>
      <c r="DU65" s="67" t="s">
        <v>848</v>
      </c>
      <c r="DV65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65" s="67" t="s">
        <v>142</v>
      </c>
      <c r="DY65" s="68">
        <f t="shared" si="35"/>
        <v>1505</v>
      </c>
      <c r="DZ65" s="69" t="s">
        <v>160</v>
      </c>
      <c r="EA65" s="67">
        <f>form!B65</f>
        <v>0</v>
      </c>
      <c r="EB65" s="67" t="s">
        <v>804</v>
      </c>
      <c r="EC65" s="70">
        <f t="shared" si="36"/>
        <v>1507</v>
      </c>
      <c r="ED65" s="67" t="s">
        <v>848</v>
      </c>
      <c r="EE65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65" s="67" t="s">
        <v>142</v>
      </c>
      <c r="EH65" s="68">
        <f t="shared" si="38"/>
        <v>1506</v>
      </c>
      <c r="EI65" s="69" t="s">
        <v>161</v>
      </c>
      <c r="EJ65" s="67">
        <f>form!B65</f>
        <v>0</v>
      </c>
      <c r="EK65" s="67" t="s">
        <v>805</v>
      </c>
      <c r="EL65" s="70">
        <f t="shared" si="39"/>
        <v>1507</v>
      </c>
      <c r="EM65" s="67" t="s">
        <v>848</v>
      </c>
      <c r="EN65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65" s="67" t="s">
        <v>142</v>
      </c>
      <c r="EQ65" s="68">
        <f t="shared" si="41"/>
        <v>1507</v>
      </c>
      <c r="ER65" s="69" t="s">
        <v>157</v>
      </c>
      <c r="ES65" s="67">
        <f>form!B65</f>
        <v>0</v>
      </c>
      <c r="ET65" s="67" t="s">
        <v>813</v>
      </c>
      <c r="EU65" s="67"/>
      <c r="EV65" s="67"/>
      <c r="EW65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65" s="71" t="s">
        <v>162</v>
      </c>
      <c r="FI65" s="71">
        <f t="shared" si="43"/>
        <v>1507</v>
      </c>
      <c r="FJ65" s="71" t="s">
        <v>163</v>
      </c>
      <c r="FK65" s="67">
        <f>form!B65</f>
        <v>0</v>
      </c>
      <c r="FL65" s="71" t="s">
        <v>164</v>
      </c>
      <c r="FM65" s="71"/>
      <c r="FN65" s="71"/>
      <c r="FO65" s="58" t="str">
        <f t="shared" si="44"/>
        <v>INSERT INTO `ez_fabrik_joins` (`list_id`, `element_id`, `join_from_table`, `table_join`, `table_key`, `table_join_key`, `join_type`, `group_id`, `params`) VALUES (0, 1507, '', '#__users', 'user_sp', 'id', 'left', 0, '{"join-label":"name","type":"element","pk":"`#__users`.`id`"}');</v>
      </c>
      <c r="FQ65" s="67" t="s">
        <v>142</v>
      </c>
      <c r="FR65" s="68">
        <f t="shared" si="45"/>
        <v>1508</v>
      </c>
      <c r="FS65" s="67" t="s">
        <v>341</v>
      </c>
      <c r="FT65" s="67">
        <f>form!B65</f>
        <v>0</v>
      </c>
      <c r="FU65" s="67" t="s">
        <v>342</v>
      </c>
      <c r="FV65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65" s="59"/>
      <c r="FX65" s="13" t="s">
        <v>142</v>
      </c>
      <c r="FY65" s="68">
        <f t="shared" si="47"/>
        <v>1509</v>
      </c>
      <c r="FZ65" t="s">
        <v>851</v>
      </c>
      <c r="GA65" s="67">
        <f>form!B65</f>
        <v>0</v>
      </c>
      <c r="GB65" t="s">
        <v>853</v>
      </c>
      <c r="GC65" s="34">
        <f t="shared" si="48"/>
        <v>1493</v>
      </c>
      <c r="GD65" t="s">
        <v>852</v>
      </c>
      <c r="GE65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1493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65" s="67"/>
      <c r="GH65" s="67"/>
      <c r="GI65" s="67"/>
      <c r="GJ65" s="67"/>
      <c r="GL65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1507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65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65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65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1493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65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1494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65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1495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65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65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1507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65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(1499,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1500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65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65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65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65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65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65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65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65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65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65" s="66" t="str">
        <f t="shared" si="68"/>
        <v>INSERT INTO `ez_fabrik_joins` (`list_id`, `element_id`, `join_from_table`, `table_join`, `table_key`, `table_join_key`, `join_type`, `group_id`, `params`) VALUES (0, 1507, '', '#__users', 'user_sp', 'id', 'left', 0, '{"join-label":"name","type":"element","pk":"`#__users`.`id`"}');</v>
      </c>
    </row>
    <row r="66" spans="1:212" x14ac:dyDescent="0.25">
      <c r="A66" s="67" t="s">
        <v>142</v>
      </c>
      <c r="B66" s="68">
        <f>dop!A68+1</f>
        <v>1511</v>
      </c>
      <c r="C66" s="69" t="s">
        <v>146</v>
      </c>
      <c r="D66" s="67">
        <f>form!B66</f>
        <v>0</v>
      </c>
      <c r="E66" s="67" t="s">
        <v>854</v>
      </c>
      <c r="F66" s="70">
        <f t="shared" si="0"/>
        <v>1527</v>
      </c>
      <c r="G66" s="67" t="s">
        <v>845</v>
      </c>
      <c r="H66" s="67"/>
      <c r="I66" s="58" t="str">
        <f t="shared" si="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1527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66" s="67" t="s">
        <v>142</v>
      </c>
      <c r="L66" s="68">
        <f t="shared" si="2"/>
        <v>1512</v>
      </c>
      <c r="M66" s="69" t="s">
        <v>147</v>
      </c>
      <c r="N66" s="67">
        <f>form!B66</f>
        <v>0</v>
      </c>
      <c r="O66" s="67" t="s">
        <v>846</v>
      </c>
      <c r="P66" s="67"/>
      <c r="Q66" s="67"/>
      <c r="R66" s="58" t="str">
        <f t="shared" si="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66" s="67" t="s">
        <v>142</v>
      </c>
      <c r="U66" s="68">
        <f t="shared" si="4"/>
        <v>1513</v>
      </c>
      <c r="V66" s="69" t="s">
        <v>148</v>
      </c>
      <c r="W66" s="67">
        <f>form!B66</f>
        <v>0</v>
      </c>
      <c r="X66" s="67" t="s">
        <v>138</v>
      </c>
      <c r="Y66" s="67"/>
      <c r="Z66" s="67"/>
      <c r="AA66" s="58" t="str">
        <f t="shared" si="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66" s="67" t="s">
        <v>142</v>
      </c>
      <c r="AD66" s="68">
        <f t="shared" si="6"/>
        <v>1514</v>
      </c>
      <c r="AE66" s="69" t="s">
        <v>149</v>
      </c>
      <c r="AF66" s="67">
        <f>form!B66</f>
        <v>0</v>
      </c>
      <c r="AG66" s="67" t="s">
        <v>807</v>
      </c>
      <c r="AH66" s="67">
        <f t="shared" si="7"/>
        <v>1513</v>
      </c>
      <c r="AI66" s="67" t="s">
        <v>810</v>
      </c>
      <c r="AJ66" s="58" t="str">
        <f t="shared" si="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1513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66" s="67" t="s">
        <v>142</v>
      </c>
      <c r="AM66" s="68">
        <f t="shared" si="9"/>
        <v>1515</v>
      </c>
      <c r="AN66" s="69" t="s">
        <v>150</v>
      </c>
      <c r="AO66" s="67">
        <f>form!B66</f>
        <v>0</v>
      </c>
      <c r="AP66" s="67" t="s">
        <v>808</v>
      </c>
      <c r="AQ66" s="67">
        <f t="shared" si="10"/>
        <v>1514</v>
      </c>
      <c r="AR66" s="67" t="s">
        <v>811</v>
      </c>
      <c r="AS66" s="58" t="str">
        <f t="shared" si="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1514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66" s="67" t="s">
        <v>142</v>
      </c>
      <c r="AV66" s="68">
        <f t="shared" si="12"/>
        <v>1516</v>
      </c>
      <c r="AW66" s="69" t="s">
        <v>151</v>
      </c>
      <c r="AX66" s="67">
        <f>form!B66</f>
        <v>0</v>
      </c>
      <c r="AY66" s="67" t="s">
        <v>809</v>
      </c>
      <c r="AZ66" s="67">
        <f t="shared" si="13"/>
        <v>1515</v>
      </c>
      <c r="BA66" s="67" t="s">
        <v>812</v>
      </c>
      <c r="BB66" s="58" t="str">
        <f t="shared" si="1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1515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66" s="67" t="s">
        <v>142</v>
      </c>
      <c r="BE66" s="68">
        <f t="shared" si="15"/>
        <v>1517</v>
      </c>
      <c r="BF66" s="69" t="s">
        <v>152</v>
      </c>
      <c r="BG66" s="67">
        <f>form!B66</f>
        <v>0</v>
      </c>
      <c r="BH66" s="67" t="s">
        <v>849</v>
      </c>
      <c r="BI66" s="67"/>
      <c r="BJ66" s="67"/>
      <c r="BK66" s="58" t="str">
        <f t="shared" si="1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66" s="67" t="s">
        <v>142</v>
      </c>
      <c r="BN66" s="68">
        <f t="shared" si="17"/>
        <v>1518</v>
      </c>
      <c r="BO66" s="69" t="s">
        <v>153</v>
      </c>
      <c r="BP66" s="67">
        <f>form!B66</f>
        <v>0</v>
      </c>
      <c r="BQ66" s="67" t="s">
        <v>814</v>
      </c>
      <c r="BR66" s="67">
        <f t="shared" si="18"/>
        <v>1527</v>
      </c>
      <c r="BS66" s="67" t="s">
        <v>144</v>
      </c>
      <c r="BT66" s="58" t="str">
        <f t="shared" si="1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1527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66" s="67" t="s">
        <v>142</v>
      </c>
      <c r="BW66" s="68">
        <f t="shared" si="20"/>
        <v>1519</v>
      </c>
      <c r="BX66" s="69" t="s">
        <v>154</v>
      </c>
      <c r="BY66" s="67">
        <f>form!B66</f>
        <v>0</v>
      </c>
      <c r="BZ66" s="67" t="s">
        <v>806</v>
      </c>
      <c r="CA66" s="67">
        <f t="shared" si="21"/>
        <v>1520</v>
      </c>
      <c r="CB66" s="67" t="s">
        <v>145</v>
      </c>
      <c r="CC66" s="58" t="str">
        <f t="shared" si="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1520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66" s="67" t="s">
        <v>142</v>
      </c>
      <c r="CF66" s="68">
        <f t="shared" si="23"/>
        <v>1520</v>
      </c>
      <c r="CG66" s="69" t="s">
        <v>155</v>
      </c>
      <c r="CH66" s="67">
        <f>form!B66</f>
        <v>0</v>
      </c>
      <c r="CI66" s="67" t="s">
        <v>139</v>
      </c>
      <c r="CJ66" s="67"/>
      <c r="CK66" s="67"/>
      <c r="CL66" s="58" t="str">
        <f t="shared" si="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66" s="67" t="s">
        <v>142</v>
      </c>
      <c r="CO66" s="68">
        <f t="shared" si="25"/>
        <v>1521</v>
      </c>
      <c r="CP66" s="69" t="s">
        <v>141</v>
      </c>
      <c r="CQ66" s="67">
        <f>form!B66</f>
        <v>0</v>
      </c>
      <c r="CR66" s="67" t="s">
        <v>140</v>
      </c>
      <c r="CS66" s="67"/>
      <c r="CT66" s="67"/>
      <c r="CU66" s="58" t="str">
        <f t="shared" si="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66" s="67" t="s">
        <v>142</v>
      </c>
      <c r="CX66" s="68">
        <f t="shared" si="27"/>
        <v>1522</v>
      </c>
      <c r="CY66" s="69" t="s">
        <v>156</v>
      </c>
      <c r="CZ66" s="67">
        <f>form!B66</f>
        <v>0</v>
      </c>
      <c r="DA66" s="67" t="s">
        <v>137</v>
      </c>
      <c r="DB66" s="67"/>
      <c r="DC66" s="67"/>
      <c r="DD66" s="58" t="str">
        <f t="shared" si="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66" s="67" t="s">
        <v>142</v>
      </c>
      <c r="DG66" s="68">
        <f t="shared" si="29"/>
        <v>1523</v>
      </c>
      <c r="DH66" s="69" t="s">
        <v>158</v>
      </c>
      <c r="DI66" s="67">
        <f>form!B66</f>
        <v>0</v>
      </c>
      <c r="DJ66" s="67" t="s">
        <v>799</v>
      </c>
      <c r="DK66" s="70">
        <f t="shared" si="30"/>
        <v>1527</v>
      </c>
      <c r="DL66" s="67" t="s">
        <v>847</v>
      </c>
      <c r="DM66" s="58" t="str">
        <f t="shared" si="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66" s="67" t="s">
        <v>142</v>
      </c>
      <c r="DP66" s="68">
        <f t="shared" si="32"/>
        <v>1524</v>
      </c>
      <c r="DQ66" s="69" t="s">
        <v>159</v>
      </c>
      <c r="DR66" s="67">
        <f>form!B66</f>
        <v>0</v>
      </c>
      <c r="DS66" s="67" t="s">
        <v>802</v>
      </c>
      <c r="DT66" s="70">
        <f t="shared" si="33"/>
        <v>1527</v>
      </c>
      <c r="DU66" s="67" t="s">
        <v>848</v>
      </c>
      <c r="DV66" s="58" t="str">
        <f t="shared" si="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66" s="67" t="s">
        <v>142</v>
      </c>
      <c r="DY66" s="68">
        <f t="shared" si="35"/>
        <v>1525</v>
      </c>
      <c r="DZ66" s="69" t="s">
        <v>160</v>
      </c>
      <c r="EA66" s="67">
        <f>form!B66</f>
        <v>0</v>
      </c>
      <c r="EB66" s="67" t="s">
        <v>804</v>
      </c>
      <c r="EC66" s="70">
        <f t="shared" si="36"/>
        <v>1527</v>
      </c>
      <c r="ED66" s="67" t="s">
        <v>848</v>
      </c>
      <c r="EE66" s="58" t="str">
        <f t="shared" si="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66" s="67" t="s">
        <v>142</v>
      </c>
      <c r="EH66" s="68">
        <f t="shared" si="38"/>
        <v>1526</v>
      </c>
      <c r="EI66" s="69" t="s">
        <v>161</v>
      </c>
      <c r="EJ66" s="67">
        <f>form!B66</f>
        <v>0</v>
      </c>
      <c r="EK66" s="67" t="s">
        <v>805</v>
      </c>
      <c r="EL66" s="70">
        <f t="shared" si="39"/>
        <v>1527</v>
      </c>
      <c r="EM66" s="67" t="s">
        <v>848</v>
      </c>
      <c r="EN66" s="58" t="str">
        <f t="shared" si="4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66" s="67" t="s">
        <v>142</v>
      </c>
      <c r="EQ66" s="68">
        <f t="shared" si="41"/>
        <v>1527</v>
      </c>
      <c r="ER66" s="69" t="s">
        <v>157</v>
      </c>
      <c r="ES66" s="67">
        <f>form!B66</f>
        <v>0</v>
      </c>
      <c r="ET66" s="67" t="s">
        <v>813</v>
      </c>
      <c r="EU66" s="67"/>
      <c r="EV66" s="67"/>
      <c r="EW66" s="58" t="str">
        <f t="shared" si="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66" s="71" t="s">
        <v>162</v>
      </c>
      <c r="FI66" s="71">
        <f t="shared" si="43"/>
        <v>1527</v>
      </c>
      <c r="FJ66" s="71" t="s">
        <v>163</v>
      </c>
      <c r="FK66" s="67">
        <f>form!B66</f>
        <v>0</v>
      </c>
      <c r="FL66" s="71" t="s">
        <v>164</v>
      </c>
      <c r="FM66" s="71"/>
      <c r="FN66" s="71"/>
      <c r="FO66" s="58" t="str">
        <f t="shared" si="44"/>
        <v>INSERT INTO `ez_fabrik_joins` (`list_id`, `element_id`, `join_from_table`, `table_join`, `table_key`, `table_join_key`, `join_type`, `group_id`, `params`) VALUES (0, 1527, '', '#__users', 'user_sp', 'id', 'left', 0, '{"join-label":"name","type":"element","pk":"`#__users`.`id`"}');</v>
      </c>
      <c r="FQ66" s="67" t="s">
        <v>142</v>
      </c>
      <c r="FR66" s="68">
        <f t="shared" si="45"/>
        <v>1528</v>
      </c>
      <c r="FS66" s="67" t="s">
        <v>341</v>
      </c>
      <c r="FT66" s="67">
        <f>form!B66</f>
        <v>0</v>
      </c>
      <c r="FU66" s="67" t="s">
        <v>342</v>
      </c>
      <c r="FV66" s="58" t="str">
        <f t="shared" si="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66" s="59"/>
      <c r="FX66" s="13" t="s">
        <v>142</v>
      </c>
      <c r="FY66" s="68">
        <f t="shared" si="47"/>
        <v>1529</v>
      </c>
      <c r="FZ66" t="s">
        <v>851</v>
      </c>
      <c r="GA66" s="67">
        <f>form!B66</f>
        <v>0</v>
      </c>
      <c r="GB66" t="s">
        <v>853</v>
      </c>
      <c r="GC66" s="34">
        <f t="shared" si="48"/>
        <v>1513</v>
      </c>
      <c r="GD66" t="s">
        <v>852</v>
      </c>
      <c r="GE66" s="73" t="str">
        <f t="shared" si="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1513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66" s="67"/>
      <c r="GH66" s="67"/>
      <c r="GI66" s="67"/>
      <c r="GJ66" s="67"/>
      <c r="GL66" s="67" t="str">
        <f t="shared" si="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1527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66" s="67" t="str">
        <f t="shared" si="5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66" s="67" t="str">
        <f t="shared" si="5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66" s="70" t="str">
        <f t="shared" si="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1513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66" s="67" t="str">
        <f t="shared" si="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1514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66" s="67" t="str">
        <f t="shared" si="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1515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66" s="67" t="str">
        <f t="shared" si="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66" s="67" t="str">
        <f t="shared" si="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1527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66" s="67" t="str">
        <f t="shared" si="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1520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66" s="67" t="str">
        <f t="shared" si="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66" s="67" t="str">
        <f t="shared" si="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66" s="67" t="str">
        <f t="shared" si="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66" s="67" t="str">
        <f t="shared" si="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66" s="67" t="str">
        <f t="shared" si="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66" s="67" t="str">
        <f t="shared" si="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66" s="67" t="str">
        <f t="shared" si="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66" s="67" t="str">
        <f t="shared" si="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66" s="72" t="str">
        <f t="shared" si="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66" s="66" t="str">
        <f t="shared" si="68"/>
        <v>INSERT INTO `ez_fabrik_joins` (`list_id`, `element_id`, `join_from_table`, `table_join`, `table_key`, `table_join_key`, `join_type`, `group_id`, `params`) VALUES (0, 1527, '', '#__users', 'user_sp', 'id', 'left', 0, '{"join-label":"name","type":"element","pk":"`#__users`.`id`"}');</v>
      </c>
    </row>
    <row r="67" spans="1:212" x14ac:dyDescent="0.25">
      <c r="A67" s="67" t="s">
        <v>142</v>
      </c>
      <c r="B67" s="68">
        <f>dop!A69+1</f>
        <v>1531</v>
      </c>
      <c r="C67" s="69" t="s">
        <v>146</v>
      </c>
      <c r="D67" s="67">
        <f>form!B67</f>
        <v>0</v>
      </c>
      <c r="E67" s="67" t="s">
        <v>854</v>
      </c>
      <c r="F67" s="70">
        <f t="shared" ref="F67:F103" si="71">EQ67</f>
        <v>1547</v>
      </c>
      <c r="G67" s="67" t="s">
        <v>845</v>
      </c>
      <c r="H67" s="67"/>
      <c r="I67" s="58" t="str">
        <f t="shared" ref="I67:I130" si="72">A67&amp;B67&amp;", '"&amp;C67&amp;"', "&amp;D67&amp;E67&amp;F67&amp;G67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1547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67" s="67" t="s">
        <v>142</v>
      </c>
      <c r="L67" s="68">
        <f t="shared" ref="L67:L103" si="73">B67+1</f>
        <v>1532</v>
      </c>
      <c r="M67" s="69" t="s">
        <v>147</v>
      </c>
      <c r="N67" s="67">
        <f>form!B67</f>
        <v>0</v>
      </c>
      <c r="O67" s="67" t="s">
        <v>846</v>
      </c>
      <c r="P67" s="67"/>
      <c r="Q67" s="67"/>
      <c r="R67" s="58" t="str">
        <f t="shared" ref="R67:R103" si="74">K67&amp;L67&amp;", '"&amp;M67&amp;"', "&amp;N67&amp;O67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67" s="67" t="s">
        <v>142</v>
      </c>
      <c r="U67" s="68">
        <f t="shared" ref="U67:U103" si="75">L67+1</f>
        <v>1533</v>
      </c>
      <c r="V67" s="69" t="s">
        <v>148</v>
      </c>
      <c r="W67" s="67">
        <f>form!B67</f>
        <v>0</v>
      </c>
      <c r="X67" s="67" t="s">
        <v>138</v>
      </c>
      <c r="Y67" s="67"/>
      <c r="Z67" s="67"/>
      <c r="AA67" s="58" t="str">
        <f t="shared" ref="AA67:AA103" si="76">T67&amp;U67&amp;", '"&amp;V67&amp;"', "&amp;W67&amp;X67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67" s="67" t="s">
        <v>142</v>
      </c>
      <c r="AD67" s="68">
        <f t="shared" ref="AD67:AD103" si="77">U67+1</f>
        <v>1534</v>
      </c>
      <c r="AE67" s="69" t="s">
        <v>149</v>
      </c>
      <c r="AF67" s="67">
        <f>form!B67</f>
        <v>0</v>
      </c>
      <c r="AG67" s="67" t="s">
        <v>807</v>
      </c>
      <c r="AH67" s="67">
        <f t="shared" ref="AH67:AH103" si="78">U67</f>
        <v>1533</v>
      </c>
      <c r="AI67" s="67" t="s">
        <v>810</v>
      </c>
      <c r="AJ67" s="58" t="str">
        <f t="shared" ref="AJ67:AJ103" si="79">AC67&amp;AD67&amp;", '"&amp;AE67&amp;"', "&amp;AF67&amp;AG67&amp;AH67&amp;AI67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1533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67" s="67" t="s">
        <v>142</v>
      </c>
      <c r="AM67" s="68">
        <f t="shared" ref="AM67:AM103" si="80">AD67+1</f>
        <v>1535</v>
      </c>
      <c r="AN67" s="69" t="s">
        <v>150</v>
      </c>
      <c r="AO67" s="67">
        <f>form!B67</f>
        <v>0</v>
      </c>
      <c r="AP67" s="67" t="s">
        <v>808</v>
      </c>
      <c r="AQ67" s="67">
        <f t="shared" ref="AQ67:AQ103" si="81">AD67</f>
        <v>1534</v>
      </c>
      <c r="AR67" s="67" t="s">
        <v>811</v>
      </c>
      <c r="AS67" s="58" t="str">
        <f t="shared" ref="AS67:AS103" si="82">AL67&amp;AM67&amp;", '"&amp;AN67&amp;"', "&amp;AO67&amp;AP67&amp;AQ67&amp;AR67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1534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67" s="67" t="s">
        <v>142</v>
      </c>
      <c r="AV67" s="68">
        <f t="shared" ref="AV67:AV103" si="83">AM67+1</f>
        <v>1536</v>
      </c>
      <c r="AW67" s="69" t="s">
        <v>151</v>
      </c>
      <c r="AX67" s="67">
        <f>form!B67</f>
        <v>0</v>
      </c>
      <c r="AY67" s="67" t="s">
        <v>809</v>
      </c>
      <c r="AZ67" s="67">
        <f t="shared" ref="AZ67:AZ103" si="84">AM67</f>
        <v>1535</v>
      </c>
      <c r="BA67" s="67" t="s">
        <v>812</v>
      </c>
      <c r="BB67" s="58" t="str">
        <f t="shared" ref="BB67:BB103" si="85">AU67&amp;AV67&amp;", '"&amp;AW67&amp;"', "&amp;AX67&amp;AY67&amp;AZ67&amp;BA67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1535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67" s="67" t="s">
        <v>142</v>
      </c>
      <c r="BE67" s="68">
        <f t="shared" ref="BE67:BE103" si="86">AV67+1</f>
        <v>1537</v>
      </c>
      <c r="BF67" s="69" t="s">
        <v>152</v>
      </c>
      <c r="BG67" s="67">
        <f>form!B67</f>
        <v>0</v>
      </c>
      <c r="BH67" s="67" t="s">
        <v>849</v>
      </c>
      <c r="BI67" s="67"/>
      <c r="BJ67" s="67"/>
      <c r="BK67" s="58" t="str">
        <f t="shared" ref="BK67:BK103" si="87">BD67&amp;BE67&amp;", '"&amp;BF67&amp;"', "&amp;BG67&amp;BH67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67" s="67" t="s">
        <v>142</v>
      </c>
      <c r="BN67" s="68">
        <f t="shared" ref="BN67:BN103" si="88">BE67+1</f>
        <v>1538</v>
      </c>
      <c r="BO67" s="69" t="s">
        <v>153</v>
      </c>
      <c r="BP67" s="67">
        <f>form!B67</f>
        <v>0</v>
      </c>
      <c r="BQ67" s="67" t="s">
        <v>814</v>
      </c>
      <c r="BR67" s="67">
        <f t="shared" ref="BR67:BR103" si="89">EQ67</f>
        <v>1547</v>
      </c>
      <c r="BS67" s="67" t="s">
        <v>144</v>
      </c>
      <c r="BT67" s="58" t="str">
        <f t="shared" ref="BT67:BT103" si="90">BM67&amp;BN67&amp;", '"&amp;BO67&amp;"', "&amp;BP67&amp;BQ67&amp;BR67&amp;BS67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1547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67" s="67" t="s">
        <v>142</v>
      </c>
      <c r="BW67" s="68">
        <f t="shared" ref="BW67:BW103" si="91">BN67+1</f>
        <v>1539</v>
      </c>
      <c r="BX67" s="69" t="s">
        <v>154</v>
      </c>
      <c r="BY67" s="67">
        <f>form!B67</f>
        <v>0</v>
      </c>
      <c r="BZ67" s="67" t="s">
        <v>806</v>
      </c>
      <c r="CA67" s="67">
        <f t="shared" ref="CA67:CA103" si="92">CF67</f>
        <v>1540</v>
      </c>
      <c r="CB67" s="67" t="s">
        <v>145</v>
      </c>
      <c r="CC67" s="58" t="str">
        <f t="shared" ref="CC67:CC103" si="93">BV67&amp;BW67&amp;", '"&amp;BX67&amp;"', "&amp;BY67&amp;BZ67&amp;CA67&amp;CB67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1540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67" s="67" t="s">
        <v>142</v>
      </c>
      <c r="CF67" s="68">
        <f t="shared" ref="CF67:CF103" si="94">BW67+1</f>
        <v>1540</v>
      </c>
      <c r="CG67" s="69" t="s">
        <v>155</v>
      </c>
      <c r="CH67" s="67">
        <f>form!B67</f>
        <v>0</v>
      </c>
      <c r="CI67" s="67" t="s">
        <v>139</v>
      </c>
      <c r="CJ67" s="67"/>
      <c r="CK67" s="67"/>
      <c r="CL67" s="58" t="str">
        <f t="shared" ref="CL67:CL103" si="95">CE67&amp;CF67&amp;", '"&amp;CG67&amp;"', "&amp;CH67&amp;CI67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67" s="67" t="s">
        <v>142</v>
      </c>
      <c r="CO67" s="68">
        <f t="shared" ref="CO67:CO103" si="96">CF67+1</f>
        <v>1541</v>
      </c>
      <c r="CP67" s="69" t="s">
        <v>141</v>
      </c>
      <c r="CQ67" s="67">
        <f>form!B67</f>
        <v>0</v>
      </c>
      <c r="CR67" s="67" t="s">
        <v>140</v>
      </c>
      <c r="CS67" s="67"/>
      <c r="CT67" s="67"/>
      <c r="CU67" s="58" t="str">
        <f t="shared" ref="CU67:CU103" si="97">CN67&amp;CO67&amp;", '"&amp;CP67&amp;"', "&amp;CQ67&amp;CR67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67" s="67" t="s">
        <v>142</v>
      </c>
      <c r="CX67" s="68">
        <f t="shared" ref="CX67:CX103" si="98">CO67+1</f>
        <v>1542</v>
      </c>
      <c r="CY67" s="69" t="s">
        <v>156</v>
      </c>
      <c r="CZ67" s="67">
        <f>form!B67</f>
        <v>0</v>
      </c>
      <c r="DA67" s="67" t="s">
        <v>137</v>
      </c>
      <c r="DB67" s="67"/>
      <c r="DC67" s="67"/>
      <c r="DD67" s="58" t="str">
        <f t="shared" ref="DD67:DD103" si="99">CW67&amp;CX67&amp;", '"&amp;CY67&amp;"', "&amp;CZ67&amp;DA67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67" s="67" t="s">
        <v>142</v>
      </c>
      <c r="DG67" s="68">
        <f t="shared" ref="DG67:DG103" si="100">CX67+1</f>
        <v>1543</v>
      </c>
      <c r="DH67" s="69" t="s">
        <v>158</v>
      </c>
      <c r="DI67" s="67">
        <f>form!B67</f>
        <v>0</v>
      </c>
      <c r="DJ67" s="67" t="s">
        <v>799</v>
      </c>
      <c r="DK67" s="70">
        <f t="shared" ref="DK67:DK103" si="101">EQ67</f>
        <v>1547</v>
      </c>
      <c r="DL67" s="67" t="s">
        <v>847</v>
      </c>
      <c r="DM67" s="58" t="str">
        <f t="shared" ref="DM67:DM103" si="102">DF67&amp;DG67&amp;", '"&amp;DH67&amp;"', "&amp;DI67&amp;DJ67&amp;DK67&amp;DL67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67" s="67" t="s">
        <v>142</v>
      </c>
      <c r="DP67" s="68">
        <f t="shared" ref="DP67:DP103" si="103">DG67+1</f>
        <v>1544</v>
      </c>
      <c r="DQ67" s="69" t="s">
        <v>159</v>
      </c>
      <c r="DR67" s="67">
        <f>form!B67</f>
        <v>0</v>
      </c>
      <c r="DS67" s="67" t="s">
        <v>802</v>
      </c>
      <c r="DT67" s="70">
        <f t="shared" ref="DT67:DT103" si="104">EQ67</f>
        <v>1547</v>
      </c>
      <c r="DU67" s="67" t="s">
        <v>848</v>
      </c>
      <c r="DV67" s="58" t="str">
        <f t="shared" ref="DV67:DV103" si="105">DO67&amp;DP67&amp;", '"&amp;DQ67&amp;"', "&amp;DR67&amp;DS67&amp;DT67&amp;DU67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67" s="67" t="s">
        <v>142</v>
      </c>
      <c r="DY67" s="68">
        <f t="shared" ref="DY67:DY103" si="106">DP67+1</f>
        <v>1545</v>
      </c>
      <c r="DZ67" s="69" t="s">
        <v>160</v>
      </c>
      <c r="EA67" s="67">
        <f>form!B67</f>
        <v>0</v>
      </c>
      <c r="EB67" s="67" t="s">
        <v>804</v>
      </c>
      <c r="EC67" s="70">
        <f t="shared" ref="EC67:EC103" si="107">EQ67</f>
        <v>1547</v>
      </c>
      <c r="ED67" s="67" t="s">
        <v>848</v>
      </c>
      <c r="EE67" s="58" t="str">
        <f t="shared" ref="EE67:EE103" si="108">DX67&amp;DY67&amp;", '"&amp;DZ67&amp;"', "&amp;EA67&amp;EB67&amp;EC67&amp;ED67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67" s="67" t="s">
        <v>142</v>
      </c>
      <c r="EH67" s="68">
        <f t="shared" ref="EH67:EH103" si="109">DY67+1</f>
        <v>1546</v>
      </c>
      <c r="EI67" s="69" t="s">
        <v>161</v>
      </c>
      <c r="EJ67" s="67">
        <f>form!B67</f>
        <v>0</v>
      </c>
      <c r="EK67" s="67" t="s">
        <v>805</v>
      </c>
      <c r="EL67" s="70">
        <f t="shared" ref="EL67:EL103" si="110">EQ67</f>
        <v>1547</v>
      </c>
      <c r="EM67" s="67" t="s">
        <v>848</v>
      </c>
      <c r="EN67" s="58" t="str">
        <f t="shared" ref="EN67:EN103" si="111">EG67&amp;EH67&amp;", '"&amp;EI67&amp;"', "&amp;EJ67&amp;EK67&amp;EL67&amp;EM67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67" s="67" t="s">
        <v>142</v>
      </c>
      <c r="EQ67" s="68">
        <f t="shared" ref="EQ67:EQ103" si="112">EH67+1</f>
        <v>1547</v>
      </c>
      <c r="ER67" s="69" t="s">
        <v>157</v>
      </c>
      <c r="ES67" s="67">
        <f>form!B67</f>
        <v>0</v>
      </c>
      <c r="ET67" s="67" t="s">
        <v>813</v>
      </c>
      <c r="EU67" s="67"/>
      <c r="EV67" s="67"/>
      <c r="EW67" s="58" t="str">
        <f t="shared" ref="EW67:EW103" si="113">EP67&amp;EQ67&amp;", '"&amp;ER67&amp;"', "&amp;ES67&amp;ET67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67" s="71" t="s">
        <v>162</v>
      </c>
      <c r="FI67" s="71">
        <f t="shared" ref="FI67:FI103" si="114">EQ67</f>
        <v>1547</v>
      </c>
      <c r="FJ67" s="71" t="s">
        <v>163</v>
      </c>
      <c r="FK67" s="67">
        <f>form!B67</f>
        <v>0</v>
      </c>
      <c r="FL67" s="71" t="s">
        <v>164</v>
      </c>
      <c r="FM67" s="71"/>
      <c r="FN67" s="71"/>
      <c r="FO67" s="58" t="str">
        <f t="shared" ref="FO67:FO103" si="115">FH67&amp;" "&amp;FI67&amp;FJ67&amp;FK67&amp;FL67</f>
        <v>INSERT INTO `ez_fabrik_joins` (`list_id`, `element_id`, `join_from_table`, `table_join`, `table_key`, `table_join_key`, `join_type`, `group_id`, `params`) VALUES (0, 1547, '', '#__users', 'user_sp', 'id', 'left', 0, '{"join-label":"name","type":"element","pk":"`#__users`.`id`"}');</v>
      </c>
      <c r="FQ67" s="67" t="s">
        <v>142</v>
      </c>
      <c r="FR67" s="68">
        <f t="shared" ref="FR67:FR103" si="116">FI67+1</f>
        <v>1548</v>
      </c>
      <c r="FS67" s="67" t="s">
        <v>341</v>
      </c>
      <c r="FT67" s="67">
        <f>form!B67</f>
        <v>0</v>
      </c>
      <c r="FU67" s="67" t="s">
        <v>342</v>
      </c>
      <c r="FV67" s="58" t="str">
        <f t="shared" ref="FV67:FV103" si="117">FQ67&amp;FR67&amp;FS67&amp;FT67&amp;FU67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67" s="59"/>
      <c r="FX67" s="13" t="s">
        <v>142</v>
      </c>
      <c r="FY67" s="68">
        <f t="shared" ref="FY67:FY130" si="118">FR67+1</f>
        <v>1549</v>
      </c>
      <c r="FZ67" t="s">
        <v>851</v>
      </c>
      <c r="GA67" s="67">
        <f>form!B67</f>
        <v>0</v>
      </c>
      <c r="GB67" t="s">
        <v>853</v>
      </c>
      <c r="GC67" s="34">
        <f t="shared" ref="GC67:GC130" si="119">U67</f>
        <v>1533</v>
      </c>
      <c r="GD67" t="s">
        <v>852</v>
      </c>
      <c r="GE67" s="73" t="str">
        <f t="shared" ref="GE67:GE130" si="120">FX67&amp;FY67&amp;FZ67&amp;GA67&amp;GB67&amp;GC67&amp;GD67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1533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67" s="67"/>
      <c r="GH67" s="67"/>
      <c r="GI67" s="67"/>
      <c r="GJ67" s="67"/>
      <c r="GL67" s="67" t="str">
        <f t="shared" ref="GL67:GL103" si="121">I67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1547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67" s="67" t="str">
        <f t="shared" ref="GM67:GM103" si="122">R67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67" s="67" t="str">
        <f t="shared" ref="GN67:GN103" si="123">AA67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67" s="70" t="str">
        <f t="shared" ref="GO67:GO103" si="124">AJ67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1533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67" s="67" t="str">
        <f t="shared" ref="GP67:GP103" si="125">AS67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1534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67" s="67" t="str">
        <f t="shared" ref="GQ67:GQ103" si="126">BB67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1535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67" s="67" t="str">
        <f t="shared" ref="GR67:GR103" si="127">BK67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67" s="67" t="str">
        <f t="shared" ref="GS67:GS103" si="128">BT67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1547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67" s="67" t="str">
        <f t="shared" ref="GT67:GT103" si="129">CC67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1540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67" s="67" t="str">
        <f t="shared" ref="GU67:GU103" si="130">CL67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67" s="67" t="str">
        <f t="shared" ref="GV67:GV103" si="131">CU67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67" s="67" t="str">
        <f t="shared" ref="GW67:GW103" si="132">DD67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67" s="67" t="str">
        <f t="shared" ref="GX67:GX103" si="133">DM67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67" s="67" t="str">
        <f t="shared" ref="GY67:GY103" si="134">DV67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67" s="67" t="str">
        <f t="shared" ref="GZ67:GZ103" si="135">EE67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67" s="67" t="str">
        <f t="shared" ref="HA67:HA103" si="136">EN67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67" s="67" t="str">
        <f t="shared" ref="HB67:HB103" si="137">EW67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67" s="72" t="str">
        <f t="shared" ref="HC67:HC103" si="138">FV67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67" s="66" t="str">
        <f t="shared" ref="HD67:HD130" si="139">FO67</f>
        <v>INSERT INTO `ez_fabrik_joins` (`list_id`, `element_id`, `join_from_table`, `table_join`, `table_key`, `table_join_key`, `join_type`, `group_id`, `params`) VALUES (0, 1547, '', '#__users', 'user_sp', 'id', 'left', 0, '{"join-label":"name","type":"element","pk":"`#__users`.`id`"}');</v>
      </c>
    </row>
    <row r="68" spans="1:212" x14ac:dyDescent="0.25">
      <c r="A68" s="67" t="s">
        <v>142</v>
      </c>
      <c r="B68" s="68">
        <f>dop!A70+1</f>
        <v>1551</v>
      </c>
      <c r="C68" s="69" t="s">
        <v>146</v>
      </c>
      <c r="D68" s="67">
        <f>form!B68</f>
        <v>0</v>
      </c>
      <c r="E68" s="67" t="s">
        <v>854</v>
      </c>
      <c r="F68" s="70">
        <f t="shared" si="71"/>
        <v>1567</v>
      </c>
      <c r="G68" s="67" t="s">
        <v>845</v>
      </c>
      <c r="H68" s="67"/>
      <c r="I68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1567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68" s="67" t="s">
        <v>142</v>
      </c>
      <c r="L68" s="68">
        <f t="shared" si="73"/>
        <v>1552</v>
      </c>
      <c r="M68" s="69" t="s">
        <v>147</v>
      </c>
      <c r="N68" s="67">
        <f>form!B68</f>
        <v>0</v>
      </c>
      <c r="O68" s="67" t="s">
        <v>846</v>
      </c>
      <c r="P68" s="67"/>
      <c r="Q68" s="67"/>
      <c r="R68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68" s="67" t="s">
        <v>142</v>
      </c>
      <c r="U68" s="68">
        <f t="shared" si="75"/>
        <v>1553</v>
      </c>
      <c r="V68" s="69" t="s">
        <v>148</v>
      </c>
      <c r="W68" s="67">
        <f>form!B68</f>
        <v>0</v>
      </c>
      <c r="X68" s="67" t="s">
        <v>138</v>
      </c>
      <c r="Y68" s="67"/>
      <c r="Z68" s="67"/>
      <c r="AA68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68" s="67" t="s">
        <v>142</v>
      </c>
      <c r="AD68" s="68">
        <f t="shared" si="77"/>
        <v>1554</v>
      </c>
      <c r="AE68" s="69" t="s">
        <v>149</v>
      </c>
      <c r="AF68" s="67">
        <f>form!B68</f>
        <v>0</v>
      </c>
      <c r="AG68" s="67" t="s">
        <v>807</v>
      </c>
      <c r="AH68" s="67">
        <f t="shared" si="78"/>
        <v>1553</v>
      </c>
      <c r="AI68" s="67" t="s">
        <v>810</v>
      </c>
      <c r="AJ68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1553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68" s="67" t="s">
        <v>142</v>
      </c>
      <c r="AM68" s="68">
        <f t="shared" si="80"/>
        <v>1555</v>
      </c>
      <c r="AN68" s="69" t="s">
        <v>150</v>
      </c>
      <c r="AO68" s="67">
        <f>form!B68</f>
        <v>0</v>
      </c>
      <c r="AP68" s="67" t="s">
        <v>808</v>
      </c>
      <c r="AQ68" s="67">
        <f t="shared" si="81"/>
        <v>1554</v>
      </c>
      <c r="AR68" s="67" t="s">
        <v>811</v>
      </c>
      <c r="AS68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1554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68" s="67" t="s">
        <v>142</v>
      </c>
      <c r="AV68" s="68">
        <f t="shared" si="83"/>
        <v>1556</v>
      </c>
      <c r="AW68" s="69" t="s">
        <v>151</v>
      </c>
      <c r="AX68" s="67">
        <f>form!B68</f>
        <v>0</v>
      </c>
      <c r="AY68" s="67" t="s">
        <v>809</v>
      </c>
      <c r="AZ68" s="67">
        <f t="shared" si="84"/>
        <v>1555</v>
      </c>
      <c r="BA68" s="67" t="s">
        <v>812</v>
      </c>
      <c r="BB68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1555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68" s="67" t="s">
        <v>142</v>
      </c>
      <c r="BE68" s="68">
        <f t="shared" si="86"/>
        <v>1557</v>
      </c>
      <c r="BF68" s="69" t="s">
        <v>152</v>
      </c>
      <c r="BG68" s="67">
        <f>form!B68</f>
        <v>0</v>
      </c>
      <c r="BH68" s="67" t="s">
        <v>849</v>
      </c>
      <c r="BI68" s="67"/>
      <c r="BJ68" s="67"/>
      <c r="BK68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68" s="67" t="s">
        <v>142</v>
      </c>
      <c r="BN68" s="68">
        <f t="shared" si="88"/>
        <v>1558</v>
      </c>
      <c r="BO68" s="69" t="s">
        <v>153</v>
      </c>
      <c r="BP68" s="67">
        <f>form!B68</f>
        <v>0</v>
      </c>
      <c r="BQ68" s="67" t="s">
        <v>814</v>
      </c>
      <c r="BR68" s="67">
        <f t="shared" si="89"/>
        <v>1567</v>
      </c>
      <c r="BS68" s="67" t="s">
        <v>144</v>
      </c>
      <c r="BT68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1567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68" s="67" t="s">
        <v>142</v>
      </c>
      <c r="BW68" s="68">
        <f t="shared" si="91"/>
        <v>1559</v>
      </c>
      <c r="BX68" s="69" t="s">
        <v>154</v>
      </c>
      <c r="BY68" s="67">
        <f>form!B68</f>
        <v>0</v>
      </c>
      <c r="BZ68" s="67" t="s">
        <v>806</v>
      </c>
      <c r="CA68" s="67">
        <f t="shared" si="92"/>
        <v>1560</v>
      </c>
      <c r="CB68" s="67" t="s">
        <v>145</v>
      </c>
      <c r="CC68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1560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68" s="67" t="s">
        <v>142</v>
      </c>
      <c r="CF68" s="68">
        <f t="shared" si="94"/>
        <v>1560</v>
      </c>
      <c r="CG68" s="69" t="s">
        <v>155</v>
      </c>
      <c r="CH68" s="67">
        <f>form!B68</f>
        <v>0</v>
      </c>
      <c r="CI68" s="67" t="s">
        <v>139</v>
      </c>
      <c r="CJ68" s="67"/>
      <c r="CK68" s="67"/>
      <c r="CL68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68" s="67" t="s">
        <v>142</v>
      </c>
      <c r="CO68" s="68">
        <f t="shared" si="96"/>
        <v>1561</v>
      </c>
      <c r="CP68" s="69" t="s">
        <v>141</v>
      </c>
      <c r="CQ68" s="67">
        <f>form!B68</f>
        <v>0</v>
      </c>
      <c r="CR68" s="67" t="s">
        <v>140</v>
      </c>
      <c r="CS68" s="67"/>
      <c r="CT68" s="67"/>
      <c r="CU68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68" s="67" t="s">
        <v>142</v>
      </c>
      <c r="CX68" s="68">
        <f t="shared" si="98"/>
        <v>1562</v>
      </c>
      <c r="CY68" s="69" t="s">
        <v>156</v>
      </c>
      <c r="CZ68" s="67">
        <f>form!B68</f>
        <v>0</v>
      </c>
      <c r="DA68" s="67" t="s">
        <v>137</v>
      </c>
      <c r="DB68" s="67"/>
      <c r="DC68" s="67"/>
      <c r="DD68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68" s="67" t="s">
        <v>142</v>
      </c>
      <c r="DG68" s="68">
        <f t="shared" si="100"/>
        <v>1563</v>
      </c>
      <c r="DH68" s="69" t="s">
        <v>158</v>
      </c>
      <c r="DI68" s="67">
        <f>form!B68</f>
        <v>0</v>
      </c>
      <c r="DJ68" s="67" t="s">
        <v>799</v>
      </c>
      <c r="DK68" s="70">
        <f t="shared" si="101"/>
        <v>1567</v>
      </c>
      <c r="DL68" s="67" t="s">
        <v>847</v>
      </c>
      <c r="DM68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68" s="67" t="s">
        <v>142</v>
      </c>
      <c r="DP68" s="68">
        <f t="shared" si="103"/>
        <v>1564</v>
      </c>
      <c r="DQ68" s="69" t="s">
        <v>159</v>
      </c>
      <c r="DR68" s="67">
        <f>form!B68</f>
        <v>0</v>
      </c>
      <c r="DS68" s="67" t="s">
        <v>802</v>
      </c>
      <c r="DT68" s="70">
        <f t="shared" si="104"/>
        <v>1567</v>
      </c>
      <c r="DU68" s="67" t="s">
        <v>848</v>
      </c>
      <c r="DV68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68" s="67" t="s">
        <v>142</v>
      </c>
      <c r="DY68" s="68">
        <f t="shared" si="106"/>
        <v>1565</v>
      </c>
      <c r="DZ68" s="69" t="s">
        <v>160</v>
      </c>
      <c r="EA68" s="67">
        <f>form!B68</f>
        <v>0</v>
      </c>
      <c r="EB68" s="67" t="s">
        <v>804</v>
      </c>
      <c r="EC68" s="70">
        <f t="shared" si="107"/>
        <v>1567</v>
      </c>
      <c r="ED68" s="67" t="s">
        <v>848</v>
      </c>
      <c r="EE68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68" s="67" t="s">
        <v>142</v>
      </c>
      <c r="EH68" s="68">
        <f t="shared" si="109"/>
        <v>1566</v>
      </c>
      <c r="EI68" s="69" t="s">
        <v>161</v>
      </c>
      <c r="EJ68" s="67">
        <f>form!B68</f>
        <v>0</v>
      </c>
      <c r="EK68" s="67" t="s">
        <v>805</v>
      </c>
      <c r="EL68" s="70">
        <f t="shared" si="110"/>
        <v>1567</v>
      </c>
      <c r="EM68" s="67" t="s">
        <v>848</v>
      </c>
      <c r="EN68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68" s="67" t="s">
        <v>142</v>
      </c>
      <c r="EQ68" s="68">
        <f t="shared" si="112"/>
        <v>1567</v>
      </c>
      <c r="ER68" s="69" t="s">
        <v>157</v>
      </c>
      <c r="ES68" s="67">
        <f>form!B68</f>
        <v>0</v>
      </c>
      <c r="ET68" s="67" t="s">
        <v>813</v>
      </c>
      <c r="EU68" s="67"/>
      <c r="EV68" s="67"/>
      <c r="EW68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68" s="71" t="s">
        <v>162</v>
      </c>
      <c r="FI68" s="71">
        <f t="shared" si="114"/>
        <v>1567</v>
      </c>
      <c r="FJ68" s="71" t="s">
        <v>163</v>
      </c>
      <c r="FK68" s="67">
        <f>form!B68</f>
        <v>0</v>
      </c>
      <c r="FL68" s="71" t="s">
        <v>164</v>
      </c>
      <c r="FM68" s="71"/>
      <c r="FN68" s="71"/>
      <c r="FO68" s="58" t="str">
        <f t="shared" si="115"/>
        <v>INSERT INTO `ez_fabrik_joins` (`list_id`, `element_id`, `join_from_table`, `table_join`, `table_key`, `table_join_key`, `join_type`, `group_id`, `params`) VALUES (0, 1567, '', '#__users', 'user_sp', 'id', 'left', 0, '{"join-label":"name","type":"element","pk":"`#__users`.`id`"}');</v>
      </c>
      <c r="FQ68" s="67" t="s">
        <v>142</v>
      </c>
      <c r="FR68" s="68">
        <f t="shared" si="116"/>
        <v>1568</v>
      </c>
      <c r="FS68" s="67" t="s">
        <v>341</v>
      </c>
      <c r="FT68" s="67">
        <f>form!B68</f>
        <v>0</v>
      </c>
      <c r="FU68" s="67" t="s">
        <v>342</v>
      </c>
      <c r="FV68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68" s="59"/>
      <c r="FX68" s="13" t="s">
        <v>142</v>
      </c>
      <c r="FY68" s="68">
        <f t="shared" si="118"/>
        <v>1569</v>
      </c>
      <c r="FZ68" t="s">
        <v>851</v>
      </c>
      <c r="GA68" s="67">
        <f>form!B68</f>
        <v>0</v>
      </c>
      <c r="GB68" t="s">
        <v>853</v>
      </c>
      <c r="GC68" s="34">
        <f t="shared" si="119"/>
        <v>1553</v>
      </c>
      <c r="GD68" t="s">
        <v>852</v>
      </c>
      <c r="GE68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1553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68" s="67"/>
      <c r="GH68" s="67"/>
      <c r="GI68" s="67"/>
      <c r="GJ68" s="67"/>
      <c r="GL68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1567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68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68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68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1553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68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1554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68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1555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68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68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1567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68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1560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68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68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68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68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68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68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68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68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68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68" s="66" t="str">
        <f t="shared" si="139"/>
        <v>INSERT INTO `ez_fabrik_joins` (`list_id`, `element_id`, `join_from_table`, `table_join`, `table_key`, `table_join_key`, `join_type`, `group_id`, `params`) VALUES (0, 1567, '', '#__users', 'user_sp', 'id', 'left', 0, '{"join-label":"name","type":"element","pk":"`#__users`.`id`"}');</v>
      </c>
    </row>
    <row r="69" spans="1:212" x14ac:dyDescent="0.25">
      <c r="A69" s="67" t="s">
        <v>142</v>
      </c>
      <c r="B69" s="68">
        <f>dop!A71+1</f>
        <v>1571</v>
      </c>
      <c r="C69" s="69" t="s">
        <v>146</v>
      </c>
      <c r="D69" s="67">
        <f>form!B69</f>
        <v>0</v>
      </c>
      <c r="E69" s="67" t="s">
        <v>854</v>
      </c>
      <c r="F69" s="70">
        <f t="shared" si="71"/>
        <v>1587</v>
      </c>
      <c r="G69" s="67" t="s">
        <v>845</v>
      </c>
      <c r="H69" s="67"/>
      <c r="I69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1587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69" s="67" t="s">
        <v>142</v>
      </c>
      <c r="L69" s="68">
        <f t="shared" si="73"/>
        <v>1572</v>
      </c>
      <c r="M69" s="69" t="s">
        <v>147</v>
      </c>
      <c r="N69" s="67">
        <f>form!B69</f>
        <v>0</v>
      </c>
      <c r="O69" s="67" t="s">
        <v>846</v>
      </c>
      <c r="P69" s="67"/>
      <c r="Q69" s="67"/>
      <c r="R69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69" s="67" t="s">
        <v>142</v>
      </c>
      <c r="U69" s="68">
        <f t="shared" si="75"/>
        <v>1573</v>
      </c>
      <c r="V69" s="69" t="s">
        <v>148</v>
      </c>
      <c r="W69" s="67">
        <f>form!B69</f>
        <v>0</v>
      </c>
      <c r="X69" s="67" t="s">
        <v>138</v>
      </c>
      <c r="Y69" s="67"/>
      <c r="Z69" s="67"/>
      <c r="AA69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69" s="67" t="s">
        <v>142</v>
      </c>
      <c r="AD69" s="68">
        <f t="shared" si="77"/>
        <v>1574</v>
      </c>
      <c r="AE69" s="69" t="s">
        <v>149</v>
      </c>
      <c r="AF69" s="67">
        <f>form!B69</f>
        <v>0</v>
      </c>
      <c r="AG69" s="67" t="s">
        <v>807</v>
      </c>
      <c r="AH69" s="67">
        <f t="shared" si="78"/>
        <v>1573</v>
      </c>
      <c r="AI69" s="67" t="s">
        <v>810</v>
      </c>
      <c r="AJ69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1573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69" s="67" t="s">
        <v>142</v>
      </c>
      <c r="AM69" s="68">
        <f t="shared" si="80"/>
        <v>1575</v>
      </c>
      <c r="AN69" s="69" t="s">
        <v>150</v>
      </c>
      <c r="AO69" s="67">
        <f>form!B69</f>
        <v>0</v>
      </c>
      <c r="AP69" s="67" t="s">
        <v>808</v>
      </c>
      <c r="AQ69" s="67">
        <f t="shared" si="81"/>
        <v>1574</v>
      </c>
      <c r="AR69" s="67" t="s">
        <v>811</v>
      </c>
      <c r="AS69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1574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69" s="67" t="s">
        <v>142</v>
      </c>
      <c r="AV69" s="68">
        <f t="shared" si="83"/>
        <v>1576</v>
      </c>
      <c r="AW69" s="69" t="s">
        <v>151</v>
      </c>
      <c r="AX69" s="67">
        <f>form!B69</f>
        <v>0</v>
      </c>
      <c r="AY69" s="67" t="s">
        <v>809</v>
      </c>
      <c r="AZ69" s="67">
        <f t="shared" si="84"/>
        <v>1575</v>
      </c>
      <c r="BA69" s="67" t="s">
        <v>812</v>
      </c>
      <c r="BB69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1575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69" s="67" t="s">
        <v>142</v>
      </c>
      <c r="BE69" s="68">
        <f t="shared" si="86"/>
        <v>1577</v>
      </c>
      <c r="BF69" s="69" t="s">
        <v>152</v>
      </c>
      <c r="BG69" s="67">
        <f>form!B69</f>
        <v>0</v>
      </c>
      <c r="BH69" s="67" t="s">
        <v>849</v>
      </c>
      <c r="BI69" s="67"/>
      <c r="BJ69" s="67"/>
      <c r="BK69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69" s="67" t="s">
        <v>142</v>
      </c>
      <c r="BN69" s="68">
        <f t="shared" si="88"/>
        <v>1578</v>
      </c>
      <c r="BO69" s="69" t="s">
        <v>153</v>
      </c>
      <c r="BP69" s="67">
        <f>form!B69</f>
        <v>0</v>
      </c>
      <c r="BQ69" s="67" t="s">
        <v>814</v>
      </c>
      <c r="BR69" s="67">
        <f t="shared" si="89"/>
        <v>1587</v>
      </c>
      <c r="BS69" s="67" t="s">
        <v>144</v>
      </c>
      <c r="BT69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1587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69" s="67" t="s">
        <v>142</v>
      </c>
      <c r="BW69" s="68">
        <f t="shared" si="91"/>
        <v>1579</v>
      </c>
      <c r="BX69" s="69" t="s">
        <v>154</v>
      </c>
      <c r="BY69" s="67">
        <f>form!B69</f>
        <v>0</v>
      </c>
      <c r="BZ69" s="67" t="s">
        <v>806</v>
      </c>
      <c r="CA69" s="67">
        <f t="shared" si="92"/>
        <v>1580</v>
      </c>
      <c r="CB69" s="67" t="s">
        <v>145</v>
      </c>
      <c r="CC69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1580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69" s="67" t="s">
        <v>142</v>
      </c>
      <c r="CF69" s="68">
        <f t="shared" si="94"/>
        <v>1580</v>
      </c>
      <c r="CG69" s="69" t="s">
        <v>155</v>
      </c>
      <c r="CH69" s="67">
        <f>form!B69</f>
        <v>0</v>
      </c>
      <c r="CI69" s="67" t="s">
        <v>139</v>
      </c>
      <c r="CJ69" s="67"/>
      <c r="CK69" s="67"/>
      <c r="CL69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69" s="67" t="s">
        <v>142</v>
      </c>
      <c r="CO69" s="68">
        <f t="shared" si="96"/>
        <v>1581</v>
      </c>
      <c r="CP69" s="69" t="s">
        <v>141</v>
      </c>
      <c r="CQ69" s="67">
        <f>form!B69</f>
        <v>0</v>
      </c>
      <c r="CR69" s="67" t="s">
        <v>140</v>
      </c>
      <c r="CS69" s="67"/>
      <c r="CT69" s="67"/>
      <c r="CU69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69" s="67" t="s">
        <v>142</v>
      </c>
      <c r="CX69" s="68">
        <f t="shared" si="98"/>
        <v>1582</v>
      </c>
      <c r="CY69" s="69" t="s">
        <v>156</v>
      </c>
      <c r="CZ69" s="67">
        <f>form!B69</f>
        <v>0</v>
      </c>
      <c r="DA69" s="67" t="s">
        <v>137</v>
      </c>
      <c r="DB69" s="67"/>
      <c r="DC69" s="67"/>
      <c r="DD69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69" s="67" t="s">
        <v>142</v>
      </c>
      <c r="DG69" s="68">
        <f t="shared" si="100"/>
        <v>1583</v>
      </c>
      <c r="DH69" s="69" t="s">
        <v>158</v>
      </c>
      <c r="DI69" s="67">
        <f>form!B69</f>
        <v>0</v>
      </c>
      <c r="DJ69" s="67" t="s">
        <v>799</v>
      </c>
      <c r="DK69" s="70">
        <f t="shared" si="101"/>
        <v>1587</v>
      </c>
      <c r="DL69" s="67" t="s">
        <v>847</v>
      </c>
      <c r="DM69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69" s="67" t="s">
        <v>142</v>
      </c>
      <c r="DP69" s="68">
        <f t="shared" si="103"/>
        <v>1584</v>
      </c>
      <c r="DQ69" s="69" t="s">
        <v>159</v>
      </c>
      <c r="DR69" s="67">
        <f>form!B69</f>
        <v>0</v>
      </c>
      <c r="DS69" s="67" t="s">
        <v>802</v>
      </c>
      <c r="DT69" s="70">
        <f t="shared" si="104"/>
        <v>1587</v>
      </c>
      <c r="DU69" s="67" t="s">
        <v>848</v>
      </c>
      <c r="DV69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69" s="67" t="s">
        <v>142</v>
      </c>
      <c r="DY69" s="68">
        <f t="shared" si="106"/>
        <v>1585</v>
      </c>
      <c r="DZ69" s="69" t="s">
        <v>160</v>
      </c>
      <c r="EA69" s="67">
        <f>form!B69</f>
        <v>0</v>
      </c>
      <c r="EB69" s="67" t="s">
        <v>804</v>
      </c>
      <c r="EC69" s="70">
        <f t="shared" si="107"/>
        <v>1587</v>
      </c>
      <c r="ED69" s="67" t="s">
        <v>848</v>
      </c>
      <c r="EE69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69" s="67" t="s">
        <v>142</v>
      </c>
      <c r="EH69" s="68">
        <f t="shared" si="109"/>
        <v>1586</v>
      </c>
      <c r="EI69" s="69" t="s">
        <v>161</v>
      </c>
      <c r="EJ69" s="67">
        <f>form!B69</f>
        <v>0</v>
      </c>
      <c r="EK69" s="67" t="s">
        <v>805</v>
      </c>
      <c r="EL69" s="70">
        <f t="shared" si="110"/>
        <v>1587</v>
      </c>
      <c r="EM69" s="67" t="s">
        <v>848</v>
      </c>
      <c r="EN69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69" s="67" t="s">
        <v>142</v>
      </c>
      <c r="EQ69" s="68">
        <f t="shared" si="112"/>
        <v>1587</v>
      </c>
      <c r="ER69" s="69" t="s">
        <v>157</v>
      </c>
      <c r="ES69" s="67">
        <f>form!B69</f>
        <v>0</v>
      </c>
      <c r="ET69" s="67" t="s">
        <v>813</v>
      </c>
      <c r="EU69" s="67"/>
      <c r="EV69" s="67"/>
      <c r="EW69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69" s="71" t="s">
        <v>162</v>
      </c>
      <c r="FI69" s="71">
        <f t="shared" si="114"/>
        <v>1587</v>
      </c>
      <c r="FJ69" s="71" t="s">
        <v>163</v>
      </c>
      <c r="FK69" s="67">
        <f>form!B69</f>
        <v>0</v>
      </c>
      <c r="FL69" s="71" t="s">
        <v>164</v>
      </c>
      <c r="FM69" s="71"/>
      <c r="FN69" s="71"/>
      <c r="FO69" s="58" t="str">
        <f t="shared" si="115"/>
        <v>INSERT INTO `ez_fabrik_joins` (`list_id`, `element_id`, `join_from_table`, `table_join`, `table_key`, `table_join_key`, `join_type`, `group_id`, `params`) VALUES (0, 1587, '', '#__users', 'user_sp', 'id', 'left', 0, '{"join-label":"name","type":"element","pk":"`#__users`.`id`"}');</v>
      </c>
      <c r="FQ69" s="67" t="s">
        <v>142</v>
      </c>
      <c r="FR69" s="68">
        <f t="shared" si="116"/>
        <v>1588</v>
      </c>
      <c r="FS69" s="67" t="s">
        <v>341</v>
      </c>
      <c r="FT69" s="67">
        <f>form!B69</f>
        <v>0</v>
      </c>
      <c r="FU69" s="67" t="s">
        <v>342</v>
      </c>
      <c r="FV69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69" s="59"/>
      <c r="FX69" s="13" t="s">
        <v>142</v>
      </c>
      <c r="FY69" s="68">
        <f t="shared" si="118"/>
        <v>1589</v>
      </c>
      <c r="FZ69" t="s">
        <v>851</v>
      </c>
      <c r="GA69" s="67">
        <f>form!B69</f>
        <v>0</v>
      </c>
      <c r="GB69" t="s">
        <v>853</v>
      </c>
      <c r="GC69" s="34">
        <f t="shared" si="119"/>
        <v>1573</v>
      </c>
      <c r="GD69" t="s">
        <v>852</v>
      </c>
      <c r="GE69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1573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69" s="67"/>
      <c r="GH69" s="67"/>
      <c r="GI69" s="67"/>
      <c r="GJ69" s="67"/>
      <c r="GL69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1587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69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69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69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1573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69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1574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69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1575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69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69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1587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69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1580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69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69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69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69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69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69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69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1587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69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69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69" s="66" t="str">
        <f t="shared" si="139"/>
        <v>INSERT INTO `ez_fabrik_joins` (`list_id`, `element_id`, `join_from_table`, `table_join`, `table_key`, `table_join_key`, `join_type`, `group_id`, `params`) VALUES (0, 1587, '', '#__users', 'user_sp', 'id', 'left', 0, '{"join-label":"name","type":"element","pk":"`#__users`.`id`"}');</v>
      </c>
    </row>
    <row r="70" spans="1:212" x14ac:dyDescent="0.25">
      <c r="A70" s="67" t="s">
        <v>142</v>
      </c>
      <c r="B70" s="68">
        <f>dop!A72+1</f>
        <v>1591</v>
      </c>
      <c r="C70" s="69" t="s">
        <v>146</v>
      </c>
      <c r="D70" s="67">
        <f>form!B70</f>
        <v>0</v>
      </c>
      <c r="E70" s="67" t="s">
        <v>854</v>
      </c>
      <c r="F70" s="70">
        <f t="shared" si="71"/>
        <v>1607</v>
      </c>
      <c r="G70" s="67" t="s">
        <v>845</v>
      </c>
      <c r="H70" s="67"/>
      <c r="I70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1607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70" s="67" t="s">
        <v>142</v>
      </c>
      <c r="L70" s="68">
        <f t="shared" si="73"/>
        <v>1592</v>
      </c>
      <c r="M70" s="69" t="s">
        <v>147</v>
      </c>
      <c r="N70" s="67">
        <f>form!B70</f>
        <v>0</v>
      </c>
      <c r="O70" s="67" t="s">
        <v>846</v>
      </c>
      <c r="P70" s="67"/>
      <c r="Q70" s="67"/>
      <c r="R70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70" s="67" t="s">
        <v>142</v>
      </c>
      <c r="U70" s="68">
        <f t="shared" si="75"/>
        <v>1593</v>
      </c>
      <c r="V70" s="69" t="s">
        <v>148</v>
      </c>
      <c r="W70" s="67">
        <f>form!B70</f>
        <v>0</v>
      </c>
      <c r="X70" s="67" t="s">
        <v>138</v>
      </c>
      <c r="Y70" s="67"/>
      <c r="Z70" s="67"/>
      <c r="AA70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70" s="67" t="s">
        <v>142</v>
      </c>
      <c r="AD70" s="68">
        <f t="shared" si="77"/>
        <v>1594</v>
      </c>
      <c r="AE70" s="69" t="s">
        <v>149</v>
      </c>
      <c r="AF70" s="67">
        <f>form!B70</f>
        <v>0</v>
      </c>
      <c r="AG70" s="67" t="s">
        <v>807</v>
      </c>
      <c r="AH70" s="67">
        <f t="shared" si="78"/>
        <v>1593</v>
      </c>
      <c r="AI70" s="67" t="s">
        <v>810</v>
      </c>
      <c r="AJ70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1593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70" s="67" t="s">
        <v>142</v>
      </c>
      <c r="AM70" s="68">
        <f t="shared" si="80"/>
        <v>1595</v>
      </c>
      <c r="AN70" s="69" t="s">
        <v>150</v>
      </c>
      <c r="AO70" s="67">
        <f>form!B70</f>
        <v>0</v>
      </c>
      <c r="AP70" s="67" t="s">
        <v>808</v>
      </c>
      <c r="AQ70" s="67">
        <f t="shared" si="81"/>
        <v>1594</v>
      </c>
      <c r="AR70" s="67" t="s">
        <v>811</v>
      </c>
      <c r="AS70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1594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70" s="67" t="s">
        <v>142</v>
      </c>
      <c r="AV70" s="68">
        <f t="shared" si="83"/>
        <v>1596</v>
      </c>
      <c r="AW70" s="69" t="s">
        <v>151</v>
      </c>
      <c r="AX70" s="67">
        <f>form!B70</f>
        <v>0</v>
      </c>
      <c r="AY70" s="67" t="s">
        <v>809</v>
      </c>
      <c r="AZ70" s="67">
        <f t="shared" si="84"/>
        <v>1595</v>
      </c>
      <c r="BA70" s="67" t="s">
        <v>812</v>
      </c>
      <c r="BB70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1595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70" s="67" t="s">
        <v>142</v>
      </c>
      <c r="BE70" s="68">
        <f t="shared" si="86"/>
        <v>1597</v>
      </c>
      <c r="BF70" s="69" t="s">
        <v>152</v>
      </c>
      <c r="BG70" s="67">
        <f>form!B70</f>
        <v>0</v>
      </c>
      <c r="BH70" s="67" t="s">
        <v>849</v>
      </c>
      <c r="BI70" s="67"/>
      <c r="BJ70" s="67"/>
      <c r="BK70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70" s="67" t="s">
        <v>142</v>
      </c>
      <c r="BN70" s="68">
        <f t="shared" si="88"/>
        <v>1598</v>
      </c>
      <c r="BO70" s="69" t="s">
        <v>153</v>
      </c>
      <c r="BP70" s="67">
        <f>form!B70</f>
        <v>0</v>
      </c>
      <c r="BQ70" s="67" t="s">
        <v>814</v>
      </c>
      <c r="BR70" s="67">
        <f t="shared" si="89"/>
        <v>1607</v>
      </c>
      <c r="BS70" s="67" t="s">
        <v>144</v>
      </c>
      <c r="BT70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1607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70" s="67" t="s">
        <v>142</v>
      </c>
      <c r="BW70" s="68">
        <f t="shared" si="91"/>
        <v>1599</v>
      </c>
      <c r="BX70" s="69" t="s">
        <v>154</v>
      </c>
      <c r="BY70" s="67">
        <f>form!B70</f>
        <v>0</v>
      </c>
      <c r="BZ70" s="67" t="s">
        <v>806</v>
      </c>
      <c r="CA70" s="67">
        <f t="shared" si="92"/>
        <v>1600</v>
      </c>
      <c r="CB70" s="67" t="s">
        <v>145</v>
      </c>
      <c r="CC70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1600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70" s="67" t="s">
        <v>142</v>
      </c>
      <c r="CF70" s="68">
        <f t="shared" si="94"/>
        <v>1600</v>
      </c>
      <c r="CG70" s="69" t="s">
        <v>155</v>
      </c>
      <c r="CH70" s="67">
        <f>form!B70</f>
        <v>0</v>
      </c>
      <c r="CI70" s="67" t="s">
        <v>139</v>
      </c>
      <c r="CJ70" s="67"/>
      <c r="CK70" s="67"/>
      <c r="CL70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70" s="67" t="s">
        <v>142</v>
      </c>
      <c r="CO70" s="68">
        <f t="shared" si="96"/>
        <v>1601</v>
      </c>
      <c r="CP70" s="69" t="s">
        <v>141</v>
      </c>
      <c r="CQ70" s="67">
        <f>form!B70</f>
        <v>0</v>
      </c>
      <c r="CR70" s="67" t="s">
        <v>140</v>
      </c>
      <c r="CS70" s="67"/>
      <c r="CT70" s="67"/>
      <c r="CU70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70" s="67" t="s">
        <v>142</v>
      </c>
      <c r="CX70" s="68">
        <f t="shared" si="98"/>
        <v>1602</v>
      </c>
      <c r="CY70" s="69" t="s">
        <v>156</v>
      </c>
      <c r="CZ70" s="67">
        <f>form!B70</f>
        <v>0</v>
      </c>
      <c r="DA70" s="67" t="s">
        <v>137</v>
      </c>
      <c r="DB70" s="67"/>
      <c r="DC70" s="67"/>
      <c r="DD70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70" s="67" t="s">
        <v>142</v>
      </c>
      <c r="DG70" s="68">
        <f t="shared" si="100"/>
        <v>1603</v>
      </c>
      <c r="DH70" s="69" t="s">
        <v>158</v>
      </c>
      <c r="DI70" s="67">
        <f>form!B70</f>
        <v>0</v>
      </c>
      <c r="DJ70" s="67" t="s">
        <v>799</v>
      </c>
      <c r="DK70" s="70">
        <f t="shared" si="101"/>
        <v>1607</v>
      </c>
      <c r="DL70" s="67" t="s">
        <v>847</v>
      </c>
      <c r="DM70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70" s="67" t="s">
        <v>142</v>
      </c>
      <c r="DP70" s="68">
        <f t="shared" si="103"/>
        <v>1604</v>
      </c>
      <c r="DQ70" s="69" t="s">
        <v>159</v>
      </c>
      <c r="DR70" s="67">
        <f>form!B70</f>
        <v>0</v>
      </c>
      <c r="DS70" s="67" t="s">
        <v>802</v>
      </c>
      <c r="DT70" s="70">
        <f t="shared" si="104"/>
        <v>1607</v>
      </c>
      <c r="DU70" s="67" t="s">
        <v>848</v>
      </c>
      <c r="DV70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70" s="67" t="s">
        <v>142</v>
      </c>
      <c r="DY70" s="68">
        <f t="shared" si="106"/>
        <v>1605</v>
      </c>
      <c r="DZ70" s="69" t="s">
        <v>160</v>
      </c>
      <c r="EA70" s="67">
        <f>form!B70</f>
        <v>0</v>
      </c>
      <c r="EB70" s="67" t="s">
        <v>804</v>
      </c>
      <c r="EC70" s="70">
        <f t="shared" si="107"/>
        <v>1607</v>
      </c>
      <c r="ED70" s="67" t="s">
        <v>848</v>
      </c>
      <c r="EE70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70" s="67" t="s">
        <v>142</v>
      </c>
      <c r="EH70" s="68">
        <f t="shared" si="109"/>
        <v>1606</v>
      </c>
      <c r="EI70" s="69" t="s">
        <v>161</v>
      </c>
      <c r="EJ70" s="67">
        <f>form!B70</f>
        <v>0</v>
      </c>
      <c r="EK70" s="67" t="s">
        <v>805</v>
      </c>
      <c r="EL70" s="70">
        <f t="shared" si="110"/>
        <v>1607</v>
      </c>
      <c r="EM70" s="67" t="s">
        <v>848</v>
      </c>
      <c r="EN70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70" s="67" t="s">
        <v>142</v>
      </c>
      <c r="EQ70" s="68">
        <f t="shared" si="112"/>
        <v>1607</v>
      </c>
      <c r="ER70" s="69" t="s">
        <v>157</v>
      </c>
      <c r="ES70" s="67">
        <f>form!B70</f>
        <v>0</v>
      </c>
      <c r="ET70" s="67" t="s">
        <v>813</v>
      </c>
      <c r="EU70" s="67"/>
      <c r="EV70" s="67"/>
      <c r="EW70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70" s="71" t="s">
        <v>162</v>
      </c>
      <c r="FI70" s="71">
        <f t="shared" si="114"/>
        <v>1607</v>
      </c>
      <c r="FJ70" s="71" t="s">
        <v>163</v>
      </c>
      <c r="FK70" s="67">
        <f>form!B70</f>
        <v>0</v>
      </c>
      <c r="FL70" s="71" t="s">
        <v>164</v>
      </c>
      <c r="FM70" s="71"/>
      <c r="FN70" s="71"/>
      <c r="FO70" s="58" t="str">
        <f t="shared" si="115"/>
        <v>INSERT INTO `ez_fabrik_joins` (`list_id`, `element_id`, `join_from_table`, `table_join`, `table_key`, `table_join_key`, `join_type`, `group_id`, `params`) VALUES (0, 1607, '', '#__users', 'user_sp', 'id', 'left', 0, '{"join-label":"name","type":"element","pk":"`#__users`.`id`"}');</v>
      </c>
      <c r="FQ70" s="67" t="s">
        <v>142</v>
      </c>
      <c r="FR70" s="68">
        <f t="shared" si="116"/>
        <v>1608</v>
      </c>
      <c r="FS70" s="67" t="s">
        <v>341</v>
      </c>
      <c r="FT70" s="67">
        <f>form!B70</f>
        <v>0</v>
      </c>
      <c r="FU70" s="67" t="s">
        <v>342</v>
      </c>
      <c r="FV70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70" s="59"/>
      <c r="FX70" s="13" t="s">
        <v>142</v>
      </c>
      <c r="FY70" s="68">
        <f t="shared" si="118"/>
        <v>1609</v>
      </c>
      <c r="FZ70" t="s">
        <v>851</v>
      </c>
      <c r="GA70" s="67">
        <f>form!B70</f>
        <v>0</v>
      </c>
      <c r="GB70" t="s">
        <v>853</v>
      </c>
      <c r="GC70" s="34">
        <f t="shared" si="119"/>
        <v>1593</v>
      </c>
      <c r="GD70" t="s">
        <v>852</v>
      </c>
      <c r="GE70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1593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70" s="67"/>
      <c r="GH70" s="67"/>
      <c r="GI70" s="67"/>
      <c r="GJ70" s="67"/>
      <c r="GL70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1607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70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70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70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1593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70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1594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70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1595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70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70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1607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70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(1599,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1600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70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70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70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70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70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70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70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70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70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70" s="66" t="str">
        <f t="shared" si="139"/>
        <v>INSERT INTO `ez_fabrik_joins` (`list_id`, `element_id`, `join_from_table`, `table_join`, `table_key`, `table_join_key`, `join_type`, `group_id`, `params`) VALUES (0, 1607, '', '#__users', 'user_sp', 'id', 'left', 0, '{"join-label":"name","type":"element","pk":"`#__users`.`id`"}');</v>
      </c>
    </row>
    <row r="71" spans="1:212" x14ac:dyDescent="0.25">
      <c r="A71" s="67" t="s">
        <v>142</v>
      </c>
      <c r="B71" s="68">
        <f>dop!A73+1</f>
        <v>1611</v>
      </c>
      <c r="C71" s="69" t="s">
        <v>146</v>
      </c>
      <c r="D71" s="67">
        <f>form!B71</f>
        <v>0</v>
      </c>
      <c r="E71" s="67" t="s">
        <v>854</v>
      </c>
      <c r="F71" s="70">
        <f t="shared" si="71"/>
        <v>1627</v>
      </c>
      <c r="G71" s="67" t="s">
        <v>845</v>
      </c>
      <c r="H71" s="67"/>
      <c r="I71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1627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71" s="67" t="s">
        <v>142</v>
      </c>
      <c r="L71" s="68">
        <f t="shared" si="73"/>
        <v>1612</v>
      </c>
      <c r="M71" s="69" t="s">
        <v>147</v>
      </c>
      <c r="N71" s="67">
        <f>form!B71</f>
        <v>0</v>
      </c>
      <c r="O71" s="67" t="s">
        <v>846</v>
      </c>
      <c r="P71" s="67"/>
      <c r="Q71" s="67"/>
      <c r="R71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71" s="67" t="s">
        <v>142</v>
      </c>
      <c r="U71" s="68">
        <f t="shared" si="75"/>
        <v>1613</v>
      </c>
      <c r="V71" s="69" t="s">
        <v>148</v>
      </c>
      <c r="W71" s="67">
        <f>form!B71</f>
        <v>0</v>
      </c>
      <c r="X71" s="67" t="s">
        <v>138</v>
      </c>
      <c r="Y71" s="67"/>
      <c r="Z71" s="67"/>
      <c r="AA71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71" s="67" t="s">
        <v>142</v>
      </c>
      <c r="AD71" s="68">
        <f t="shared" si="77"/>
        <v>1614</v>
      </c>
      <c r="AE71" s="69" t="s">
        <v>149</v>
      </c>
      <c r="AF71" s="67">
        <f>form!B71</f>
        <v>0</v>
      </c>
      <c r="AG71" s="67" t="s">
        <v>807</v>
      </c>
      <c r="AH71" s="67">
        <f t="shared" si="78"/>
        <v>1613</v>
      </c>
      <c r="AI71" s="67" t="s">
        <v>810</v>
      </c>
      <c r="AJ71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1613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71" s="67" t="s">
        <v>142</v>
      </c>
      <c r="AM71" s="68">
        <f t="shared" si="80"/>
        <v>1615</v>
      </c>
      <c r="AN71" s="69" t="s">
        <v>150</v>
      </c>
      <c r="AO71" s="67">
        <f>form!B71</f>
        <v>0</v>
      </c>
      <c r="AP71" s="67" t="s">
        <v>808</v>
      </c>
      <c r="AQ71" s="67">
        <f t="shared" si="81"/>
        <v>1614</v>
      </c>
      <c r="AR71" s="67" t="s">
        <v>811</v>
      </c>
      <c r="AS71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1614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71" s="67" t="s">
        <v>142</v>
      </c>
      <c r="AV71" s="68">
        <f t="shared" si="83"/>
        <v>1616</v>
      </c>
      <c r="AW71" s="69" t="s">
        <v>151</v>
      </c>
      <c r="AX71" s="67">
        <f>form!B71</f>
        <v>0</v>
      </c>
      <c r="AY71" s="67" t="s">
        <v>809</v>
      </c>
      <c r="AZ71" s="67">
        <f t="shared" si="84"/>
        <v>1615</v>
      </c>
      <c r="BA71" s="67" t="s">
        <v>812</v>
      </c>
      <c r="BB71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1615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71" s="67" t="s">
        <v>142</v>
      </c>
      <c r="BE71" s="68">
        <f t="shared" si="86"/>
        <v>1617</v>
      </c>
      <c r="BF71" s="69" t="s">
        <v>152</v>
      </c>
      <c r="BG71" s="67">
        <f>form!B71</f>
        <v>0</v>
      </c>
      <c r="BH71" s="67" t="s">
        <v>849</v>
      </c>
      <c r="BI71" s="67"/>
      <c r="BJ71" s="67"/>
      <c r="BK71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71" s="67" t="s">
        <v>142</v>
      </c>
      <c r="BN71" s="68">
        <f t="shared" si="88"/>
        <v>1618</v>
      </c>
      <c r="BO71" s="69" t="s">
        <v>153</v>
      </c>
      <c r="BP71" s="67">
        <f>form!B71</f>
        <v>0</v>
      </c>
      <c r="BQ71" s="67" t="s">
        <v>814</v>
      </c>
      <c r="BR71" s="67">
        <f t="shared" si="89"/>
        <v>1627</v>
      </c>
      <c r="BS71" s="67" t="s">
        <v>144</v>
      </c>
      <c r="BT71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1627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71" s="67" t="s">
        <v>142</v>
      </c>
      <c r="BW71" s="68">
        <f t="shared" si="91"/>
        <v>1619</v>
      </c>
      <c r="BX71" s="69" t="s">
        <v>154</v>
      </c>
      <c r="BY71" s="67">
        <f>form!B71</f>
        <v>0</v>
      </c>
      <c r="BZ71" s="67" t="s">
        <v>806</v>
      </c>
      <c r="CA71" s="67">
        <f t="shared" si="92"/>
        <v>1620</v>
      </c>
      <c r="CB71" s="67" t="s">
        <v>145</v>
      </c>
      <c r="CC71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1620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71" s="67" t="s">
        <v>142</v>
      </c>
      <c r="CF71" s="68">
        <f t="shared" si="94"/>
        <v>1620</v>
      </c>
      <c r="CG71" s="69" t="s">
        <v>155</v>
      </c>
      <c r="CH71" s="67">
        <f>form!B71</f>
        <v>0</v>
      </c>
      <c r="CI71" s="67" t="s">
        <v>139</v>
      </c>
      <c r="CJ71" s="67"/>
      <c r="CK71" s="67"/>
      <c r="CL71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71" s="67" t="s">
        <v>142</v>
      </c>
      <c r="CO71" s="68">
        <f t="shared" si="96"/>
        <v>1621</v>
      </c>
      <c r="CP71" s="69" t="s">
        <v>141</v>
      </c>
      <c r="CQ71" s="67">
        <f>form!B71</f>
        <v>0</v>
      </c>
      <c r="CR71" s="67" t="s">
        <v>140</v>
      </c>
      <c r="CS71" s="67"/>
      <c r="CT71" s="67"/>
      <c r="CU71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71" s="67" t="s">
        <v>142</v>
      </c>
      <c r="CX71" s="68">
        <f t="shared" si="98"/>
        <v>1622</v>
      </c>
      <c r="CY71" s="69" t="s">
        <v>156</v>
      </c>
      <c r="CZ71" s="67">
        <f>form!B71</f>
        <v>0</v>
      </c>
      <c r="DA71" s="67" t="s">
        <v>137</v>
      </c>
      <c r="DB71" s="67"/>
      <c r="DC71" s="67"/>
      <c r="DD71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71" s="67" t="s">
        <v>142</v>
      </c>
      <c r="DG71" s="68">
        <f t="shared" si="100"/>
        <v>1623</v>
      </c>
      <c r="DH71" s="69" t="s">
        <v>158</v>
      </c>
      <c r="DI71" s="67">
        <f>form!B71</f>
        <v>0</v>
      </c>
      <c r="DJ71" s="67" t="s">
        <v>799</v>
      </c>
      <c r="DK71" s="70">
        <f t="shared" si="101"/>
        <v>1627</v>
      </c>
      <c r="DL71" s="67" t="s">
        <v>847</v>
      </c>
      <c r="DM71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71" s="67" t="s">
        <v>142</v>
      </c>
      <c r="DP71" s="68">
        <f t="shared" si="103"/>
        <v>1624</v>
      </c>
      <c r="DQ71" s="69" t="s">
        <v>159</v>
      </c>
      <c r="DR71" s="67">
        <f>form!B71</f>
        <v>0</v>
      </c>
      <c r="DS71" s="67" t="s">
        <v>802</v>
      </c>
      <c r="DT71" s="70">
        <f t="shared" si="104"/>
        <v>1627</v>
      </c>
      <c r="DU71" s="67" t="s">
        <v>848</v>
      </c>
      <c r="DV71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71" s="67" t="s">
        <v>142</v>
      </c>
      <c r="DY71" s="68">
        <f t="shared" si="106"/>
        <v>1625</v>
      </c>
      <c r="DZ71" s="69" t="s">
        <v>160</v>
      </c>
      <c r="EA71" s="67">
        <f>form!B71</f>
        <v>0</v>
      </c>
      <c r="EB71" s="67" t="s">
        <v>804</v>
      </c>
      <c r="EC71" s="70">
        <f t="shared" si="107"/>
        <v>1627</v>
      </c>
      <c r="ED71" s="67" t="s">
        <v>848</v>
      </c>
      <c r="EE71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71" s="67" t="s">
        <v>142</v>
      </c>
      <c r="EH71" s="68">
        <f t="shared" si="109"/>
        <v>1626</v>
      </c>
      <c r="EI71" s="69" t="s">
        <v>161</v>
      </c>
      <c r="EJ71" s="67">
        <f>form!B71</f>
        <v>0</v>
      </c>
      <c r="EK71" s="67" t="s">
        <v>805</v>
      </c>
      <c r="EL71" s="70">
        <f t="shared" si="110"/>
        <v>1627</v>
      </c>
      <c r="EM71" s="67" t="s">
        <v>848</v>
      </c>
      <c r="EN71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71" s="67" t="s">
        <v>142</v>
      </c>
      <c r="EQ71" s="68">
        <f t="shared" si="112"/>
        <v>1627</v>
      </c>
      <c r="ER71" s="69" t="s">
        <v>157</v>
      </c>
      <c r="ES71" s="67">
        <f>form!B71</f>
        <v>0</v>
      </c>
      <c r="ET71" s="67" t="s">
        <v>813</v>
      </c>
      <c r="EU71" s="67"/>
      <c r="EV71" s="67"/>
      <c r="EW71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71" s="71" t="s">
        <v>162</v>
      </c>
      <c r="FI71" s="71">
        <f t="shared" si="114"/>
        <v>1627</v>
      </c>
      <c r="FJ71" s="71" t="s">
        <v>163</v>
      </c>
      <c r="FK71" s="67">
        <f>form!B71</f>
        <v>0</v>
      </c>
      <c r="FL71" s="71" t="s">
        <v>164</v>
      </c>
      <c r="FM71" s="71"/>
      <c r="FN71" s="71"/>
      <c r="FO71" s="58" t="str">
        <f t="shared" si="115"/>
        <v>INSERT INTO `ez_fabrik_joins` (`list_id`, `element_id`, `join_from_table`, `table_join`, `table_key`, `table_join_key`, `join_type`, `group_id`, `params`) VALUES (0, 1627, '', '#__users', 'user_sp', 'id', 'left', 0, '{"join-label":"name","type":"element","pk":"`#__users`.`id`"}');</v>
      </c>
      <c r="FQ71" s="67" t="s">
        <v>142</v>
      </c>
      <c r="FR71" s="68">
        <f t="shared" si="116"/>
        <v>1628</v>
      </c>
      <c r="FS71" s="67" t="s">
        <v>341</v>
      </c>
      <c r="FT71" s="67">
        <f>form!B71</f>
        <v>0</v>
      </c>
      <c r="FU71" s="67" t="s">
        <v>342</v>
      </c>
      <c r="FV71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71" s="59"/>
      <c r="FX71" s="13" t="s">
        <v>142</v>
      </c>
      <c r="FY71" s="68">
        <f t="shared" si="118"/>
        <v>1629</v>
      </c>
      <c r="FZ71" t="s">
        <v>851</v>
      </c>
      <c r="GA71" s="67">
        <f>form!B71</f>
        <v>0</v>
      </c>
      <c r="GB71" t="s">
        <v>853</v>
      </c>
      <c r="GC71" s="34">
        <f t="shared" si="119"/>
        <v>1613</v>
      </c>
      <c r="GD71" t="s">
        <v>852</v>
      </c>
      <c r="GE71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1613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71" s="67"/>
      <c r="GH71" s="67"/>
      <c r="GI71" s="67"/>
      <c r="GJ71" s="67"/>
      <c r="GL71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1627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71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71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71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1613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71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1614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71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1615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71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71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1627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71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1620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71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71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71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71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71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71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71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71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71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71" s="66" t="str">
        <f t="shared" si="139"/>
        <v>INSERT INTO `ez_fabrik_joins` (`list_id`, `element_id`, `join_from_table`, `table_join`, `table_key`, `table_join_key`, `join_type`, `group_id`, `params`) VALUES (0, 1627, '', '#__users', 'user_sp', 'id', 'left', 0, '{"join-label":"name","type":"element","pk":"`#__users`.`id`"}');</v>
      </c>
    </row>
    <row r="72" spans="1:212" x14ac:dyDescent="0.25">
      <c r="A72" s="67" t="s">
        <v>142</v>
      </c>
      <c r="B72" s="68">
        <f>dop!A74+1</f>
        <v>1631</v>
      </c>
      <c r="C72" s="69" t="s">
        <v>146</v>
      </c>
      <c r="D72" s="67">
        <f>form!B72</f>
        <v>0</v>
      </c>
      <c r="E72" s="67" t="s">
        <v>854</v>
      </c>
      <c r="F72" s="70">
        <f t="shared" si="71"/>
        <v>1647</v>
      </c>
      <c r="G72" s="67" t="s">
        <v>845</v>
      </c>
      <c r="H72" s="67"/>
      <c r="I72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1647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72" s="67" t="s">
        <v>142</v>
      </c>
      <c r="L72" s="68">
        <f t="shared" si="73"/>
        <v>1632</v>
      </c>
      <c r="M72" s="69" t="s">
        <v>147</v>
      </c>
      <c r="N72" s="67">
        <f>form!B72</f>
        <v>0</v>
      </c>
      <c r="O72" s="67" t="s">
        <v>846</v>
      </c>
      <c r="P72" s="67"/>
      <c r="Q72" s="67"/>
      <c r="R72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72" s="67" t="s">
        <v>142</v>
      </c>
      <c r="U72" s="68">
        <f t="shared" si="75"/>
        <v>1633</v>
      </c>
      <c r="V72" s="69" t="s">
        <v>148</v>
      </c>
      <c r="W72" s="67">
        <f>form!B72</f>
        <v>0</v>
      </c>
      <c r="X72" s="67" t="s">
        <v>138</v>
      </c>
      <c r="Y72" s="67"/>
      <c r="Z72" s="67"/>
      <c r="AA72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72" s="67" t="s">
        <v>142</v>
      </c>
      <c r="AD72" s="68">
        <f t="shared" si="77"/>
        <v>1634</v>
      </c>
      <c r="AE72" s="69" t="s">
        <v>149</v>
      </c>
      <c r="AF72" s="67">
        <f>form!B72</f>
        <v>0</v>
      </c>
      <c r="AG72" s="67" t="s">
        <v>807</v>
      </c>
      <c r="AH72" s="67">
        <f t="shared" si="78"/>
        <v>1633</v>
      </c>
      <c r="AI72" s="67" t="s">
        <v>810</v>
      </c>
      <c r="AJ72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1633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72" s="67" t="s">
        <v>142</v>
      </c>
      <c r="AM72" s="68">
        <f t="shared" si="80"/>
        <v>1635</v>
      </c>
      <c r="AN72" s="69" t="s">
        <v>150</v>
      </c>
      <c r="AO72" s="67">
        <f>form!B72</f>
        <v>0</v>
      </c>
      <c r="AP72" s="67" t="s">
        <v>808</v>
      </c>
      <c r="AQ72" s="67">
        <f t="shared" si="81"/>
        <v>1634</v>
      </c>
      <c r="AR72" s="67" t="s">
        <v>811</v>
      </c>
      <c r="AS72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1634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72" s="67" t="s">
        <v>142</v>
      </c>
      <c r="AV72" s="68">
        <f t="shared" si="83"/>
        <v>1636</v>
      </c>
      <c r="AW72" s="69" t="s">
        <v>151</v>
      </c>
      <c r="AX72" s="67">
        <f>form!B72</f>
        <v>0</v>
      </c>
      <c r="AY72" s="67" t="s">
        <v>809</v>
      </c>
      <c r="AZ72" s="67">
        <f t="shared" si="84"/>
        <v>1635</v>
      </c>
      <c r="BA72" s="67" t="s">
        <v>812</v>
      </c>
      <c r="BB72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1635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72" s="67" t="s">
        <v>142</v>
      </c>
      <c r="BE72" s="68">
        <f t="shared" si="86"/>
        <v>1637</v>
      </c>
      <c r="BF72" s="69" t="s">
        <v>152</v>
      </c>
      <c r="BG72" s="67">
        <f>form!B72</f>
        <v>0</v>
      </c>
      <c r="BH72" s="67" t="s">
        <v>849</v>
      </c>
      <c r="BI72" s="67"/>
      <c r="BJ72" s="67"/>
      <c r="BK72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72" s="67" t="s">
        <v>142</v>
      </c>
      <c r="BN72" s="68">
        <f t="shared" si="88"/>
        <v>1638</v>
      </c>
      <c r="BO72" s="69" t="s">
        <v>153</v>
      </c>
      <c r="BP72" s="67">
        <f>form!B72</f>
        <v>0</v>
      </c>
      <c r="BQ72" s="67" t="s">
        <v>814</v>
      </c>
      <c r="BR72" s="67">
        <f t="shared" si="89"/>
        <v>1647</v>
      </c>
      <c r="BS72" s="67" t="s">
        <v>144</v>
      </c>
      <c r="BT72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1647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72" s="67" t="s">
        <v>142</v>
      </c>
      <c r="BW72" s="68">
        <f t="shared" si="91"/>
        <v>1639</v>
      </c>
      <c r="BX72" s="69" t="s">
        <v>154</v>
      </c>
      <c r="BY72" s="67">
        <f>form!B72</f>
        <v>0</v>
      </c>
      <c r="BZ72" s="67" t="s">
        <v>806</v>
      </c>
      <c r="CA72" s="67">
        <f t="shared" si="92"/>
        <v>1640</v>
      </c>
      <c r="CB72" s="67" t="s">
        <v>145</v>
      </c>
      <c r="CC72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1640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72" s="67" t="s">
        <v>142</v>
      </c>
      <c r="CF72" s="68">
        <f t="shared" si="94"/>
        <v>1640</v>
      </c>
      <c r="CG72" s="69" t="s">
        <v>155</v>
      </c>
      <c r="CH72" s="67">
        <f>form!B72</f>
        <v>0</v>
      </c>
      <c r="CI72" s="67" t="s">
        <v>139</v>
      </c>
      <c r="CJ72" s="67"/>
      <c r="CK72" s="67"/>
      <c r="CL72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72" s="67" t="s">
        <v>142</v>
      </c>
      <c r="CO72" s="68">
        <f t="shared" si="96"/>
        <v>1641</v>
      </c>
      <c r="CP72" s="69" t="s">
        <v>141</v>
      </c>
      <c r="CQ72" s="67">
        <f>form!B72</f>
        <v>0</v>
      </c>
      <c r="CR72" s="67" t="s">
        <v>140</v>
      </c>
      <c r="CS72" s="67"/>
      <c r="CT72" s="67"/>
      <c r="CU72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72" s="67" t="s">
        <v>142</v>
      </c>
      <c r="CX72" s="68">
        <f t="shared" si="98"/>
        <v>1642</v>
      </c>
      <c r="CY72" s="69" t="s">
        <v>156</v>
      </c>
      <c r="CZ72" s="67">
        <f>form!B72</f>
        <v>0</v>
      </c>
      <c r="DA72" s="67" t="s">
        <v>137</v>
      </c>
      <c r="DB72" s="67"/>
      <c r="DC72" s="67"/>
      <c r="DD72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72" s="67" t="s">
        <v>142</v>
      </c>
      <c r="DG72" s="68">
        <f t="shared" si="100"/>
        <v>1643</v>
      </c>
      <c r="DH72" s="69" t="s">
        <v>158</v>
      </c>
      <c r="DI72" s="67">
        <f>form!B72</f>
        <v>0</v>
      </c>
      <c r="DJ72" s="67" t="s">
        <v>799</v>
      </c>
      <c r="DK72" s="70">
        <f t="shared" si="101"/>
        <v>1647</v>
      </c>
      <c r="DL72" s="67" t="s">
        <v>847</v>
      </c>
      <c r="DM72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72" s="67" t="s">
        <v>142</v>
      </c>
      <c r="DP72" s="68">
        <f t="shared" si="103"/>
        <v>1644</v>
      </c>
      <c r="DQ72" s="69" t="s">
        <v>159</v>
      </c>
      <c r="DR72" s="67">
        <f>form!B72</f>
        <v>0</v>
      </c>
      <c r="DS72" s="67" t="s">
        <v>802</v>
      </c>
      <c r="DT72" s="70">
        <f t="shared" si="104"/>
        <v>1647</v>
      </c>
      <c r="DU72" s="67" t="s">
        <v>848</v>
      </c>
      <c r="DV72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72" s="67" t="s">
        <v>142</v>
      </c>
      <c r="DY72" s="68">
        <f t="shared" si="106"/>
        <v>1645</v>
      </c>
      <c r="DZ72" s="69" t="s">
        <v>160</v>
      </c>
      <c r="EA72" s="67">
        <f>form!B72</f>
        <v>0</v>
      </c>
      <c r="EB72" s="67" t="s">
        <v>804</v>
      </c>
      <c r="EC72" s="70">
        <f t="shared" si="107"/>
        <v>1647</v>
      </c>
      <c r="ED72" s="67" t="s">
        <v>848</v>
      </c>
      <c r="EE72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72" s="67" t="s">
        <v>142</v>
      </c>
      <c r="EH72" s="68">
        <f t="shared" si="109"/>
        <v>1646</v>
      </c>
      <c r="EI72" s="69" t="s">
        <v>161</v>
      </c>
      <c r="EJ72" s="67">
        <f>form!B72</f>
        <v>0</v>
      </c>
      <c r="EK72" s="67" t="s">
        <v>805</v>
      </c>
      <c r="EL72" s="70">
        <f t="shared" si="110"/>
        <v>1647</v>
      </c>
      <c r="EM72" s="67" t="s">
        <v>848</v>
      </c>
      <c r="EN72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72" s="67" t="s">
        <v>142</v>
      </c>
      <c r="EQ72" s="68">
        <f t="shared" si="112"/>
        <v>1647</v>
      </c>
      <c r="ER72" s="69" t="s">
        <v>157</v>
      </c>
      <c r="ES72" s="67">
        <f>form!B72</f>
        <v>0</v>
      </c>
      <c r="ET72" s="67" t="s">
        <v>813</v>
      </c>
      <c r="EU72" s="67"/>
      <c r="EV72" s="67"/>
      <c r="EW72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72" s="71" t="s">
        <v>162</v>
      </c>
      <c r="FI72" s="71">
        <f t="shared" si="114"/>
        <v>1647</v>
      </c>
      <c r="FJ72" s="71" t="s">
        <v>163</v>
      </c>
      <c r="FK72" s="67">
        <f>form!B72</f>
        <v>0</v>
      </c>
      <c r="FL72" s="71" t="s">
        <v>164</v>
      </c>
      <c r="FM72" s="71"/>
      <c r="FN72" s="71"/>
      <c r="FO72" s="58" t="str">
        <f t="shared" si="115"/>
        <v>INSERT INTO `ez_fabrik_joins` (`list_id`, `element_id`, `join_from_table`, `table_join`, `table_key`, `table_join_key`, `join_type`, `group_id`, `params`) VALUES (0, 1647, '', '#__users', 'user_sp', 'id', 'left', 0, '{"join-label":"name","type":"element","pk":"`#__users`.`id`"}');</v>
      </c>
      <c r="FQ72" s="67" t="s">
        <v>142</v>
      </c>
      <c r="FR72" s="68">
        <f t="shared" si="116"/>
        <v>1648</v>
      </c>
      <c r="FS72" s="67" t="s">
        <v>341</v>
      </c>
      <c r="FT72" s="67">
        <f>form!B72</f>
        <v>0</v>
      </c>
      <c r="FU72" s="67" t="s">
        <v>342</v>
      </c>
      <c r="FV72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72" s="59"/>
      <c r="FX72" s="13" t="s">
        <v>142</v>
      </c>
      <c r="FY72" s="68">
        <f t="shared" si="118"/>
        <v>1649</v>
      </c>
      <c r="FZ72" t="s">
        <v>851</v>
      </c>
      <c r="GA72" s="67">
        <f>form!B72</f>
        <v>0</v>
      </c>
      <c r="GB72" t="s">
        <v>853</v>
      </c>
      <c r="GC72" s="34">
        <f t="shared" si="119"/>
        <v>1633</v>
      </c>
      <c r="GD72" t="s">
        <v>852</v>
      </c>
      <c r="GE72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1633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72" s="67"/>
      <c r="GH72" s="67"/>
      <c r="GI72" s="67"/>
      <c r="GJ72" s="67"/>
      <c r="GL72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1647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72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72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72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1633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72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1634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72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1635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72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72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1647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72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1640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72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72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72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72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72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72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72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72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72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72" s="66" t="str">
        <f t="shared" si="139"/>
        <v>INSERT INTO `ez_fabrik_joins` (`list_id`, `element_id`, `join_from_table`, `table_join`, `table_key`, `table_join_key`, `join_type`, `group_id`, `params`) VALUES (0, 1647, '', '#__users', 'user_sp', 'id', 'left', 0, '{"join-label":"name","type":"element","pk":"`#__users`.`id`"}');</v>
      </c>
    </row>
    <row r="73" spans="1:212" x14ac:dyDescent="0.25">
      <c r="A73" s="67" t="s">
        <v>142</v>
      </c>
      <c r="B73" s="68">
        <f>dop!A75+1</f>
        <v>1651</v>
      </c>
      <c r="C73" s="69" t="s">
        <v>146</v>
      </c>
      <c r="D73" s="67">
        <f>form!B73</f>
        <v>0</v>
      </c>
      <c r="E73" s="67" t="s">
        <v>854</v>
      </c>
      <c r="F73" s="70">
        <f t="shared" si="71"/>
        <v>1667</v>
      </c>
      <c r="G73" s="67" t="s">
        <v>845</v>
      </c>
      <c r="H73" s="67"/>
      <c r="I73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1667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73" s="67" t="s">
        <v>142</v>
      </c>
      <c r="L73" s="68">
        <f t="shared" si="73"/>
        <v>1652</v>
      </c>
      <c r="M73" s="69" t="s">
        <v>147</v>
      </c>
      <c r="N73" s="67">
        <f>form!B73</f>
        <v>0</v>
      </c>
      <c r="O73" s="67" t="s">
        <v>846</v>
      </c>
      <c r="P73" s="67"/>
      <c r="Q73" s="67"/>
      <c r="R73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73" s="67" t="s">
        <v>142</v>
      </c>
      <c r="U73" s="68">
        <f t="shared" si="75"/>
        <v>1653</v>
      </c>
      <c r="V73" s="69" t="s">
        <v>148</v>
      </c>
      <c r="W73" s="67">
        <f>form!B73</f>
        <v>0</v>
      </c>
      <c r="X73" s="67" t="s">
        <v>138</v>
      </c>
      <c r="Y73" s="67"/>
      <c r="Z73" s="67"/>
      <c r="AA73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73" s="67" t="s">
        <v>142</v>
      </c>
      <c r="AD73" s="68">
        <f t="shared" si="77"/>
        <v>1654</v>
      </c>
      <c r="AE73" s="69" t="s">
        <v>149</v>
      </c>
      <c r="AF73" s="67">
        <f>form!B73</f>
        <v>0</v>
      </c>
      <c r="AG73" s="67" t="s">
        <v>807</v>
      </c>
      <c r="AH73" s="67">
        <f t="shared" si="78"/>
        <v>1653</v>
      </c>
      <c r="AI73" s="67" t="s">
        <v>810</v>
      </c>
      <c r="AJ73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1653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73" s="67" t="s">
        <v>142</v>
      </c>
      <c r="AM73" s="68">
        <f t="shared" si="80"/>
        <v>1655</v>
      </c>
      <c r="AN73" s="69" t="s">
        <v>150</v>
      </c>
      <c r="AO73" s="67">
        <f>form!B73</f>
        <v>0</v>
      </c>
      <c r="AP73" s="67" t="s">
        <v>808</v>
      </c>
      <c r="AQ73" s="67">
        <f t="shared" si="81"/>
        <v>1654</v>
      </c>
      <c r="AR73" s="67" t="s">
        <v>811</v>
      </c>
      <c r="AS73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1654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73" s="67" t="s">
        <v>142</v>
      </c>
      <c r="AV73" s="68">
        <f t="shared" si="83"/>
        <v>1656</v>
      </c>
      <c r="AW73" s="69" t="s">
        <v>151</v>
      </c>
      <c r="AX73" s="67">
        <f>form!B73</f>
        <v>0</v>
      </c>
      <c r="AY73" s="67" t="s">
        <v>809</v>
      </c>
      <c r="AZ73" s="67">
        <f t="shared" si="84"/>
        <v>1655</v>
      </c>
      <c r="BA73" s="67" t="s">
        <v>812</v>
      </c>
      <c r="BB73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1655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73" s="67" t="s">
        <v>142</v>
      </c>
      <c r="BE73" s="68">
        <f t="shared" si="86"/>
        <v>1657</v>
      </c>
      <c r="BF73" s="69" t="s">
        <v>152</v>
      </c>
      <c r="BG73" s="67">
        <f>form!B73</f>
        <v>0</v>
      </c>
      <c r="BH73" s="67" t="s">
        <v>849</v>
      </c>
      <c r="BI73" s="67"/>
      <c r="BJ73" s="67"/>
      <c r="BK73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73" s="67" t="s">
        <v>142</v>
      </c>
      <c r="BN73" s="68">
        <f t="shared" si="88"/>
        <v>1658</v>
      </c>
      <c r="BO73" s="69" t="s">
        <v>153</v>
      </c>
      <c r="BP73" s="67">
        <f>form!B73</f>
        <v>0</v>
      </c>
      <c r="BQ73" s="67" t="s">
        <v>814</v>
      </c>
      <c r="BR73" s="67">
        <f t="shared" si="89"/>
        <v>1667</v>
      </c>
      <c r="BS73" s="67" t="s">
        <v>144</v>
      </c>
      <c r="BT73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1667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73" s="67" t="s">
        <v>142</v>
      </c>
      <c r="BW73" s="68">
        <f t="shared" si="91"/>
        <v>1659</v>
      </c>
      <c r="BX73" s="69" t="s">
        <v>154</v>
      </c>
      <c r="BY73" s="67">
        <f>form!B73</f>
        <v>0</v>
      </c>
      <c r="BZ73" s="67" t="s">
        <v>806</v>
      </c>
      <c r="CA73" s="67">
        <f t="shared" si="92"/>
        <v>1660</v>
      </c>
      <c r="CB73" s="67" t="s">
        <v>145</v>
      </c>
      <c r="CC73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1660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73" s="67" t="s">
        <v>142</v>
      </c>
      <c r="CF73" s="68">
        <f t="shared" si="94"/>
        <v>1660</v>
      </c>
      <c r="CG73" s="69" t="s">
        <v>155</v>
      </c>
      <c r="CH73" s="67">
        <f>form!B73</f>
        <v>0</v>
      </c>
      <c r="CI73" s="67" t="s">
        <v>139</v>
      </c>
      <c r="CJ73" s="67"/>
      <c r="CK73" s="67"/>
      <c r="CL73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73" s="67" t="s">
        <v>142</v>
      </c>
      <c r="CO73" s="68">
        <f t="shared" si="96"/>
        <v>1661</v>
      </c>
      <c r="CP73" s="69" t="s">
        <v>141</v>
      </c>
      <c r="CQ73" s="67">
        <f>form!B73</f>
        <v>0</v>
      </c>
      <c r="CR73" s="67" t="s">
        <v>140</v>
      </c>
      <c r="CS73" s="67"/>
      <c r="CT73" s="67"/>
      <c r="CU73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73" s="67" t="s">
        <v>142</v>
      </c>
      <c r="CX73" s="68">
        <f t="shared" si="98"/>
        <v>1662</v>
      </c>
      <c r="CY73" s="69" t="s">
        <v>156</v>
      </c>
      <c r="CZ73" s="67">
        <f>form!B73</f>
        <v>0</v>
      </c>
      <c r="DA73" s="67" t="s">
        <v>137</v>
      </c>
      <c r="DB73" s="67"/>
      <c r="DC73" s="67"/>
      <c r="DD73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73" s="67" t="s">
        <v>142</v>
      </c>
      <c r="DG73" s="68">
        <f t="shared" si="100"/>
        <v>1663</v>
      </c>
      <c r="DH73" s="69" t="s">
        <v>158</v>
      </c>
      <c r="DI73" s="67">
        <f>form!B73</f>
        <v>0</v>
      </c>
      <c r="DJ73" s="67" t="s">
        <v>799</v>
      </c>
      <c r="DK73" s="70">
        <f t="shared" si="101"/>
        <v>1667</v>
      </c>
      <c r="DL73" s="67" t="s">
        <v>847</v>
      </c>
      <c r="DM73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73" s="67" t="s">
        <v>142</v>
      </c>
      <c r="DP73" s="68">
        <f t="shared" si="103"/>
        <v>1664</v>
      </c>
      <c r="DQ73" s="69" t="s">
        <v>159</v>
      </c>
      <c r="DR73" s="67">
        <f>form!B73</f>
        <v>0</v>
      </c>
      <c r="DS73" s="67" t="s">
        <v>802</v>
      </c>
      <c r="DT73" s="70">
        <f t="shared" si="104"/>
        <v>1667</v>
      </c>
      <c r="DU73" s="67" t="s">
        <v>848</v>
      </c>
      <c r="DV73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73" s="67" t="s">
        <v>142</v>
      </c>
      <c r="DY73" s="68">
        <f t="shared" si="106"/>
        <v>1665</v>
      </c>
      <c r="DZ73" s="69" t="s">
        <v>160</v>
      </c>
      <c r="EA73" s="67">
        <f>form!B73</f>
        <v>0</v>
      </c>
      <c r="EB73" s="67" t="s">
        <v>804</v>
      </c>
      <c r="EC73" s="70">
        <f t="shared" si="107"/>
        <v>1667</v>
      </c>
      <c r="ED73" s="67" t="s">
        <v>848</v>
      </c>
      <c r="EE73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73" s="67" t="s">
        <v>142</v>
      </c>
      <c r="EH73" s="68">
        <f t="shared" si="109"/>
        <v>1666</v>
      </c>
      <c r="EI73" s="69" t="s">
        <v>161</v>
      </c>
      <c r="EJ73" s="67">
        <f>form!B73</f>
        <v>0</v>
      </c>
      <c r="EK73" s="67" t="s">
        <v>805</v>
      </c>
      <c r="EL73" s="70">
        <f t="shared" si="110"/>
        <v>1667</v>
      </c>
      <c r="EM73" s="67" t="s">
        <v>848</v>
      </c>
      <c r="EN73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73" s="67" t="s">
        <v>142</v>
      </c>
      <c r="EQ73" s="68">
        <f t="shared" si="112"/>
        <v>1667</v>
      </c>
      <c r="ER73" s="69" t="s">
        <v>157</v>
      </c>
      <c r="ES73" s="67">
        <f>form!B73</f>
        <v>0</v>
      </c>
      <c r="ET73" s="67" t="s">
        <v>813</v>
      </c>
      <c r="EU73" s="67"/>
      <c r="EV73" s="67"/>
      <c r="EW73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73" s="71" t="s">
        <v>162</v>
      </c>
      <c r="FI73" s="71">
        <f t="shared" si="114"/>
        <v>1667</v>
      </c>
      <c r="FJ73" s="71" t="s">
        <v>163</v>
      </c>
      <c r="FK73" s="67">
        <f>form!B73</f>
        <v>0</v>
      </c>
      <c r="FL73" s="71" t="s">
        <v>164</v>
      </c>
      <c r="FM73" s="71"/>
      <c r="FN73" s="71"/>
      <c r="FO73" s="58" t="str">
        <f t="shared" si="115"/>
        <v>INSERT INTO `ez_fabrik_joins` (`list_id`, `element_id`, `join_from_table`, `table_join`, `table_key`, `table_join_key`, `join_type`, `group_id`, `params`) VALUES (0, 1667, '', '#__users', 'user_sp', 'id', 'left', 0, '{"join-label":"name","type":"element","pk":"`#__users`.`id`"}');</v>
      </c>
      <c r="FQ73" s="67" t="s">
        <v>142</v>
      </c>
      <c r="FR73" s="68">
        <f t="shared" si="116"/>
        <v>1668</v>
      </c>
      <c r="FS73" s="67" t="s">
        <v>341</v>
      </c>
      <c r="FT73" s="67">
        <f>form!B73</f>
        <v>0</v>
      </c>
      <c r="FU73" s="67" t="s">
        <v>342</v>
      </c>
      <c r="FV73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73" s="59"/>
      <c r="FX73" s="13" t="s">
        <v>142</v>
      </c>
      <c r="FY73" s="68">
        <f t="shared" si="118"/>
        <v>1669</v>
      </c>
      <c r="FZ73" t="s">
        <v>851</v>
      </c>
      <c r="GA73" s="67">
        <f>form!B73</f>
        <v>0</v>
      </c>
      <c r="GB73" t="s">
        <v>853</v>
      </c>
      <c r="GC73" s="34">
        <f t="shared" si="119"/>
        <v>1653</v>
      </c>
      <c r="GD73" t="s">
        <v>852</v>
      </c>
      <c r="GE73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1653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73" s="67"/>
      <c r="GH73" s="67"/>
      <c r="GI73" s="67"/>
      <c r="GJ73" s="67"/>
      <c r="GL73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1667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73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73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73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1653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73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1654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73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1655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73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73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1667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73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1660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73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73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73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73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73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73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73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73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73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73" s="66" t="str">
        <f t="shared" si="139"/>
        <v>INSERT INTO `ez_fabrik_joins` (`list_id`, `element_id`, `join_from_table`, `table_join`, `table_key`, `table_join_key`, `join_type`, `group_id`, `params`) VALUES (0, 1667, '', '#__users', 'user_sp', 'id', 'left', 0, '{"join-label":"name","type":"element","pk":"`#__users`.`id`"}');</v>
      </c>
    </row>
    <row r="74" spans="1:212" x14ac:dyDescent="0.25">
      <c r="A74" s="67" t="s">
        <v>142</v>
      </c>
      <c r="B74" s="68">
        <f>dop!A76+1</f>
        <v>1671</v>
      </c>
      <c r="C74" s="69" t="s">
        <v>146</v>
      </c>
      <c r="D74" s="67">
        <f>form!B74</f>
        <v>0</v>
      </c>
      <c r="E74" s="67" t="s">
        <v>854</v>
      </c>
      <c r="F74" s="70">
        <f t="shared" si="71"/>
        <v>1687</v>
      </c>
      <c r="G74" s="67" t="s">
        <v>845</v>
      </c>
      <c r="H74" s="67"/>
      <c r="I74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1687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74" s="67" t="s">
        <v>142</v>
      </c>
      <c r="L74" s="68">
        <f t="shared" si="73"/>
        <v>1672</v>
      </c>
      <c r="M74" s="69" t="s">
        <v>147</v>
      </c>
      <c r="N74" s="67">
        <f>form!B74</f>
        <v>0</v>
      </c>
      <c r="O74" s="67" t="s">
        <v>846</v>
      </c>
      <c r="P74" s="67"/>
      <c r="Q74" s="67"/>
      <c r="R74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74" s="67" t="s">
        <v>142</v>
      </c>
      <c r="U74" s="68">
        <f t="shared" si="75"/>
        <v>1673</v>
      </c>
      <c r="V74" s="69" t="s">
        <v>148</v>
      </c>
      <c r="W74" s="67">
        <f>form!B74</f>
        <v>0</v>
      </c>
      <c r="X74" s="67" t="s">
        <v>138</v>
      </c>
      <c r="Y74" s="67"/>
      <c r="Z74" s="67"/>
      <c r="AA74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74" s="67" t="s">
        <v>142</v>
      </c>
      <c r="AD74" s="68">
        <f t="shared" si="77"/>
        <v>1674</v>
      </c>
      <c r="AE74" s="69" t="s">
        <v>149</v>
      </c>
      <c r="AF74" s="67">
        <f>form!B74</f>
        <v>0</v>
      </c>
      <c r="AG74" s="67" t="s">
        <v>807</v>
      </c>
      <c r="AH74" s="67">
        <f t="shared" si="78"/>
        <v>1673</v>
      </c>
      <c r="AI74" s="67" t="s">
        <v>810</v>
      </c>
      <c r="AJ74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1673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74" s="67" t="s">
        <v>142</v>
      </c>
      <c r="AM74" s="68">
        <f t="shared" si="80"/>
        <v>1675</v>
      </c>
      <c r="AN74" s="69" t="s">
        <v>150</v>
      </c>
      <c r="AO74" s="67">
        <f>form!B74</f>
        <v>0</v>
      </c>
      <c r="AP74" s="67" t="s">
        <v>808</v>
      </c>
      <c r="AQ74" s="67">
        <f t="shared" si="81"/>
        <v>1674</v>
      </c>
      <c r="AR74" s="67" t="s">
        <v>811</v>
      </c>
      <c r="AS74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1674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74" s="67" t="s">
        <v>142</v>
      </c>
      <c r="AV74" s="68">
        <f t="shared" si="83"/>
        <v>1676</v>
      </c>
      <c r="AW74" s="69" t="s">
        <v>151</v>
      </c>
      <c r="AX74" s="67">
        <f>form!B74</f>
        <v>0</v>
      </c>
      <c r="AY74" s="67" t="s">
        <v>809</v>
      </c>
      <c r="AZ74" s="67">
        <f t="shared" si="84"/>
        <v>1675</v>
      </c>
      <c r="BA74" s="67" t="s">
        <v>812</v>
      </c>
      <c r="BB74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1675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74" s="67" t="s">
        <v>142</v>
      </c>
      <c r="BE74" s="68">
        <f t="shared" si="86"/>
        <v>1677</v>
      </c>
      <c r="BF74" s="69" t="s">
        <v>152</v>
      </c>
      <c r="BG74" s="67">
        <f>form!B74</f>
        <v>0</v>
      </c>
      <c r="BH74" s="67" t="s">
        <v>849</v>
      </c>
      <c r="BI74" s="67"/>
      <c r="BJ74" s="67"/>
      <c r="BK74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74" s="67" t="s">
        <v>142</v>
      </c>
      <c r="BN74" s="68">
        <f t="shared" si="88"/>
        <v>1678</v>
      </c>
      <c r="BO74" s="69" t="s">
        <v>153</v>
      </c>
      <c r="BP74" s="67">
        <f>form!B74</f>
        <v>0</v>
      </c>
      <c r="BQ74" s="67" t="s">
        <v>814</v>
      </c>
      <c r="BR74" s="67">
        <f t="shared" si="89"/>
        <v>1687</v>
      </c>
      <c r="BS74" s="67" t="s">
        <v>144</v>
      </c>
      <c r="BT74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1687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74" s="67" t="s">
        <v>142</v>
      </c>
      <c r="BW74" s="68">
        <f t="shared" si="91"/>
        <v>1679</v>
      </c>
      <c r="BX74" s="69" t="s">
        <v>154</v>
      </c>
      <c r="BY74" s="67">
        <f>form!B74</f>
        <v>0</v>
      </c>
      <c r="BZ74" s="67" t="s">
        <v>806</v>
      </c>
      <c r="CA74" s="67">
        <f t="shared" si="92"/>
        <v>1680</v>
      </c>
      <c r="CB74" s="67" t="s">
        <v>145</v>
      </c>
      <c r="CC74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1680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74" s="67" t="s">
        <v>142</v>
      </c>
      <c r="CF74" s="68">
        <f t="shared" si="94"/>
        <v>1680</v>
      </c>
      <c r="CG74" s="69" t="s">
        <v>155</v>
      </c>
      <c r="CH74" s="67">
        <f>form!B74</f>
        <v>0</v>
      </c>
      <c r="CI74" s="67" t="s">
        <v>139</v>
      </c>
      <c r="CJ74" s="67"/>
      <c r="CK74" s="67"/>
      <c r="CL74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74" s="67" t="s">
        <v>142</v>
      </c>
      <c r="CO74" s="68">
        <f t="shared" si="96"/>
        <v>1681</v>
      </c>
      <c r="CP74" s="69" t="s">
        <v>141</v>
      </c>
      <c r="CQ74" s="67">
        <f>form!B74</f>
        <v>0</v>
      </c>
      <c r="CR74" s="67" t="s">
        <v>140</v>
      </c>
      <c r="CS74" s="67"/>
      <c r="CT74" s="67"/>
      <c r="CU74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74" s="67" t="s">
        <v>142</v>
      </c>
      <c r="CX74" s="68">
        <f t="shared" si="98"/>
        <v>1682</v>
      </c>
      <c r="CY74" s="69" t="s">
        <v>156</v>
      </c>
      <c r="CZ74" s="67">
        <f>form!B74</f>
        <v>0</v>
      </c>
      <c r="DA74" s="67" t="s">
        <v>137</v>
      </c>
      <c r="DB74" s="67"/>
      <c r="DC74" s="67"/>
      <c r="DD74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74" s="67" t="s">
        <v>142</v>
      </c>
      <c r="DG74" s="68">
        <f t="shared" si="100"/>
        <v>1683</v>
      </c>
      <c r="DH74" s="69" t="s">
        <v>158</v>
      </c>
      <c r="DI74" s="67">
        <f>form!B74</f>
        <v>0</v>
      </c>
      <c r="DJ74" s="67" t="s">
        <v>799</v>
      </c>
      <c r="DK74" s="70">
        <f t="shared" si="101"/>
        <v>1687</v>
      </c>
      <c r="DL74" s="67" t="s">
        <v>847</v>
      </c>
      <c r="DM74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74" s="67" t="s">
        <v>142</v>
      </c>
      <c r="DP74" s="68">
        <f t="shared" si="103"/>
        <v>1684</v>
      </c>
      <c r="DQ74" s="69" t="s">
        <v>159</v>
      </c>
      <c r="DR74" s="67">
        <f>form!B74</f>
        <v>0</v>
      </c>
      <c r="DS74" s="67" t="s">
        <v>802</v>
      </c>
      <c r="DT74" s="70">
        <f t="shared" si="104"/>
        <v>1687</v>
      </c>
      <c r="DU74" s="67" t="s">
        <v>848</v>
      </c>
      <c r="DV74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74" s="67" t="s">
        <v>142</v>
      </c>
      <c r="DY74" s="68">
        <f t="shared" si="106"/>
        <v>1685</v>
      </c>
      <c r="DZ74" s="69" t="s">
        <v>160</v>
      </c>
      <c r="EA74" s="67">
        <f>form!B74</f>
        <v>0</v>
      </c>
      <c r="EB74" s="67" t="s">
        <v>804</v>
      </c>
      <c r="EC74" s="70">
        <f t="shared" si="107"/>
        <v>1687</v>
      </c>
      <c r="ED74" s="67" t="s">
        <v>848</v>
      </c>
      <c r="EE74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74" s="67" t="s">
        <v>142</v>
      </c>
      <c r="EH74" s="68">
        <f t="shared" si="109"/>
        <v>1686</v>
      </c>
      <c r="EI74" s="69" t="s">
        <v>161</v>
      </c>
      <c r="EJ74" s="67">
        <f>form!B74</f>
        <v>0</v>
      </c>
      <c r="EK74" s="67" t="s">
        <v>805</v>
      </c>
      <c r="EL74" s="70">
        <f t="shared" si="110"/>
        <v>1687</v>
      </c>
      <c r="EM74" s="67" t="s">
        <v>848</v>
      </c>
      <c r="EN74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74" s="67" t="s">
        <v>142</v>
      </c>
      <c r="EQ74" s="68">
        <f t="shared" si="112"/>
        <v>1687</v>
      </c>
      <c r="ER74" s="69" t="s">
        <v>157</v>
      </c>
      <c r="ES74" s="67">
        <f>form!B74</f>
        <v>0</v>
      </c>
      <c r="ET74" s="67" t="s">
        <v>813</v>
      </c>
      <c r="EU74" s="67"/>
      <c r="EV74" s="67"/>
      <c r="EW74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74" s="71" t="s">
        <v>162</v>
      </c>
      <c r="FI74" s="71">
        <f t="shared" si="114"/>
        <v>1687</v>
      </c>
      <c r="FJ74" s="71" t="s">
        <v>163</v>
      </c>
      <c r="FK74" s="67">
        <f>form!B74</f>
        <v>0</v>
      </c>
      <c r="FL74" s="71" t="s">
        <v>164</v>
      </c>
      <c r="FM74" s="71"/>
      <c r="FN74" s="71"/>
      <c r="FO74" s="58" t="str">
        <f t="shared" si="115"/>
        <v>INSERT INTO `ez_fabrik_joins` (`list_id`, `element_id`, `join_from_table`, `table_join`, `table_key`, `table_join_key`, `join_type`, `group_id`, `params`) VALUES (0, 1687, '', '#__users', 'user_sp', 'id', 'left', 0, '{"join-label":"name","type":"element","pk":"`#__users`.`id`"}');</v>
      </c>
      <c r="FQ74" s="67" t="s">
        <v>142</v>
      </c>
      <c r="FR74" s="68">
        <f t="shared" si="116"/>
        <v>1688</v>
      </c>
      <c r="FS74" s="67" t="s">
        <v>341</v>
      </c>
      <c r="FT74" s="67">
        <f>form!B74</f>
        <v>0</v>
      </c>
      <c r="FU74" s="67" t="s">
        <v>342</v>
      </c>
      <c r="FV74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74" s="59"/>
      <c r="FX74" s="13" t="s">
        <v>142</v>
      </c>
      <c r="FY74" s="68">
        <f t="shared" si="118"/>
        <v>1689</v>
      </c>
      <c r="FZ74" t="s">
        <v>851</v>
      </c>
      <c r="GA74" s="67">
        <f>form!B74</f>
        <v>0</v>
      </c>
      <c r="GB74" t="s">
        <v>853</v>
      </c>
      <c r="GC74" s="34">
        <f t="shared" si="119"/>
        <v>1673</v>
      </c>
      <c r="GD74" t="s">
        <v>852</v>
      </c>
      <c r="GE74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1673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74" s="67"/>
      <c r="GH74" s="67"/>
      <c r="GI74" s="67"/>
      <c r="GJ74" s="67"/>
      <c r="GL74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1687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74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74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74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1673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74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1674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74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1675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74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74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1687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74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1680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74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74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74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74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74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74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74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1687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74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74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74" s="66" t="str">
        <f t="shared" si="139"/>
        <v>INSERT INTO `ez_fabrik_joins` (`list_id`, `element_id`, `join_from_table`, `table_join`, `table_key`, `table_join_key`, `join_type`, `group_id`, `params`) VALUES (0, 1687, '', '#__users', 'user_sp', 'id', 'left', 0, '{"join-label":"name","type":"element","pk":"`#__users`.`id`"}');</v>
      </c>
    </row>
    <row r="75" spans="1:212" x14ac:dyDescent="0.25">
      <c r="A75" s="67" t="s">
        <v>142</v>
      </c>
      <c r="B75" s="68">
        <f>dop!A77+1</f>
        <v>1691</v>
      </c>
      <c r="C75" s="69" t="s">
        <v>146</v>
      </c>
      <c r="D75" s="67">
        <f>form!B75</f>
        <v>0</v>
      </c>
      <c r="E75" s="67" t="s">
        <v>854</v>
      </c>
      <c r="F75" s="70">
        <f t="shared" si="71"/>
        <v>1707</v>
      </c>
      <c r="G75" s="67" t="s">
        <v>845</v>
      </c>
      <c r="H75" s="67"/>
      <c r="I75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1707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75" s="67" t="s">
        <v>142</v>
      </c>
      <c r="L75" s="68">
        <f t="shared" si="73"/>
        <v>1692</v>
      </c>
      <c r="M75" s="69" t="s">
        <v>147</v>
      </c>
      <c r="N75" s="67">
        <f>form!B75</f>
        <v>0</v>
      </c>
      <c r="O75" s="67" t="s">
        <v>846</v>
      </c>
      <c r="P75" s="67"/>
      <c r="Q75" s="67"/>
      <c r="R75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75" s="67" t="s">
        <v>142</v>
      </c>
      <c r="U75" s="68">
        <f t="shared" si="75"/>
        <v>1693</v>
      </c>
      <c r="V75" s="69" t="s">
        <v>148</v>
      </c>
      <c r="W75" s="67">
        <f>form!B75</f>
        <v>0</v>
      </c>
      <c r="X75" s="67" t="s">
        <v>138</v>
      </c>
      <c r="Y75" s="67"/>
      <c r="Z75" s="67"/>
      <c r="AA75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75" s="67" t="s">
        <v>142</v>
      </c>
      <c r="AD75" s="68">
        <f t="shared" si="77"/>
        <v>1694</v>
      </c>
      <c r="AE75" s="69" t="s">
        <v>149</v>
      </c>
      <c r="AF75" s="67">
        <f>form!B75</f>
        <v>0</v>
      </c>
      <c r="AG75" s="67" t="s">
        <v>807</v>
      </c>
      <c r="AH75" s="67">
        <f t="shared" si="78"/>
        <v>1693</v>
      </c>
      <c r="AI75" s="67" t="s">
        <v>810</v>
      </c>
      <c r="AJ75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1693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75" s="67" t="s">
        <v>142</v>
      </c>
      <c r="AM75" s="68">
        <f t="shared" si="80"/>
        <v>1695</v>
      </c>
      <c r="AN75" s="69" t="s">
        <v>150</v>
      </c>
      <c r="AO75" s="67">
        <f>form!B75</f>
        <v>0</v>
      </c>
      <c r="AP75" s="67" t="s">
        <v>808</v>
      </c>
      <c r="AQ75" s="67">
        <f t="shared" si="81"/>
        <v>1694</v>
      </c>
      <c r="AR75" s="67" t="s">
        <v>811</v>
      </c>
      <c r="AS75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1694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75" s="67" t="s">
        <v>142</v>
      </c>
      <c r="AV75" s="68">
        <f t="shared" si="83"/>
        <v>1696</v>
      </c>
      <c r="AW75" s="69" t="s">
        <v>151</v>
      </c>
      <c r="AX75" s="67">
        <f>form!B75</f>
        <v>0</v>
      </c>
      <c r="AY75" s="67" t="s">
        <v>809</v>
      </c>
      <c r="AZ75" s="67">
        <f t="shared" si="84"/>
        <v>1695</v>
      </c>
      <c r="BA75" s="67" t="s">
        <v>812</v>
      </c>
      <c r="BB75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1695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75" s="67" t="s">
        <v>142</v>
      </c>
      <c r="BE75" s="68">
        <f t="shared" si="86"/>
        <v>1697</v>
      </c>
      <c r="BF75" s="69" t="s">
        <v>152</v>
      </c>
      <c r="BG75" s="67">
        <f>form!B75</f>
        <v>0</v>
      </c>
      <c r="BH75" s="67" t="s">
        <v>849</v>
      </c>
      <c r="BI75" s="67"/>
      <c r="BJ75" s="67"/>
      <c r="BK75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75" s="67" t="s">
        <v>142</v>
      </c>
      <c r="BN75" s="68">
        <f t="shared" si="88"/>
        <v>1698</v>
      </c>
      <c r="BO75" s="69" t="s">
        <v>153</v>
      </c>
      <c r="BP75" s="67">
        <f>form!B75</f>
        <v>0</v>
      </c>
      <c r="BQ75" s="67" t="s">
        <v>814</v>
      </c>
      <c r="BR75" s="67">
        <f t="shared" si="89"/>
        <v>1707</v>
      </c>
      <c r="BS75" s="67" t="s">
        <v>144</v>
      </c>
      <c r="BT75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1707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75" s="67" t="s">
        <v>142</v>
      </c>
      <c r="BW75" s="68">
        <f t="shared" si="91"/>
        <v>1699</v>
      </c>
      <c r="BX75" s="69" t="s">
        <v>154</v>
      </c>
      <c r="BY75" s="67">
        <f>form!B75</f>
        <v>0</v>
      </c>
      <c r="BZ75" s="67" t="s">
        <v>806</v>
      </c>
      <c r="CA75" s="67">
        <f t="shared" si="92"/>
        <v>1700</v>
      </c>
      <c r="CB75" s="67" t="s">
        <v>145</v>
      </c>
      <c r="CC75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1700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75" s="67" t="s">
        <v>142</v>
      </c>
      <c r="CF75" s="68">
        <f t="shared" si="94"/>
        <v>1700</v>
      </c>
      <c r="CG75" s="69" t="s">
        <v>155</v>
      </c>
      <c r="CH75" s="67">
        <f>form!B75</f>
        <v>0</v>
      </c>
      <c r="CI75" s="67" t="s">
        <v>139</v>
      </c>
      <c r="CJ75" s="67"/>
      <c r="CK75" s="67"/>
      <c r="CL75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75" s="67" t="s">
        <v>142</v>
      </c>
      <c r="CO75" s="68">
        <f t="shared" si="96"/>
        <v>1701</v>
      </c>
      <c r="CP75" s="69" t="s">
        <v>141</v>
      </c>
      <c r="CQ75" s="67">
        <f>form!B75</f>
        <v>0</v>
      </c>
      <c r="CR75" s="67" t="s">
        <v>140</v>
      </c>
      <c r="CS75" s="67"/>
      <c r="CT75" s="67"/>
      <c r="CU75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75" s="67" t="s">
        <v>142</v>
      </c>
      <c r="CX75" s="68">
        <f t="shared" si="98"/>
        <v>1702</v>
      </c>
      <c r="CY75" s="69" t="s">
        <v>156</v>
      </c>
      <c r="CZ75" s="67">
        <f>form!B75</f>
        <v>0</v>
      </c>
      <c r="DA75" s="67" t="s">
        <v>137</v>
      </c>
      <c r="DB75" s="67"/>
      <c r="DC75" s="67"/>
      <c r="DD75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75" s="67" t="s">
        <v>142</v>
      </c>
      <c r="DG75" s="68">
        <f t="shared" si="100"/>
        <v>1703</v>
      </c>
      <c r="DH75" s="69" t="s">
        <v>158</v>
      </c>
      <c r="DI75" s="67">
        <f>form!B75</f>
        <v>0</v>
      </c>
      <c r="DJ75" s="67" t="s">
        <v>799</v>
      </c>
      <c r="DK75" s="70">
        <f t="shared" si="101"/>
        <v>1707</v>
      </c>
      <c r="DL75" s="67" t="s">
        <v>847</v>
      </c>
      <c r="DM75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75" s="67" t="s">
        <v>142</v>
      </c>
      <c r="DP75" s="68">
        <f t="shared" si="103"/>
        <v>1704</v>
      </c>
      <c r="DQ75" s="69" t="s">
        <v>159</v>
      </c>
      <c r="DR75" s="67">
        <f>form!B75</f>
        <v>0</v>
      </c>
      <c r="DS75" s="67" t="s">
        <v>802</v>
      </c>
      <c r="DT75" s="70">
        <f t="shared" si="104"/>
        <v>1707</v>
      </c>
      <c r="DU75" s="67" t="s">
        <v>848</v>
      </c>
      <c r="DV75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75" s="67" t="s">
        <v>142</v>
      </c>
      <c r="DY75" s="68">
        <f t="shared" si="106"/>
        <v>1705</v>
      </c>
      <c r="DZ75" s="69" t="s">
        <v>160</v>
      </c>
      <c r="EA75" s="67">
        <f>form!B75</f>
        <v>0</v>
      </c>
      <c r="EB75" s="67" t="s">
        <v>804</v>
      </c>
      <c r="EC75" s="70">
        <f t="shared" si="107"/>
        <v>1707</v>
      </c>
      <c r="ED75" s="67" t="s">
        <v>848</v>
      </c>
      <c r="EE75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75" s="67" t="s">
        <v>142</v>
      </c>
      <c r="EH75" s="68">
        <f t="shared" si="109"/>
        <v>1706</v>
      </c>
      <c r="EI75" s="69" t="s">
        <v>161</v>
      </c>
      <c r="EJ75" s="67">
        <f>form!B75</f>
        <v>0</v>
      </c>
      <c r="EK75" s="67" t="s">
        <v>805</v>
      </c>
      <c r="EL75" s="70">
        <f t="shared" si="110"/>
        <v>1707</v>
      </c>
      <c r="EM75" s="67" t="s">
        <v>848</v>
      </c>
      <c r="EN75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75" s="67" t="s">
        <v>142</v>
      </c>
      <c r="EQ75" s="68">
        <f t="shared" si="112"/>
        <v>1707</v>
      </c>
      <c r="ER75" s="69" t="s">
        <v>157</v>
      </c>
      <c r="ES75" s="67">
        <f>form!B75</f>
        <v>0</v>
      </c>
      <c r="ET75" s="67" t="s">
        <v>813</v>
      </c>
      <c r="EU75" s="67"/>
      <c r="EV75" s="67"/>
      <c r="EW75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75" s="71" t="s">
        <v>162</v>
      </c>
      <c r="FI75" s="71">
        <f t="shared" si="114"/>
        <v>1707</v>
      </c>
      <c r="FJ75" s="71" t="s">
        <v>163</v>
      </c>
      <c r="FK75" s="67">
        <f>form!B75</f>
        <v>0</v>
      </c>
      <c r="FL75" s="71" t="s">
        <v>164</v>
      </c>
      <c r="FM75" s="71"/>
      <c r="FN75" s="71"/>
      <c r="FO75" s="58" t="str">
        <f t="shared" si="115"/>
        <v>INSERT INTO `ez_fabrik_joins` (`list_id`, `element_id`, `join_from_table`, `table_join`, `table_key`, `table_join_key`, `join_type`, `group_id`, `params`) VALUES (0, 1707, '', '#__users', 'user_sp', 'id', 'left', 0, '{"join-label":"name","type":"element","pk":"`#__users`.`id`"}');</v>
      </c>
      <c r="FQ75" s="67" t="s">
        <v>142</v>
      </c>
      <c r="FR75" s="68">
        <f t="shared" si="116"/>
        <v>1708</v>
      </c>
      <c r="FS75" s="67" t="s">
        <v>341</v>
      </c>
      <c r="FT75" s="67">
        <f>form!B75</f>
        <v>0</v>
      </c>
      <c r="FU75" s="67" t="s">
        <v>342</v>
      </c>
      <c r="FV75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75" s="59"/>
      <c r="FX75" s="13" t="s">
        <v>142</v>
      </c>
      <c r="FY75" s="68">
        <f t="shared" si="118"/>
        <v>1709</v>
      </c>
      <c r="FZ75" t="s">
        <v>851</v>
      </c>
      <c r="GA75" s="67">
        <f>form!B75</f>
        <v>0</v>
      </c>
      <c r="GB75" t="s">
        <v>853</v>
      </c>
      <c r="GC75" s="34">
        <f t="shared" si="119"/>
        <v>1693</v>
      </c>
      <c r="GD75" t="s">
        <v>852</v>
      </c>
      <c r="GE75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1693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75" s="67"/>
      <c r="GH75" s="67"/>
      <c r="GI75" s="67"/>
      <c r="GJ75" s="67"/>
      <c r="GL75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1707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75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75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75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1693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75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1694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75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1695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75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75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1707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75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(1699,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1700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75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75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75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75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75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75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75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75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75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75" s="66" t="str">
        <f t="shared" si="139"/>
        <v>INSERT INTO `ez_fabrik_joins` (`list_id`, `element_id`, `join_from_table`, `table_join`, `table_key`, `table_join_key`, `join_type`, `group_id`, `params`) VALUES (0, 1707, '', '#__users', 'user_sp', 'id', 'left', 0, '{"join-label":"name","type":"element","pk":"`#__users`.`id`"}');</v>
      </c>
    </row>
    <row r="76" spans="1:212" x14ac:dyDescent="0.25">
      <c r="A76" s="67" t="s">
        <v>142</v>
      </c>
      <c r="B76" s="68">
        <f>dop!A78+1</f>
        <v>1711</v>
      </c>
      <c r="C76" s="69" t="s">
        <v>146</v>
      </c>
      <c r="D76" s="67">
        <f>form!B76</f>
        <v>0</v>
      </c>
      <c r="E76" s="67" t="s">
        <v>854</v>
      </c>
      <c r="F76" s="70">
        <f t="shared" si="71"/>
        <v>1727</v>
      </c>
      <c r="G76" s="67" t="s">
        <v>845</v>
      </c>
      <c r="H76" s="67"/>
      <c r="I76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1727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76" s="67" t="s">
        <v>142</v>
      </c>
      <c r="L76" s="68">
        <f t="shared" si="73"/>
        <v>1712</v>
      </c>
      <c r="M76" s="69" t="s">
        <v>147</v>
      </c>
      <c r="N76" s="67">
        <f>form!B76</f>
        <v>0</v>
      </c>
      <c r="O76" s="67" t="s">
        <v>846</v>
      </c>
      <c r="P76" s="67"/>
      <c r="Q76" s="67"/>
      <c r="R76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76" s="67" t="s">
        <v>142</v>
      </c>
      <c r="U76" s="68">
        <f t="shared" si="75"/>
        <v>1713</v>
      </c>
      <c r="V76" s="69" t="s">
        <v>148</v>
      </c>
      <c r="W76" s="67">
        <f>form!B76</f>
        <v>0</v>
      </c>
      <c r="X76" s="67" t="s">
        <v>138</v>
      </c>
      <c r="Y76" s="67"/>
      <c r="Z76" s="67"/>
      <c r="AA76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76" s="67" t="s">
        <v>142</v>
      </c>
      <c r="AD76" s="68">
        <f t="shared" si="77"/>
        <v>1714</v>
      </c>
      <c r="AE76" s="69" t="s">
        <v>149</v>
      </c>
      <c r="AF76" s="67">
        <f>form!B76</f>
        <v>0</v>
      </c>
      <c r="AG76" s="67" t="s">
        <v>807</v>
      </c>
      <c r="AH76" s="67">
        <f t="shared" si="78"/>
        <v>1713</v>
      </c>
      <c r="AI76" s="67" t="s">
        <v>810</v>
      </c>
      <c r="AJ76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1713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76" s="67" t="s">
        <v>142</v>
      </c>
      <c r="AM76" s="68">
        <f t="shared" si="80"/>
        <v>1715</v>
      </c>
      <c r="AN76" s="69" t="s">
        <v>150</v>
      </c>
      <c r="AO76" s="67">
        <f>form!B76</f>
        <v>0</v>
      </c>
      <c r="AP76" s="67" t="s">
        <v>808</v>
      </c>
      <c r="AQ76" s="67">
        <f t="shared" si="81"/>
        <v>1714</v>
      </c>
      <c r="AR76" s="67" t="s">
        <v>811</v>
      </c>
      <c r="AS76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1714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76" s="67" t="s">
        <v>142</v>
      </c>
      <c r="AV76" s="68">
        <f t="shared" si="83"/>
        <v>1716</v>
      </c>
      <c r="AW76" s="69" t="s">
        <v>151</v>
      </c>
      <c r="AX76" s="67">
        <f>form!B76</f>
        <v>0</v>
      </c>
      <c r="AY76" s="67" t="s">
        <v>809</v>
      </c>
      <c r="AZ76" s="67">
        <f t="shared" si="84"/>
        <v>1715</v>
      </c>
      <c r="BA76" s="67" t="s">
        <v>812</v>
      </c>
      <c r="BB76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1715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76" s="67" t="s">
        <v>142</v>
      </c>
      <c r="BE76" s="68">
        <f t="shared" si="86"/>
        <v>1717</v>
      </c>
      <c r="BF76" s="69" t="s">
        <v>152</v>
      </c>
      <c r="BG76" s="67">
        <f>form!B76</f>
        <v>0</v>
      </c>
      <c r="BH76" s="67" t="s">
        <v>849</v>
      </c>
      <c r="BI76" s="67"/>
      <c r="BJ76" s="67"/>
      <c r="BK76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76" s="67" t="s">
        <v>142</v>
      </c>
      <c r="BN76" s="68">
        <f t="shared" si="88"/>
        <v>1718</v>
      </c>
      <c r="BO76" s="69" t="s">
        <v>153</v>
      </c>
      <c r="BP76" s="67">
        <f>form!B76</f>
        <v>0</v>
      </c>
      <c r="BQ76" s="67" t="s">
        <v>814</v>
      </c>
      <c r="BR76" s="67">
        <f t="shared" si="89"/>
        <v>1727</v>
      </c>
      <c r="BS76" s="67" t="s">
        <v>144</v>
      </c>
      <c r="BT76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1727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76" s="67" t="s">
        <v>142</v>
      </c>
      <c r="BW76" s="68">
        <f t="shared" si="91"/>
        <v>1719</v>
      </c>
      <c r="BX76" s="69" t="s">
        <v>154</v>
      </c>
      <c r="BY76" s="67">
        <f>form!B76</f>
        <v>0</v>
      </c>
      <c r="BZ76" s="67" t="s">
        <v>806</v>
      </c>
      <c r="CA76" s="67">
        <f t="shared" si="92"/>
        <v>1720</v>
      </c>
      <c r="CB76" s="67" t="s">
        <v>145</v>
      </c>
      <c r="CC76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1720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76" s="67" t="s">
        <v>142</v>
      </c>
      <c r="CF76" s="68">
        <f t="shared" si="94"/>
        <v>1720</v>
      </c>
      <c r="CG76" s="69" t="s">
        <v>155</v>
      </c>
      <c r="CH76" s="67">
        <f>form!B76</f>
        <v>0</v>
      </c>
      <c r="CI76" s="67" t="s">
        <v>139</v>
      </c>
      <c r="CJ76" s="67"/>
      <c r="CK76" s="67"/>
      <c r="CL76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76" s="67" t="s">
        <v>142</v>
      </c>
      <c r="CO76" s="68">
        <f t="shared" si="96"/>
        <v>1721</v>
      </c>
      <c r="CP76" s="69" t="s">
        <v>141</v>
      </c>
      <c r="CQ76" s="67">
        <f>form!B76</f>
        <v>0</v>
      </c>
      <c r="CR76" s="67" t="s">
        <v>140</v>
      </c>
      <c r="CS76" s="67"/>
      <c r="CT76" s="67"/>
      <c r="CU76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76" s="67" t="s">
        <v>142</v>
      </c>
      <c r="CX76" s="68">
        <f t="shared" si="98"/>
        <v>1722</v>
      </c>
      <c r="CY76" s="69" t="s">
        <v>156</v>
      </c>
      <c r="CZ76" s="67">
        <f>form!B76</f>
        <v>0</v>
      </c>
      <c r="DA76" s="67" t="s">
        <v>137</v>
      </c>
      <c r="DB76" s="67"/>
      <c r="DC76" s="67"/>
      <c r="DD76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76" s="67" t="s">
        <v>142</v>
      </c>
      <c r="DG76" s="68">
        <f t="shared" si="100"/>
        <v>1723</v>
      </c>
      <c r="DH76" s="69" t="s">
        <v>158</v>
      </c>
      <c r="DI76" s="67">
        <f>form!B76</f>
        <v>0</v>
      </c>
      <c r="DJ76" s="67" t="s">
        <v>799</v>
      </c>
      <c r="DK76" s="70">
        <f t="shared" si="101"/>
        <v>1727</v>
      </c>
      <c r="DL76" s="67" t="s">
        <v>847</v>
      </c>
      <c r="DM76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76" s="67" t="s">
        <v>142</v>
      </c>
      <c r="DP76" s="68">
        <f t="shared" si="103"/>
        <v>1724</v>
      </c>
      <c r="DQ76" s="69" t="s">
        <v>159</v>
      </c>
      <c r="DR76" s="67">
        <f>form!B76</f>
        <v>0</v>
      </c>
      <c r="DS76" s="67" t="s">
        <v>802</v>
      </c>
      <c r="DT76" s="70">
        <f t="shared" si="104"/>
        <v>1727</v>
      </c>
      <c r="DU76" s="67" t="s">
        <v>848</v>
      </c>
      <c r="DV76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76" s="67" t="s">
        <v>142</v>
      </c>
      <c r="DY76" s="68">
        <f t="shared" si="106"/>
        <v>1725</v>
      </c>
      <c r="DZ76" s="69" t="s">
        <v>160</v>
      </c>
      <c r="EA76" s="67">
        <f>form!B76</f>
        <v>0</v>
      </c>
      <c r="EB76" s="67" t="s">
        <v>804</v>
      </c>
      <c r="EC76" s="70">
        <f t="shared" si="107"/>
        <v>1727</v>
      </c>
      <c r="ED76" s="67" t="s">
        <v>848</v>
      </c>
      <c r="EE76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76" s="67" t="s">
        <v>142</v>
      </c>
      <c r="EH76" s="68">
        <f t="shared" si="109"/>
        <v>1726</v>
      </c>
      <c r="EI76" s="69" t="s">
        <v>161</v>
      </c>
      <c r="EJ76" s="67">
        <f>form!B76</f>
        <v>0</v>
      </c>
      <c r="EK76" s="67" t="s">
        <v>805</v>
      </c>
      <c r="EL76" s="70">
        <f t="shared" si="110"/>
        <v>1727</v>
      </c>
      <c r="EM76" s="67" t="s">
        <v>848</v>
      </c>
      <c r="EN76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76" s="67" t="s">
        <v>142</v>
      </c>
      <c r="EQ76" s="68">
        <f t="shared" si="112"/>
        <v>1727</v>
      </c>
      <c r="ER76" s="69" t="s">
        <v>157</v>
      </c>
      <c r="ES76" s="67">
        <f>form!B76</f>
        <v>0</v>
      </c>
      <c r="ET76" s="67" t="s">
        <v>813</v>
      </c>
      <c r="EU76" s="67"/>
      <c r="EV76" s="67"/>
      <c r="EW76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76" s="71" t="s">
        <v>162</v>
      </c>
      <c r="FI76" s="71">
        <f t="shared" si="114"/>
        <v>1727</v>
      </c>
      <c r="FJ76" s="71" t="s">
        <v>163</v>
      </c>
      <c r="FK76" s="67">
        <f>form!B76</f>
        <v>0</v>
      </c>
      <c r="FL76" s="71" t="s">
        <v>164</v>
      </c>
      <c r="FM76" s="71"/>
      <c r="FN76" s="71"/>
      <c r="FO76" s="58" t="str">
        <f t="shared" si="115"/>
        <v>INSERT INTO `ez_fabrik_joins` (`list_id`, `element_id`, `join_from_table`, `table_join`, `table_key`, `table_join_key`, `join_type`, `group_id`, `params`) VALUES (0, 1727, '', '#__users', 'user_sp', 'id', 'left', 0, '{"join-label":"name","type":"element","pk":"`#__users`.`id`"}');</v>
      </c>
      <c r="FQ76" s="67" t="s">
        <v>142</v>
      </c>
      <c r="FR76" s="68">
        <f t="shared" si="116"/>
        <v>1728</v>
      </c>
      <c r="FS76" s="67" t="s">
        <v>341</v>
      </c>
      <c r="FT76" s="67">
        <f>form!B76</f>
        <v>0</v>
      </c>
      <c r="FU76" s="67" t="s">
        <v>342</v>
      </c>
      <c r="FV76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76" s="59"/>
      <c r="FX76" s="13" t="s">
        <v>142</v>
      </c>
      <c r="FY76" s="68">
        <f t="shared" si="118"/>
        <v>1729</v>
      </c>
      <c r="FZ76" t="s">
        <v>851</v>
      </c>
      <c r="GA76" s="67">
        <f>form!B76</f>
        <v>0</v>
      </c>
      <c r="GB76" t="s">
        <v>853</v>
      </c>
      <c r="GC76" s="34">
        <f t="shared" si="119"/>
        <v>1713</v>
      </c>
      <c r="GD76" t="s">
        <v>852</v>
      </c>
      <c r="GE76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1713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76" s="67"/>
      <c r="GH76" s="67"/>
      <c r="GI76" s="67"/>
      <c r="GJ76" s="67"/>
      <c r="GL76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1727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76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76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76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1713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76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1714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76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1715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76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76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1727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76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1720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76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76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76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76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76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76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76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76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76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76" s="66" t="str">
        <f t="shared" si="139"/>
        <v>INSERT INTO `ez_fabrik_joins` (`list_id`, `element_id`, `join_from_table`, `table_join`, `table_key`, `table_join_key`, `join_type`, `group_id`, `params`) VALUES (0, 1727, '', '#__users', 'user_sp', 'id', 'left', 0, '{"join-label":"name","type":"element","pk":"`#__users`.`id`"}');</v>
      </c>
    </row>
    <row r="77" spans="1:212" x14ac:dyDescent="0.25">
      <c r="A77" s="67" t="s">
        <v>142</v>
      </c>
      <c r="B77" s="68">
        <f>dop!A79+1</f>
        <v>1731</v>
      </c>
      <c r="C77" s="69" t="s">
        <v>146</v>
      </c>
      <c r="D77" s="67">
        <f>form!B77</f>
        <v>0</v>
      </c>
      <c r="E77" s="67" t="s">
        <v>854</v>
      </c>
      <c r="F77" s="70">
        <f t="shared" si="71"/>
        <v>1747</v>
      </c>
      <c r="G77" s="67" t="s">
        <v>845</v>
      </c>
      <c r="H77" s="67"/>
      <c r="I77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1747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77" s="67" t="s">
        <v>142</v>
      </c>
      <c r="L77" s="68">
        <f t="shared" si="73"/>
        <v>1732</v>
      </c>
      <c r="M77" s="69" t="s">
        <v>147</v>
      </c>
      <c r="N77" s="67">
        <f>form!B77</f>
        <v>0</v>
      </c>
      <c r="O77" s="67" t="s">
        <v>846</v>
      </c>
      <c r="P77" s="67"/>
      <c r="Q77" s="67"/>
      <c r="R77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77" s="67" t="s">
        <v>142</v>
      </c>
      <c r="U77" s="68">
        <f t="shared" si="75"/>
        <v>1733</v>
      </c>
      <c r="V77" s="69" t="s">
        <v>148</v>
      </c>
      <c r="W77" s="67">
        <f>form!B77</f>
        <v>0</v>
      </c>
      <c r="X77" s="67" t="s">
        <v>138</v>
      </c>
      <c r="Y77" s="67"/>
      <c r="Z77" s="67"/>
      <c r="AA77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77" s="67" t="s">
        <v>142</v>
      </c>
      <c r="AD77" s="68">
        <f t="shared" si="77"/>
        <v>1734</v>
      </c>
      <c r="AE77" s="69" t="s">
        <v>149</v>
      </c>
      <c r="AF77" s="67">
        <f>form!B77</f>
        <v>0</v>
      </c>
      <c r="AG77" s="67" t="s">
        <v>807</v>
      </c>
      <c r="AH77" s="67">
        <f t="shared" si="78"/>
        <v>1733</v>
      </c>
      <c r="AI77" s="67" t="s">
        <v>810</v>
      </c>
      <c r="AJ77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1733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77" s="67" t="s">
        <v>142</v>
      </c>
      <c r="AM77" s="68">
        <f t="shared" si="80"/>
        <v>1735</v>
      </c>
      <c r="AN77" s="69" t="s">
        <v>150</v>
      </c>
      <c r="AO77" s="67">
        <f>form!B77</f>
        <v>0</v>
      </c>
      <c r="AP77" s="67" t="s">
        <v>808</v>
      </c>
      <c r="AQ77" s="67">
        <f t="shared" si="81"/>
        <v>1734</v>
      </c>
      <c r="AR77" s="67" t="s">
        <v>811</v>
      </c>
      <c r="AS77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1734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77" s="67" t="s">
        <v>142</v>
      </c>
      <c r="AV77" s="68">
        <f t="shared" si="83"/>
        <v>1736</v>
      </c>
      <c r="AW77" s="69" t="s">
        <v>151</v>
      </c>
      <c r="AX77" s="67">
        <f>form!B77</f>
        <v>0</v>
      </c>
      <c r="AY77" s="67" t="s">
        <v>809</v>
      </c>
      <c r="AZ77" s="67">
        <f t="shared" si="84"/>
        <v>1735</v>
      </c>
      <c r="BA77" s="67" t="s">
        <v>812</v>
      </c>
      <c r="BB77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1735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77" s="67" t="s">
        <v>142</v>
      </c>
      <c r="BE77" s="68">
        <f t="shared" si="86"/>
        <v>1737</v>
      </c>
      <c r="BF77" s="69" t="s">
        <v>152</v>
      </c>
      <c r="BG77" s="67">
        <f>form!B77</f>
        <v>0</v>
      </c>
      <c r="BH77" s="67" t="s">
        <v>849</v>
      </c>
      <c r="BI77" s="67"/>
      <c r="BJ77" s="67"/>
      <c r="BK77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77" s="67" t="s">
        <v>142</v>
      </c>
      <c r="BN77" s="68">
        <f t="shared" si="88"/>
        <v>1738</v>
      </c>
      <c r="BO77" s="69" t="s">
        <v>153</v>
      </c>
      <c r="BP77" s="67">
        <f>form!B77</f>
        <v>0</v>
      </c>
      <c r="BQ77" s="67" t="s">
        <v>814</v>
      </c>
      <c r="BR77" s="67">
        <f t="shared" si="89"/>
        <v>1747</v>
      </c>
      <c r="BS77" s="67" t="s">
        <v>144</v>
      </c>
      <c r="BT77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1747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77" s="67" t="s">
        <v>142</v>
      </c>
      <c r="BW77" s="68">
        <f t="shared" si="91"/>
        <v>1739</v>
      </c>
      <c r="BX77" s="69" t="s">
        <v>154</v>
      </c>
      <c r="BY77" s="67">
        <f>form!B77</f>
        <v>0</v>
      </c>
      <c r="BZ77" s="67" t="s">
        <v>806</v>
      </c>
      <c r="CA77" s="67">
        <f t="shared" si="92"/>
        <v>1740</v>
      </c>
      <c r="CB77" s="67" t="s">
        <v>145</v>
      </c>
      <c r="CC77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1740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77" s="67" t="s">
        <v>142</v>
      </c>
      <c r="CF77" s="68">
        <f t="shared" si="94"/>
        <v>1740</v>
      </c>
      <c r="CG77" s="69" t="s">
        <v>155</v>
      </c>
      <c r="CH77" s="67">
        <f>form!B77</f>
        <v>0</v>
      </c>
      <c r="CI77" s="67" t="s">
        <v>139</v>
      </c>
      <c r="CJ77" s="67"/>
      <c r="CK77" s="67"/>
      <c r="CL77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77" s="67" t="s">
        <v>142</v>
      </c>
      <c r="CO77" s="68">
        <f t="shared" si="96"/>
        <v>1741</v>
      </c>
      <c r="CP77" s="69" t="s">
        <v>141</v>
      </c>
      <c r="CQ77" s="67">
        <f>form!B77</f>
        <v>0</v>
      </c>
      <c r="CR77" s="67" t="s">
        <v>140</v>
      </c>
      <c r="CS77" s="67"/>
      <c r="CT77" s="67"/>
      <c r="CU77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77" s="67" t="s">
        <v>142</v>
      </c>
      <c r="CX77" s="68">
        <f t="shared" si="98"/>
        <v>1742</v>
      </c>
      <c r="CY77" s="69" t="s">
        <v>156</v>
      </c>
      <c r="CZ77" s="67">
        <f>form!B77</f>
        <v>0</v>
      </c>
      <c r="DA77" s="67" t="s">
        <v>137</v>
      </c>
      <c r="DB77" s="67"/>
      <c r="DC77" s="67"/>
      <c r="DD77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77" s="67" t="s">
        <v>142</v>
      </c>
      <c r="DG77" s="68">
        <f t="shared" si="100"/>
        <v>1743</v>
      </c>
      <c r="DH77" s="69" t="s">
        <v>158</v>
      </c>
      <c r="DI77" s="67">
        <f>form!B77</f>
        <v>0</v>
      </c>
      <c r="DJ77" s="67" t="s">
        <v>799</v>
      </c>
      <c r="DK77" s="70">
        <f t="shared" si="101"/>
        <v>1747</v>
      </c>
      <c r="DL77" s="67" t="s">
        <v>847</v>
      </c>
      <c r="DM77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77" s="67" t="s">
        <v>142</v>
      </c>
      <c r="DP77" s="68">
        <f t="shared" si="103"/>
        <v>1744</v>
      </c>
      <c r="DQ77" s="69" t="s">
        <v>159</v>
      </c>
      <c r="DR77" s="67">
        <f>form!B77</f>
        <v>0</v>
      </c>
      <c r="DS77" s="67" t="s">
        <v>802</v>
      </c>
      <c r="DT77" s="70">
        <f t="shared" si="104"/>
        <v>1747</v>
      </c>
      <c r="DU77" s="67" t="s">
        <v>848</v>
      </c>
      <c r="DV77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77" s="67" t="s">
        <v>142</v>
      </c>
      <c r="DY77" s="68">
        <f t="shared" si="106"/>
        <v>1745</v>
      </c>
      <c r="DZ77" s="69" t="s">
        <v>160</v>
      </c>
      <c r="EA77" s="67">
        <f>form!B77</f>
        <v>0</v>
      </c>
      <c r="EB77" s="67" t="s">
        <v>804</v>
      </c>
      <c r="EC77" s="70">
        <f t="shared" si="107"/>
        <v>1747</v>
      </c>
      <c r="ED77" s="67" t="s">
        <v>848</v>
      </c>
      <c r="EE77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77" s="67" t="s">
        <v>142</v>
      </c>
      <c r="EH77" s="68">
        <f t="shared" si="109"/>
        <v>1746</v>
      </c>
      <c r="EI77" s="69" t="s">
        <v>161</v>
      </c>
      <c r="EJ77" s="67">
        <f>form!B77</f>
        <v>0</v>
      </c>
      <c r="EK77" s="67" t="s">
        <v>805</v>
      </c>
      <c r="EL77" s="70">
        <f t="shared" si="110"/>
        <v>1747</v>
      </c>
      <c r="EM77" s="67" t="s">
        <v>848</v>
      </c>
      <c r="EN77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77" s="67" t="s">
        <v>142</v>
      </c>
      <c r="EQ77" s="68">
        <f t="shared" si="112"/>
        <v>1747</v>
      </c>
      <c r="ER77" s="69" t="s">
        <v>157</v>
      </c>
      <c r="ES77" s="67">
        <f>form!B77</f>
        <v>0</v>
      </c>
      <c r="ET77" s="67" t="s">
        <v>813</v>
      </c>
      <c r="EU77" s="67"/>
      <c r="EV77" s="67"/>
      <c r="EW77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77" s="71" t="s">
        <v>162</v>
      </c>
      <c r="FI77" s="71">
        <f t="shared" si="114"/>
        <v>1747</v>
      </c>
      <c r="FJ77" s="71" t="s">
        <v>163</v>
      </c>
      <c r="FK77" s="67">
        <f>form!B77</f>
        <v>0</v>
      </c>
      <c r="FL77" s="71" t="s">
        <v>164</v>
      </c>
      <c r="FM77" s="71"/>
      <c r="FN77" s="71"/>
      <c r="FO77" s="58" t="str">
        <f t="shared" si="115"/>
        <v>INSERT INTO `ez_fabrik_joins` (`list_id`, `element_id`, `join_from_table`, `table_join`, `table_key`, `table_join_key`, `join_type`, `group_id`, `params`) VALUES (0, 1747, '', '#__users', 'user_sp', 'id', 'left', 0, '{"join-label":"name","type":"element","pk":"`#__users`.`id`"}');</v>
      </c>
      <c r="FQ77" s="67" t="s">
        <v>142</v>
      </c>
      <c r="FR77" s="68">
        <f t="shared" si="116"/>
        <v>1748</v>
      </c>
      <c r="FS77" s="67" t="s">
        <v>341</v>
      </c>
      <c r="FT77" s="67">
        <f>form!B77</f>
        <v>0</v>
      </c>
      <c r="FU77" s="67" t="s">
        <v>342</v>
      </c>
      <c r="FV77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77" s="59"/>
      <c r="FX77" s="13" t="s">
        <v>142</v>
      </c>
      <c r="FY77" s="68">
        <f t="shared" si="118"/>
        <v>1749</v>
      </c>
      <c r="FZ77" t="s">
        <v>851</v>
      </c>
      <c r="GA77" s="67">
        <f>form!B77</f>
        <v>0</v>
      </c>
      <c r="GB77" t="s">
        <v>853</v>
      </c>
      <c r="GC77" s="34">
        <f t="shared" si="119"/>
        <v>1733</v>
      </c>
      <c r="GD77" t="s">
        <v>852</v>
      </c>
      <c r="GE77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1733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77" s="67"/>
      <c r="GH77" s="67"/>
      <c r="GI77" s="67"/>
      <c r="GJ77" s="67"/>
      <c r="GL77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1747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77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77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77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1733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77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1734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77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1735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77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77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1747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77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1740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77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77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77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77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77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77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77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77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77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77" s="66" t="str">
        <f t="shared" si="139"/>
        <v>INSERT INTO `ez_fabrik_joins` (`list_id`, `element_id`, `join_from_table`, `table_join`, `table_key`, `table_join_key`, `join_type`, `group_id`, `params`) VALUES (0, 1747, '', '#__users', 'user_sp', 'id', 'left', 0, '{"join-label":"name","type":"element","pk":"`#__users`.`id`"}');</v>
      </c>
    </row>
    <row r="78" spans="1:212" x14ac:dyDescent="0.25">
      <c r="A78" s="67" t="s">
        <v>142</v>
      </c>
      <c r="B78" s="68">
        <f>dop!A80+1</f>
        <v>1751</v>
      </c>
      <c r="C78" s="69" t="s">
        <v>146</v>
      </c>
      <c r="D78" s="67">
        <f>form!B78</f>
        <v>0</v>
      </c>
      <c r="E78" s="67" t="s">
        <v>854</v>
      </c>
      <c r="F78" s="70">
        <f t="shared" si="71"/>
        <v>1767</v>
      </c>
      <c r="G78" s="67" t="s">
        <v>845</v>
      </c>
      <c r="H78" s="67"/>
      <c r="I78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1767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78" s="67" t="s">
        <v>142</v>
      </c>
      <c r="L78" s="68">
        <f t="shared" si="73"/>
        <v>1752</v>
      </c>
      <c r="M78" s="69" t="s">
        <v>147</v>
      </c>
      <c r="N78" s="67">
        <f>form!B78</f>
        <v>0</v>
      </c>
      <c r="O78" s="67" t="s">
        <v>846</v>
      </c>
      <c r="P78" s="67"/>
      <c r="Q78" s="67"/>
      <c r="R78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78" s="67" t="s">
        <v>142</v>
      </c>
      <c r="U78" s="68">
        <f t="shared" si="75"/>
        <v>1753</v>
      </c>
      <c r="V78" s="69" t="s">
        <v>148</v>
      </c>
      <c r="W78" s="67">
        <f>form!B78</f>
        <v>0</v>
      </c>
      <c r="X78" s="67" t="s">
        <v>138</v>
      </c>
      <c r="Y78" s="67"/>
      <c r="Z78" s="67"/>
      <c r="AA78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78" s="67" t="s">
        <v>142</v>
      </c>
      <c r="AD78" s="68">
        <f t="shared" si="77"/>
        <v>1754</v>
      </c>
      <c r="AE78" s="69" t="s">
        <v>149</v>
      </c>
      <c r="AF78" s="67">
        <f>form!B78</f>
        <v>0</v>
      </c>
      <c r="AG78" s="67" t="s">
        <v>807</v>
      </c>
      <c r="AH78" s="67">
        <f t="shared" si="78"/>
        <v>1753</v>
      </c>
      <c r="AI78" s="67" t="s">
        <v>810</v>
      </c>
      <c r="AJ78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1753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78" s="67" t="s">
        <v>142</v>
      </c>
      <c r="AM78" s="68">
        <f t="shared" si="80"/>
        <v>1755</v>
      </c>
      <c r="AN78" s="69" t="s">
        <v>150</v>
      </c>
      <c r="AO78" s="67">
        <f>form!B78</f>
        <v>0</v>
      </c>
      <c r="AP78" s="67" t="s">
        <v>808</v>
      </c>
      <c r="AQ78" s="67">
        <f t="shared" si="81"/>
        <v>1754</v>
      </c>
      <c r="AR78" s="67" t="s">
        <v>811</v>
      </c>
      <c r="AS78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1754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78" s="67" t="s">
        <v>142</v>
      </c>
      <c r="AV78" s="68">
        <f t="shared" si="83"/>
        <v>1756</v>
      </c>
      <c r="AW78" s="69" t="s">
        <v>151</v>
      </c>
      <c r="AX78" s="67">
        <f>form!B78</f>
        <v>0</v>
      </c>
      <c r="AY78" s="67" t="s">
        <v>809</v>
      </c>
      <c r="AZ78" s="67">
        <f t="shared" si="84"/>
        <v>1755</v>
      </c>
      <c r="BA78" s="67" t="s">
        <v>812</v>
      </c>
      <c r="BB78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1755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78" s="67" t="s">
        <v>142</v>
      </c>
      <c r="BE78" s="68">
        <f t="shared" si="86"/>
        <v>1757</v>
      </c>
      <c r="BF78" s="69" t="s">
        <v>152</v>
      </c>
      <c r="BG78" s="67">
        <f>form!B78</f>
        <v>0</v>
      </c>
      <c r="BH78" s="67" t="s">
        <v>849</v>
      </c>
      <c r="BI78" s="67"/>
      <c r="BJ78" s="67"/>
      <c r="BK78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78" s="67" t="s">
        <v>142</v>
      </c>
      <c r="BN78" s="68">
        <f t="shared" si="88"/>
        <v>1758</v>
      </c>
      <c r="BO78" s="69" t="s">
        <v>153</v>
      </c>
      <c r="BP78" s="67">
        <f>form!B78</f>
        <v>0</v>
      </c>
      <c r="BQ78" s="67" t="s">
        <v>814</v>
      </c>
      <c r="BR78" s="67">
        <f t="shared" si="89"/>
        <v>1767</v>
      </c>
      <c r="BS78" s="67" t="s">
        <v>144</v>
      </c>
      <c r="BT78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1767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78" s="67" t="s">
        <v>142</v>
      </c>
      <c r="BW78" s="68">
        <f t="shared" si="91"/>
        <v>1759</v>
      </c>
      <c r="BX78" s="69" t="s">
        <v>154</v>
      </c>
      <c r="BY78" s="67">
        <f>form!B78</f>
        <v>0</v>
      </c>
      <c r="BZ78" s="67" t="s">
        <v>806</v>
      </c>
      <c r="CA78" s="67">
        <f t="shared" si="92"/>
        <v>1760</v>
      </c>
      <c r="CB78" s="67" t="s">
        <v>145</v>
      </c>
      <c r="CC78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1760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78" s="67" t="s">
        <v>142</v>
      </c>
      <c r="CF78" s="68">
        <f t="shared" si="94"/>
        <v>1760</v>
      </c>
      <c r="CG78" s="69" t="s">
        <v>155</v>
      </c>
      <c r="CH78" s="67">
        <f>form!B78</f>
        <v>0</v>
      </c>
      <c r="CI78" s="67" t="s">
        <v>139</v>
      </c>
      <c r="CJ78" s="67"/>
      <c r="CK78" s="67"/>
      <c r="CL78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78" s="67" t="s">
        <v>142</v>
      </c>
      <c r="CO78" s="68">
        <f t="shared" si="96"/>
        <v>1761</v>
      </c>
      <c r="CP78" s="69" t="s">
        <v>141</v>
      </c>
      <c r="CQ78" s="67">
        <f>form!B78</f>
        <v>0</v>
      </c>
      <c r="CR78" s="67" t="s">
        <v>140</v>
      </c>
      <c r="CS78" s="67"/>
      <c r="CT78" s="67"/>
      <c r="CU78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78" s="67" t="s">
        <v>142</v>
      </c>
      <c r="CX78" s="68">
        <f t="shared" si="98"/>
        <v>1762</v>
      </c>
      <c r="CY78" s="69" t="s">
        <v>156</v>
      </c>
      <c r="CZ78" s="67">
        <f>form!B78</f>
        <v>0</v>
      </c>
      <c r="DA78" s="67" t="s">
        <v>137</v>
      </c>
      <c r="DB78" s="67"/>
      <c r="DC78" s="67"/>
      <c r="DD78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78" s="67" t="s">
        <v>142</v>
      </c>
      <c r="DG78" s="68">
        <f t="shared" si="100"/>
        <v>1763</v>
      </c>
      <c r="DH78" s="69" t="s">
        <v>158</v>
      </c>
      <c r="DI78" s="67">
        <f>form!B78</f>
        <v>0</v>
      </c>
      <c r="DJ78" s="67" t="s">
        <v>799</v>
      </c>
      <c r="DK78" s="70">
        <f t="shared" si="101"/>
        <v>1767</v>
      </c>
      <c r="DL78" s="67" t="s">
        <v>847</v>
      </c>
      <c r="DM78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78" s="67" t="s">
        <v>142</v>
      </c>
      <c r="DP78" s="68">
        <f t="shared" si="103"/>
        <v>1764</v>
      </c>
      <c r="DQ78" s="69" t="s">
        <v>159</v>
      </c>
      <c r="DR78" s="67">
        <f>form!B78</f>
        <v>0</v>
      </c>
      <c r="DS78" s="67" t="s">
        <v>802</v>
      </c>
      <c r="DT78" s="70">
        <f t="shared" si="104"/>
        <v>1767</v>
      </c>
      <c r="DU78" s="67" t="s">
        <v>848</v>
      </c>
      <c r="DV78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78" s="67" t="s">
        <v>142</v>
      </c>
      <c r="DY78" s="68">
        <f t="shared" si="106"/>
        <v>1765</v>
      </c>
      <c r="DZ78" s="69" t="s">
        <v>160</v>
      </c>
      <c r="EA78" s="67">
        <f>form!B78</f>
        <v>0</v>
      </c>
      <c r="EB78" s="67" t="s">
        <v>804</v>
      </c>
      <c r="EC78" s="70">
        <f t="shared" si="107"/>
        <v>1767</v>
      </c>
      <c r="ED78" s="67" t="s">
        <v>848</v>
      </c>
      <c r="EE78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78" s="67" t="s">
        <v>142</v>
      </c>
      <c r="EH78" s="68">
        <f t="shared" si="109"/>
        <v>1766</v>
      </c>
      <c r="EI78" s="69" t="s">
        <v>161</v>
      </c>
      <c r="EJ78" s="67">
        <f>form!B78</f>
        <v>0</v>
      </c>
      <c r="EK78" s="67" t="s">
        <v>805</v>
      </c>
      <c r="EL78" s="70">
        <f t="shared" si="110"/>
        <v>1767</v>
      </c>
      <c r="EM78" s="67" t="s">
        <v>848</v>
      </c>
      <c r="EN78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78" s="67" t="s">
        <v>142</v>
      </c>
      <c r="EQ78" s="68">
        <f t="shared" si="112"/>
        <v>1767</v>
      </c>
      <c r="ER78" s="69" t="s">
        <v>157</v>
      </c>
      <c r="ES78" s="67">
        <f>form!B78</f>
        <v>0</v>
      </c>
      <c r="ET78" s="67" t="s">
        <v>813</v>
      </c>
      <c r="EU78" s="67"/>
      <c r="EV78" s="67"/>
      <c r="EW78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78" s="71" t="s">
        <v>162</v>
      </c>
      <c r="FI78" s="71">
        <f t="shared" si="114"/>
        <v>1767</v>
      </c>
      <c r="FJ78" s="71" t="s">
        <v>163</v>
      </c>
      <c r="FK78" s="67">
        <f>form!B78</f>
        <v>0</v>
      </c>
      <c r="FL78" s="71" t="s">
        <v>164</v>
      </c>
      <c r="FM78" s="71"/>
      <c r="FN78" s="71"/>
      <c r="FO78" s="58" t="str">
        <f t="shared" si="115"/>
        <v>INSERT INTO `ez_fabrik_joins` (`list_id`, `element_id`, `join_from_table`, `table_join`, `table_key`, `table_join_key`, `join_type`, `group_id`, `params`) VALUES (0, 1767, '', '#__users', 'user_sp', 'id', 'left', 0, '{"join-label":"name","type":"element","pk":"`#__users`.`id`"}');</v>
      </c>
      <c r="FQ78" s="67" t="s">
        <v>142</v>
      </c>
      <c r="FR78" s="68">
        <f t="shared" si="116"/>
        <v>1768</v>
      </c>
      <c r="FS78" s="67" t="s">
        <v>341</v>
      </c>
      <c r="FT78" s="67">
        <f>form!B78</f>
        <v>0</v>
      </c>
      <c r="FU78" s="67" t="s">
        <v>342</v>
      </c>
      <c r="FV78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78" s="59"/>
      <c r="FX78" s="13" t="s">
        <v>142</v>
      </c>
      <c r="FY78" s="68">
        <f t="shared" si="118"/>
        <v>1769</v>
      </c>
      <c r="FZ78" t="s">
        <v>851</v>
      </c>
      <c r="GA78" s="67">
        <f>form!B78</f>
        <v>0</v>
      </c>
      <c r="GB78" t="s">
        <v>853</v>
      </c>
      <c r="GC78" s="34">
        <f t="shared" si="119"/>
        <v>1753</v>
      </c>
      <c r="GD78" t="s">
        <v>852</v>
      </c>
      <c r="GE78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1753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78" s="67"/>
      <c r="GH78" s="67"/>
      <c r="GI78" s="67"/>
      <c r="GJ78" s="67"/>
      <c r="GL78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1767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78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78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78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1753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78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1754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78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1755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78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78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1767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78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1760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78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78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78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78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78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78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78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78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78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78" s="66" t="str">
        <f t="shared" si="139"/>
        <v>INSERT INTO `ez_fabrik_joins` (`list_id`, `element_id`, `join_from_table`, `table_join`, `table_key`, `table_join_key`, `join_type`, `group_id`, `params`) VALUES (0, 1767, '', '#__users', 'user_sp', 'id', 'left', 0, '{"join-label":"name","type":"element","pk":"`#__users`.`id`"}');</v>
      </c>
    </row>
    <row r="79" spans="1:212" x14ac:dyDescent="0.25">
      <c r="A79" s="67" t="s">
        <v>142</v>
      </c>
      <c r="B79" s="68">
        <f>dop!A81+1</f>
        <v>1771</v>
      </c>
      <c r="C79" s="69" t="s">
        <v>146</v>
      </c>
      <c r="D79" s="67">
        <f>form!B79</f>
        <v>0</v>
      </c>
      <c r="E79" s="67" t="s">
        <v>854</v>
      </c>
      <c r="F79" s="70">
        <f t="shared" si="71"/>
        <v>1787</v>
      </c>
      <c r="G79" s="67" t="s">
        <v>845</v>
      </c>
      <c r="H79" s="67"/>
      <c r="I79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1787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79" s="67" t="s">
        <v>142</v>
      </c>
      <c r="L79" s="68">
        <f t="shared" si="73"/>
        <v>1772</v>
      </c>
      <c r="M79" s="69" t="s">
        <v>147</v>
      </c>
      <c r="N79" s="67">
        <f>form!B79</f>
        <v>0</v>
      </c>
      <c r="O79" s="67" t="s">
        <v>846</v>
      </c>
      <c r="P79" s="67"/>
      <c r="Q79" s="67"/>
      <c r="R79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79" s="67" t="s">
        <v>142</v>
      </c>
      <c r="U79" s="68">
        <f t="shared" si="75"/>
        <v>1773</v>
      </c>
      <c r="V79" s="69" t="s">
        <v>148</v>
      </c>
      <c r="W79" s="67">
        <f>form!B79</f>
        <v>0</v>
      </c>
      <c r="X79" s="67" t="s">
        <v>138</v>
      </c>
      <c r="Y79" s="67"/>
      <c r="Z79" s="67"/>
      <c r="AA79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79" s="67" t="s">
        <v>142</v>
      </c>
      <c r="AD79" s="68">
        <f t="shared" si="77"/>
        <v>1774</v>
      </c>
      <c r="AE79" s="69" t="s">
        <v>149</v>
      </c>
      <c r="AF79" s="67">
        <f>form!B79</f>
        <v>0</v>
      </c>
      <c r="AG79" s="67" t="s">
        <v>807</v>
      </c>
      <c r="AH79" s="67">
        <f t="shared" si="78"/>
        <v>1773</v>
      </c>
      <c r="AI79" s="67" t="s">
        <v>810</v>
      </c>
      <c r="AJ79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1773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79" s="67" t="s">
        <v>142</v>
      </c>
      <c r="AM79" s="68">
        <f t="shared" si="80"/>
        <v>1775</v>
      </c>
      <c r="AN79" s="69" t="s">
        <v>150</v>
      </c>
      <c r="AO79" s="67">
        <f>form!B79</f>
        <v>0</v>
      </c>
      <c r="AP79" s="67" t="s">
        <v>808</v>
      </c>
      <c r="AQ79" s="67">
        <f t="shared" si="81"/>
        <v>1774</v>
      </c>
      <c r="AR79" s="67" t="s">
        <v>811</v>
      </c>
      <c r="AS79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1774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79" s="67" t="s">
        <v>142</v>
      </c>
      <c r="AV79" s="68">
        <f t="shared" si="83"/>
        <v>1776</v>
      </c>
      <c r="AW79" s="69" t="s">
        <v>151</v>
      </c>
      <c r="AX79" s="67">
        <f>form!B79</f>
        <v>0</v>
      </c>
      <c r="AY79" s="67" t="s">
        <v>809</v>
      </c>
      <c r="AZ79" s="67">
        <f t="shared" si="84"/>
        <v>1775</v>
      </c>
      <c r="BA79" s="67" t="s">
        <v>812</v>
      </c>
      <c r="BB79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1775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79" s="67" t="s">
        <v>142</v>
      </c>
      <c r="BE79" s="68">
        <f t="shared" si="86"/>
        <v>1777</v>
      </c>
      <c r="BF79" s="69" t="s">
        <v>152</v>
      </c>
      <c r="BG79" s="67">
        <f>form!B79</f>
        <v>0</v>
      </c>
      <c r="BH79" s="67" t="s">
        <v>849</v>
      </c>
      <c r="BI79" s="67"/>
      <c r="BJ79" s="67"/>
      <c r="BK79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79" s="67" t="s">
        <v>142</v>
      </c>
      <c r="BN79" s="68">
        <f t="shared" si="88"/>
        <v>1778</v>
      </c>
      <c r="BO79" s="69" t="s">
        <v>153</v>
      </c>
      <c r="BP79" s="67">
        <f>form!B79</f>
        <v>0</v>
      </c>
      <c r="BQ79" s="67" t="s">
        <v>814</v>
      </c>
      <c r="BR79" s="67">
        <f t="shared" si="89"/>
        <v>1787</v>
      </c>
      <c r="BS79" s="67" t="s">
        <v>144</v>
      </c>
      <c r="BT79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1787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79" s="67" t="s">
        <v>142</v>
      </c>
      <c r="BW79" s="68">
        <f t="shared" si="91"/>
        <v>1779</v>
      </c>
      <c r="BX79" s="69" t="s">
        <v>154</v>
      </c>
      <c r="BY79" s="67">
        <f>form!B79</f>
        <v>0</v>
      </c>
      <c r="BZ79" s="67" t="s">
        <v>806</v>
      </c>
      <c r="CA79" s="67">
        <f t="shared" si="92"/>
        <v>1780</v>
      </c>
      <c r="CB79" s="67" t="s">
        <v>145</v>
      </c>
      <c r="CC79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1780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79" s="67" t="s">
        <v>142</v>
      </c>
      <c r="CF79" s="68">
        <f t="shared" si="94"/>
        <v>1780</v>
      </c>
      <c r="CG79" s="69" t="s">
        <v>155</v>
      </c>
      <c r="CH79" s="67">
        <f>form!B79</f>
        <v>0</v>
      </c>
      <c r="CI79" s="67" t="s">
        <v>139</v>
      </c>
      <c r="CJ79" s="67"/>
      <c r="CK79" s="67"/>
      <c r="CL79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79" s="67" t="s">
        <v>142</v>
      </c>
      <c r="CO79" s="68">
        <f t="shared" si="96"/>
        <v>1781</v>
      </c>
      <c r="CP79" s="69" t="s">
        <v>141</v>
      </c>
      <c r="CQ79" s="67">
        <f>form!B79</f>
        <v>0</v>
      </c>
      <c r="CR79" s="67" t="s">
        <v>140</v>
      </c>
      <c r="CS79" s="67"/>
      <c r="CT79" s="67"/>
      <c r="CU79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79" s="67" t="s">
        <v>142</v>
      </c>
      <c r="CX79" s="68">
        <f t="shared" si="98"/>
        <v>1782</v>
      </c>
      <c r="CY79" s="69" t="s">
        <v>156</v>
      </c>
      <c r="CZ79" s="67">
        <f>form!B79</f>
        <v>0</v>
      </c>
      <c r="DA79" s="67" t="s">
        <v>137</v>
      </c>
      <c r="DB79" s="67"/>
      <c r="DC79" s="67"/>
      <c r="DD79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79" s="67" t="s">
        <v>142</v>
      </c>
      <c r="DG79" s="68">
        <f t="shared" si="100"/>
        <v>1783</v>
      </c>
      <c r="DH79" s="69" t="s">
        <v>158</v>
      </c>
      <c r="DI79" s="67">
        <f>form!B79</f>
        <v>0</v>
      </c>
      <c r="DJ79" s="67" t="s">
        <v>799</v>
      </c>
      <c r="DK79" s="70">
        <f t="shared" si="101"/>
        <v>1787</v>
      </c>
      <c r="DL79" s="67" t="s">
        <v>847</v>
      </c>
      <c r="DM79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79" s="67" t="s">
        <v>142</v>
      </c>
      <c r="DP79" s="68">
        <f t="shared" si="103"/>
        <v>1784</v>
      </c>
      <c r="DQ79" s="69" t="s">
        <v>159</v>
      </c>
      <c r="DR79" s="67">
        <f>form!B79</f>
        <v>0</v>
      </c>
      <c r="DS79" s="67" t="s">
        <v>802</v>
      </c>
      <c r="DT79" s="70">
        <f t="shared" si="104"/>
        <v>1787</v>
      </c>
      <c r="DU79" s="67" t="s">
        <v>848</v>
      </c>
      <c r="DV79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79" s="67" t="s">
        <v>142</v>
      </c>
      <c r="DY79" s="68">
        <f t="shared" si="106"/>
        <v>1785</v>
      </c>
      <c r="DZ79" s="69" t="s">
        <v>160</v>
      </c>
      <c r="EA79" s="67">
        <f>form!B79</f>
        <v>0</v>
      </c>
      <c r="EB79" s="67" t="s">
        <v>804</v>
      </c>
      <c r="EC79" s="70">
        <f t="shared" si="107"/>
        <v>1787</v>
      </c>
      <c r="ED79" s="67" t="s">
        <v>848</v>
      </c>
      <c r="EE79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79" s="67" t="s">
        <v>142</v>
      </c>
      <c r="EH79" s="68">
        <f t="shared" si="109"/>
        <v>1786</v>
      </c>
      <c r="EI79" s="69" t="s">
        <v>161</v>
      </c>
      <c r="EJ79" s="67">
        <f>form!B79</f>
        <v>0</v>
      </c>
      <c r="EK79" s="67" t="s">
        <v>805</v>
      </c>
      <c r="EL79" s="70">
        <f t="shared" si="110"/>
        <v>1787</v>
      </c>
      <c r="EM79" s="67" t="s">
        <v>848</v>
      </c>
      <c r="EN79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79" s="67" t="s">
        <v>142</v>
      </c>
      <c r="EQ79" s="68">
        <f t="shared" si="112"/>
        <v>1787</v>
      </c>
      <c r="ER79" s="69" t="s">
        <v>157</v>
      </c>
      <c r="ES79" s="67">
        <f>form!B79</f>
        <v>0</v>
      </c>
      <c r="ET79" s="67" t="s">
        <v>813</v>
      </c>
      <c r="EU79" s="67"/>
      <c r="EV79" s="67"/>
      <c r="EW79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79" s="71" t="s">
        <v>162</v>
      </c>
      <c r="FI79" s="71">
        <f t="shared" si="114"/>
        <v>1787</v>
      </c>
      <c r="FJ79" s="71" t="s">
        <v>163</v>
      </c>
      <c r="FK79" s="67">
        <f>form!B79</f>
        <v>0</v>
      </c>
      <c r="FL79" s="71" t="s">
        <v>164</v>
      </c>
      <c r="FM79" s="71"/>
      <c r="FN79" s="71"/>
      <c r="FO79" s="58" t="str">
        <f t="shared" si="115"/>
        <v>INSERT INTO `ez_fabrik_joins` (`list_id`, `element_id`, `join_from_table`, `table_join`, `table_key`, `table_join_key`, `join_type`, `group_id`, `params`) VALUES (0, 1787, '', '#__users', 'user_sp', 'id', 'left', 0, '{"join-label":"name","type":"element","pk":"`#__users`.`id`"}');</v>
      </c>
      <c r="FQ79" s="67" t="s">
        <v>142</v>
      </c>
      <c r="FR79" s="68">
        <f t="shared" si="116"/>
        <v>1788</v>
      </c>
      <c r="FS79" s="67" t="s">
        <v>341</v>
      </c>
      <c r="FT79" s="67">
        <f>form!B79</f>
        <v>0</v>
      </c>
      <c r="FU79" s="67" t="s">
        <v>342</v>
      </c>
      <c r="FV79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79" s="59"/>
      <c r="FX79" s="13" t="s">
        <v>142</v>
      </c>
      <c r="FY79" s="68">
        <f t="shared" si="118"/>
        <v>1789</v>
      </c>
      <c r="FZ79" t="s">
        <v>851</v>
      </c>
      <c r="GA79" s="67">
        <f>form!B79</f>
        <v>0</v>
      </c>
      <c r="GB79" t="s">
        <v>853</v>
      </c>
      <c r="GC79" s="34">
        <f t="shared" si="119"/>
        <v>1773</v>
      </c>
      <c r="GD79" t="s">
        <v>852</v>
      </c>
      <c r="GE79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1773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79" s="67"/>
      <c r="GH79" s="67"/>
      <c r="GI79" s="67"/>
      <c r="GJ79" s="67"/>
      <c r="GL79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1787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79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79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79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1773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79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1774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79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1775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79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79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1787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79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1780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79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79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79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79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79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79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79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1787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79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79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79" s="66" t="str">
        <f t="shared" si="139"/>
        <v>INSERT INTO `ez_fabrik_joins` (`list_id`, `element_id`, `join_from_table`, `table_join`, `table_key`, `table_join_key`, `join_type`, `group_id`, `params`) VALUES (0, 1787, '', '#__users', 'user_sp', 'id', 'left', 0, '{"join-label":"name","type":"element","pk":"`#__users`.`id`"}');</v>
      </c>
    </row>
    <row r="80" spans="1:212" x14ac:dyDescent="0.25">
      <c r="A80" s="67" t="s">
        <v>142</v>
      </c>
      <c r="B80" s="68">
        <f>dop!A82+1</f>
        <v>1791</v>
      </c>
      <c r="C80" s="69" t="s">
        <v>146</v>
      </c>
      <c r="D80" s="67">
        <f>form!B80</f>
        <v>0</v>
      </c>
      <c r="E80" s="67" t="s">
        <v>854</v>
      </c>
      <c r="F80" s="70">
        <f t="shared" si="71"/>
        <v>1807</v>
      </c>
      <c r="G80" s="67" t="s">
        <v>845</v>
      </c>
      <c r="H80" s="67"/>
      <c r="I80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1807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80" s="67" t="s">
        <v>142</v>
      </c>
      <c r="L80" s="68">
        <f t="shared" si="73"/>
        <v>1792</v>
      </c>
      <c r="M80" s="69" t="s">
        <v>147</v>
      </c>
      <c r="N80" s="67">
        <f>form!B80</f>
        <v>0</v>
      </c>
      <c r="O80" s="67" t="s">
        <v>846</v>
      </c>
      <c r="P80" s="67"/>
      <c r="Q80" s="67"/>
      <c r="R80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80" s="67" t="s">
        <v>142</v>
      </c>
      <c r="U80" s="68">
        <f t="shared" si="75"/>
        <v>1793</v>
      </c>
      <c r="V80" s="69" t="s">
        <v>148</v>
      </c>
      <c r="W80" s="67">
        <f>form!B80</f>
        <v>0</v>
      </c>
      <c r="X80" s="67" t="s">
        <v>138</v>
      </c>
      <c r="Y80" s="67"/>
      <c r="Z80" s="67"/>
      <c r="AA80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80" s="67" t="s">
        <v>142</v>
      </c>
      <c r="AD80" s="68">
        <f t="shared" si="77"/>
        <v>1794</v>
      </c>
      <c r="AE80" s="69" t="s">
        <v>149</v>
      </c>
      <c r="AF80" s="67">
        <f>form!B80</f>
        <v>0</v>
      </c>
      <c r="AG80" s="67" t="s">
        <v>807</v>
      </c>
      <c r="AH80" s="67">
        <f t="shared" si="78"/>
        <v>1793</v>
      </c>
      <c r="AI80" s="67" t="s">
        <v>810</v>
      </c>
      <c r="AJ80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1793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80" s="67" t="s">
        <v>142</v>
      </c>
      <c r="AM80" s="68">
        <f t="shared" si="80"/>
        <v>1795</v>
      </c>
      <c r="AN80" s="69" t="s">
        <v>150</v>
      </c>
      <c r="AO80" s="67">
        <f>form!B80</f>
        <v>0</v>
      </c>
      <c r="AP80" s="67" t="s">
        <v>808</v>
      </c>
      <c r="AQ80" s="67">
        <f t="shared" si="81"/>
        <v>1794</v>
      </c>
      <c r="AR80" s="67" t="s">
        <v>811</v>
      </c>
      <c r="AS80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1794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80" s="67" t="s">
        <v>142</v>
      </c>
      <c r="AV80" s="68">
        <f t="shared" si="83"/>
        <v>1796</v>
      </c>
      <c r="AW80" s="69" t="s">
        <v>151</v>
      </c>
      <c r="AX80" s="67">
        <f>form!B80</f>
        <v>0</v>
      </c>
      <c r="AY80" s="67" t="s">
        <v>809</v>
      </c>
      <c r="AZ80" s="67">
        <f t="shared" si="84"/>
        <v>1795</v>
      </c>
      <c r="BA80" s="67" t="s">
        <v>812</v>
      </c>
      <c r="BB80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1795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80" s="67" t="s">
        <v>142</v>
      </c>
      <c r="BE80" s="68">
        <f t="shared" si="86"/>
        <v>1797</v>
      </c>
      <c r="BF80" s="69" t="s">
        <v>152</v>
      </c>
      <c r="BG80" s="67">
        <f>form!B80</f>
        <v>0</v>
      </c>
      <c r="BH80" s="67" t="s">
        <v>849</v>
      </c>
      <c r="BI80" s="67"/>
      <c r="BJ80" s="67"/>
      <c r="BK80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80" s="67" t="s">
        <v>142</v>
      </c>
      <c r="BN80" s="68">
        <f t="shared" si="88"/>
        <v>1798</v>
      </c>
      <c r="BO80" s="69" t="s">
        <v>153</v>
      </c>
      <c r="BP80" s="67">
        <f>form!B80</f>
        <v>0</v>
      </c>
      <c r="BQ80" s="67" t="s">
        <v>814</v>
      </c>
      <c r="BR80" s="67">
        <f t="shared" si="89"/>
        <v>1807</v>
      </c>
      <c r="BS80" s="67" t="s">
        <v>144</v>
      </c>
      <c r="BT80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1807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80" s="67" t="s">
        <v>142</v>
      </c>
      <c r="BW80" s="68">
        <f t="shared" si="91"/>
        <v>1799</v>
      </c>
      <c r="BX80" s="69" t="s">
        <v>154</v>
      </c>
      <c r="BY80" s="67">
        <f>form!B80</f>
        <v>0</v>
      </c>
      <c r="BZ80" s="67" t="s">
        <v>806</v>
      </c>
      <c r="CA80" s="67">
        <f t="shared" si="92"/>
        <v>1800</v>
      </c>
      <c r="CB80" s="67" t="s">
        <v>145</v>
      </c>
      <c r="CC80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1800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80" s="67" t="s">
        <v>142</v>
      </c>
      <c r="CF80" s="68">
        <f t="shared" si="94"/>
        <v>1800</v>
      </c>
      <c r="CG80" s="69" t="s">
        <v>155</v>
      </c>
      <c r="CH80" s="67">
        <f>form!B80</f>
        <v>0</v>
      </c>
      <c r="CI80" s="67" t="s">
        <v>139</v>
      </c>
      <c r="CJ80" s="67"/>
      <c r="CK80" s="67"/>
      <c r="CL80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80" s="67" t="s">
        <v>142</v>
      </c>
      <c r="CO80" s="68">
        <f t="shared" si="96"/>
        <v>1801</v>
      </c>
      <c r="CP80" s="69" t="s">
        <v>141</v>
      </c>
      <c r="CQ80" s="67">
        <f>form!B80</f>
        <v>0</v>
      </c>
      <c r="CR80" s="67" t="s">
        <v>140</v>
      </c>
      <c r="CS80" s="67"/>
      <c r="CT80" s="67"/>
      <c r="CU80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80" s="67" t="s">
        <v>142</v>
      </c>
      <c r="CX80" s="68">
        <f t="shared" si="98"/>
        <v>1802</v>
      </c>
      <c r="CY80" s="69" t="s">
        <v>156</v>
      </c>
      <c r="CZ80" s="67">
        <f>form!B80</f>
        <v>0</v>
      </c>
      <c r="DA80" s="67" t="s">
        <v>137</v>
      </c>
      <c r="DB80" s="67"/>
      <c r="DC80" s="67"/>
      <c r="DD80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80" s="67" t="s">
        <v>142</v>
      </c>
      <c r="DG80" s="68">
        <f t="shared" si="100"/>
        <v>1803</v>
      </c>
      <c r="DH80" s="69" t="s">
        <v>158</v>
      </c>
      <c r="DI80" s="67">
        <f>form!B80</f>
        <v>0</v>
      </c>
      <c r="DJ80" s="67" t="s">
        <v>799</v>
      </c>
      <c r="DK80" s="70">
        <f t="shared" si="101"/>
        <v>1807</v>
      </c>
      <c r="DL80" s="67" t="s">
        <v>847</v>
      </c>
      <c r="DM80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80" s="67" t="s">
        <v>142</v>
      </c>
      <c r="DP80" s="68">
        <f t="shared" si="103"/>
        <v>1804</v>
      </c>
      <c r="DQ80" s="69" t="s">
        <v>159</v>
      </c>
      <c r="DR80" s="67">
        <f>form!B80</f>
        <v>0</v>
      </c>
      <c r="DS80" s="67" t="s">
        <v>802</v>
      </c>
      <c r="DT80" s="70">
        <f t="shared" si="104"/>
        <v>1807</v>
      </c>
      <c r="DU80" s="67" t="s">
        <v>848</v>
      </c>
      <c r="DV80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80" s="67" t="s">
        <v>142</v>
      </c>
      <c r="DY80" s="68">
        <f t="shared" si="106"/>
        <v>1805</v>
      </c>
      <c r="DZ80" s="69" t="s">
        <v>160</v>
      </c>
      <c r="EA80" s="67">
        <f>form!B80</f>
        <v>0</v>
      </c>
      <c r="EB80" s="67" t="s">
        <v>804</v>
      </c>
      <c r="EC80" s="70">
        <f t="shared" si="107"/>
        <v>1807</v>
      </c>
      <c r="ED80" s="67" t="s">
        <v>848</v>
      </c>
      <c r="EE80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80" s="67" t="s">
        <v>142</v>
      </c>
      <c r="EH80" s="68">
        <f t="shared" si="109"/>
        <v>1806</v>
      </c>
      <c r="EI80" s="69" t="s">
        <v>161</v>
      </c>
      <c r="EJ80" s="67">
        <f>form!B80</f>
        <v>0</v>
      </c>
      <c r="EK80" s="67" t="s">
        <v>805</v>
      </c>
      <c r="EL80" s="70">
        <f t="shared" si="110"/>
        <v>1807</v>
      </c>
      <c r="EM80" s="67" t="s">
        <v>848</v>
      </c>
      <c r="EN80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80" s="67" t="s">
        <v>142</v>
      </c>
      <c r="EQ80" s="68">
        <f t="shared" si="112"/>
        <v>1807</v>
      </c>
      <c r="ER80" s="69" t="s">
        <v>157</v>
      </c>
      <c r="ES80" s="67">
        <f>form!B80</f>
        <v>0</v>
      </c>
      <c r="ET80" s="67" t="s">
        <v>813</v>
      </c>
      <c r="EU80" s="67"/>
      <c r="EV80" s="67"/>
      <c r="EW80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80" s="71" t="s">
        <v>162</v>
      </c>
      <c r="FI80" s="71">
        <f t="shared" si="114"/>
        <v>1807</v>
      </c>
      <c r="FJ80" s="71" t="s">
        <v>163</v>
      </c>
      <c r="FK80" s="67">
        <f>form!B80</f>
        <v>0</v>
      </c>
      <c r="FL80" s="71" t="s">
        <v>164</v>
      </c>
      <c r="FM80" s="71"/>
      <c r="FN80" s="71"/>
      <c r="FO80" s="58" t="str">
        <f t="shared" si="115"/>
        <v>INSERT INTO `ez_fabrik_joins` (`list_id`, `element_id`, `join_from_table`, `table_join`, `table_key`, `table_join_key`, `join_type`, `group_id`, `params`) VALUES (0, 1807, '', '#__users', 'user_sp', 'id', 'left', 0, '{"join-label":"name","type":"element","pk":"`#__users`.`id`"}');</v>
      </c>
      <c r="FQ80" s="67" t="s">
        <v>142</v>
      </c>
      <c r="FR80" s="68">
        <f t="shared" si="116"/>
        <v>1808</v>
      </c>
      <c r="FS80" s="67" t="s">
        <v>341</v>
      </c>
      <c r="FT80" s="67">
        <f>form!B80</f>
        <v>0</v>
      </c>
      <c r="FU80" s="67" t="s">
        <v>342</v>
      </c>
      <c r="FV80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80" s="59"/>
      <c r="FX80" s="13" t="s">
        <v>142</v>
      </c>
      <c r="FY80" s="68">
        <f t="shared" si="118"/>
        <v>1809</v>
      </c>
      <c r="FZ80" t="s">
        <v>851</v>
      </c>
      <c r="GA80" s="67">
        <f>form!B80</f>
        <v>0</v>
      </c>
      <c r="GB80" t="s">
        <v>853</v>
      </c>
      <c r="GC80" s="34">
        <f t="shared" si="119"/>
        <v>1793</v>
      </c>
      <c r="GD80" t="s">
        <v>852</v>
      </c>
      <c r="GE80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1793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80" s="67"/>
      <c r="GH80" s="67"/>
      <c r="GI80" s="67"/>
      <c r="GJ80" s="67"/>
      <c r="GL80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1807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80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80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80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1793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80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1794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80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1795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80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80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1807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80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(1799,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1800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80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80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80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80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80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80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80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80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80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80" s="66" t="str">
        <f t="shared" si="139"/>
        <v>INSERT INTO `ez_fabrik_joins` (`list_id`, `element_id`, `join_from_table`, `table_join`, `table_key`, `table_join_key`, `join_type`, `group_id`, `params`) VALUES (0, 1807, '', '#__users', 'user_sp', 'id', 'left', 0, '{"join-label":"name","type":"element","pk":"`#__users`.`id`"}');</v>
      </c>
    </row>
    <row r="81" spans="1:212" x14ac:dyDescent="0.25">
      <c r="A81" s="67" t="s">
        <v>142</v>
      </c>
      <c r="B81" s="68">
        <f>dop!A83+1</f>
        <v>1811</v>
      </c>
      <c r="C81" s="69" t="s">
        <v>146</v>
      </c>
      <c r="D81" s="67">
        <f>form!B81</f>
        <v>0</v>
      </c>
      <c r="E81" s="67" t="s">
        <v>854</v>
      </c>
      <c r="F81" s="70">
        <f t="shared" si="71"/>
        <v>1827</v>
      </c>
      <c r="G81" s="67" t="s">
        <v>845</v>
      </c>
      <c r="H81" s="67"/>
      <c r="I81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1827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81" s="67" t="s">
        <v>142</v>
      </c>
      <c r="L81" s="68">
        <f t="shared" si="73"/>
        <v>1812</v>
      </c>
      <c r="M81" s="69" t="s">
        <v>147</v>
      </c>
      <c r="N81" s="67">
        <f>form!B81</f>
        <v>0</v>
      </c>
      <c r="O81" s="67" t="s">
        <v>846</v>
      </c>
      <c r="P81" s="67"/>
      <c r="Q81" s="67"/>
      <c r="R81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81" s="67" t="s">
        <v>142</v>
      </c>
      <c r="U81" s="68">
        <f t="shared" si="75"/>
        <v>1813</v>
      </c>
      <c r="V81" s="69" t="s">
        <v>148</v>
      </c>
      <c r="W81" s="67">
        <f>form!B81</f>
        <v>0</v>
      </c>
      <c r="X81" s="67" t="s">
        <v>138</v>
      </c>
      <c r="Y81" s="67"/>
      <c r="Z81" s="67"/>
      <c r="AA81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81" s="67" t="s">
        <v>142</v>
      </c>
      <c r="AD81" s="68">
        <f t="shared" si="77"/>
        <v>1814</v>
      </c>
      <c r="AE81" s="69" t="s">
        <v>149</v>
      </c>
      <c r="AF81" s="67">
        <f>form!B81</f>
        <v>0</v>
      </c>
      <c r="AG81" s="67" t="s">
        <v>807</v>
      </c>
      <c r="AH81" s="67">
        <f t="shared" si="78"/>
        <v>1813</v>
      </c>
      <c r="AI81" s="67" t="s">
        <v>810</v>
      </c>
      <c r="AJ81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1813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81" s="67" t="s">
        <v>142</v>
      </c>
      <c r="AM81" s="68">
        <f t="shared" si="80"/>
        <v>1815</v>
      </c>
      <c r="AN81" s="69" t="s">
        <v>150</v>
      </c>
      <c r="AO81" s="67">
        <f>form!B81</f>
        <v>0</v>
      </c>
      <c r="AP81" s="67" t="s">
        <v>808</v>
      </c>
      <c r="AQ81" s="67">
        <f t="shared" si="81"/>
        <v>1814</v>
      </c>
      <c r="AR81" s="67" t="s">
        <v>811</v>
      </c>
      <c r="AS81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1814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81" s="67" t="s">
        <v>142</v>
      </c>
      <c r="AV81" s="68">
        <f t="shared" si="83"/>
        <v>1816</v>
      </c>
      <c r="AW81" s="69" t="s">
        <v>151</v>
      </c>
      <c r="AX81" s="67">
        <f>form!B81</f>
        <v>0</v>
      </c>
      <c r="AY81" s="67" t="s">
        <v>809</v>
      </c>
      <c r="AZ81" s="67">
        <f t="shared" si="84"/>
        <v>1815</v>
      </c>
      <c r="BA81" s="67" t="s">
        <v>812</v>
      </c>
      <c r="BB81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1815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81" s="67" t="s">
        <v>142</v>
      </c>
      <c r="BE81" s="68">
        <f t="shared" si="86"/>
        <v>1817</v>
      </c>
      <c r="BF81" s="69" t="s">
        <v>152</v>
      </c>
      <c r="BG81" s="67">
        <f>form!B81</f>
        <v>0</v>
      </c>
      <c r="BH81" s="67" t="s">
        <v>849</v>
      </c>
      <c r="BI81" s="67"/>
      <c r="BJ81" s="67"/>
      <c r="BK81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81" s="67" t="s">
        <v>142</v>
      </c>
      <c r="BN81" s="68">
        <f t="shared" si="88"/>
        <v>1818</v>
      </c>
      <c r="BO81" s="69" t="s">
        <v>153</v>
      </c>
      <c r="BP81" s="67">
        <f>form!B81</f>
        <v>0</v>
      </c>
      <c r="BQ81" s="67" t="s">
        <v>814</v>
      </c>
      <c r="BR81" s="67">
        <f t="shared" si="89"/>
        <v>1827</v>
      </c>
      <c r="BS81" s="67" t="s">
        <v>144</v>
      </c>
      <c r="BT81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1827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81" s="67" t="s">
        <v>142</v>
      </c>
      <c r="BW81" s="68">
        <f t="shared" si="91"/>
        <v>1819</v>
      </c>
      <c r="BX81" s="69" t="s">
        <v>154</v>
      </c>
      <c r="BY81" s="67">
        <f>form!B81</f>
        <v>0</v>
      </c>
      <c r="BZ81" s="67" t="s">
        <v>806</v>
      </c>
      <c r="CA81" s="67">
        <f t="shared" si="92"/>
        <v>1820</v>
      </c>
      <c r="CB81" s="67" t="s">
        <v>145</v>
      </c>
      <c r="CC81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1820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81" s="67" t="s">
        <v>142</v>
      </c>
      <c r="CF81" s="68">
        <f t="shared" si="94"/>
        <v>1820</v>
      </c>
      <c r="CG81" s="69" t="s">
        <v>155</v>
      </c>
      <c r="CH81" s="67">
        <f>form!B81</f>
        <v>0</v>
      </c>
      <c r="CI81" s="67" t="s">
        <v>139</v>
      </c>
      <c r="CJ81" s="67"/>
      <c r="CK81" s="67"/>
      <c r="CL81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81" s="67" t="s">
        <v>142</v>
      </c>
      <c r="CO81" s="68">
        <f t="shared" si="96"/>
        <v>1821</v>
      </c>
      <c r="CP81" s="69" t="s">
        <v>141</v>
      </c>
      <c r="CQ81" s="67">
        <f>form!B81</f>
        <v>0</v>
      </c>
      <c r="CR81" s="67" t="s">
        <v>140</v>
      </c>
      <c r="CS81" s="67"/>
      <c r="CT81" s="67"/>
      <c r="CU81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81" s="67" t="s">
        <v>142</v>
      </c>
      <c r="CX81" s="68">
        <f t="shared" si="98"/>
        <v>1822</v>
      </c>
      <c r="CY81" s="69" t="s">
        <v>156</v>
      </c>
      <c r="CZ81" s="67">
        <f>form!B81</f>
        <v>0</v>
      </c>
      <c r="DA81" s="67" t="s">
        <v>137</v>
      </c>
      <c r="DB81" s="67"/>
      <c r="DC81" s="67"/>
      <c r="DD81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81" s="67" t="s">
        <v>142</v>
      </c>
      <c r="DG81" s="68">
        <f t="shared" si="100"/>
        <v>1823</v>
      </c>
      <c r="DH81" s="69" t="s">
        <v>158</v>
      </c>
      <c r="DI81" s="67">
        <f>form!B81</f>
        <v>0</v>
      </c>
      <c r="DJ81" s="67" t="s">
        <v>799</v>
      </c>
      <c r="DK81" s="70">
        <f t="shared" si="101"/>
        <v>1827</v>
      </c>
      <c r="DL81" s="67" t="s">
        <v>847</v>
      </c>
      <c r="DM81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81" s="67" t="s">
        <v>142</v>
      </c>
      <c r="DP81" s="68">
        <f t="shared" si="103"/>
        <v>1824</v>
      </c>
      <c r="DQ81" s="69" t="s">
        <v>159</v>
      </c>
      <c r="DR81" s="67">
        <f>form!B81</f>
        <v>0</v>
      </c>
      <c r="DS81" s="67" t="s">
        <v>802</v>
      </c>
      <c r="DT81" s="70">
        <f t="shared" si="104"/>
        <v>1827</v>
      </c>
      <c r="DU81" s="67" t="s">
        <v>848</v>
      </c>
      <c r="DV81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81" s="67" t="s">
        <v>142</v>
      </c>
      <c r="DY81" s="68">
        <f t="shared" si="106"/>
        <v>1825</v>
      </c>
      <c r="DZ81" s="69" t="s">
        <v>160</v>
      </c>
      <c r="EA81" s="67">
        <f>form!B81</f>
        <v>0</v>
      </c>
      <c r="EB81" s="67" t="s">
        <v>804</v>
      </c>
      <c r="EC81" s="70">
        <f t="shared" si="107"/>
        <v>1827</v>
      </c>
      <c r="ED81" s="67" t="s">
        <v>848</v>
      </c>
      <c r="EE81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81" s="67" t="s">
        <v>142</v>
      </c>
      <c r="EH81" s="68">
        <f t="shared" si="109"/>
        <v>1826</v>
      </c>
      <c r="EI81" s="69" t="s">
        <v>161</v>
      </c>
      <c r="EJ81" s="67">
        <f>form!B81</f>
        <v>0</v>
      </c>
      <c r="EK81" s="67" t="s">
        <v>805</v>
      </c>
      <c r="EL81" s="70">
        <f t="shared" si="110"/>
        <v>1827</v>
      </c>
      <c r="EM81" s="67" t="s">
        <v>848</v>
      </c>
      <c r="EN81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81" s="67" t="s">
        <v>142</v>
      </c>
      <c r="EQ81" s="68">
        <f t="shared" si="112"/>
        <v>1827</v>
      </c>
      <c r="ER81" s="69" t="s">
        <v>157</v>
      </c>
      <c r="ES81" s="67">
        <f>form!B81</f>
        <v>0</v>
      </c>
      <c r="ET81" s="67" t="s">
        <v>813</v>
      </c>
      <c r="EU81" s="67"/>
      <c r="EV81" s="67"/>
      <c r="EW81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81" s="71" t="s">
        <v>162</v>
      </c>
      <c r="FI81" s="71">
        <f t="shared" si="114"/>
        <v>1827</v>
      </c>
      <c r="FJ81" s="71" t="s">
        <v>163</v>
      </c>
      <c r="FK81" s="67">
        <f>form!B81</f>
        <v>0</v>
      </c>
      <c r="FL81" s="71" t="s">
        <v>164</v>
      </c>
      <c r="FM81" s="71"/>
      <c r="FN81" s="71"/>
      <c r="FO81" s="58" t="str">
        <f t="shared" si="115"/>
        <v>INSERT INTO `ez_fabrik_joins` (`list_id`, `element_id`, `join_from_table`, `table_join`, `table_key`, `table_join_key`, `join_type`, `group_id`, `params`) VALUES (0, 1827, '', '#__users', 'user_sp', 'id', 'left', 0, '{"join-label":"name","type":"element","pk":"`#__users`.`id`"}');</v>
      </c>
      <c r="FQ81" s="67" t="s">
        <v>142</v>
      </c>
      <c r="FR81" s="68">
        <f t="shared" si="116"/>
        <v>1828</v>
      </c>
      <c r="FS81" s="67" t="s">
        <v>341</v>
      </c>
      <c r="FT81" s="67">
        <f>form!B81</f>
        <v>0</v>
      </c>
      <c r="FU81" s="67" t="s">
        <v>342</v>
      </c>
      <c r="FV81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81" s="59"/>
      <c r="FX81" s="13" t="s">
        <v>142</v>
      </c>
      <c r="FY81" s="68">
        <f t="shared" si="118"/>
        <v>1829</v>
      </c>
      <c r="FZ81" t="s">
        <v>851</v>
      </c>
      <c r="GA81" s="67">
        <f>form!B81</f>
        <v>0</v>
      </c>
      <c r="GB81" t="s">
        <v>853</v>
      </c>
      <c r="GC81" s="34">
        <f t="shared" si="119"/>
        <v>1813</v>
      </c>
      <c r="GD81" t="s">
        <v>852</v>
      </c>
      <c r="GE81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1813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81" s="67"/>
      <c r="GH81" s="67"/>
      <c r="GI81" s="67"/>
      <c r="GJ81" s="67"/>
      <c r="GL81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1827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81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81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81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1813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81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1814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81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1815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81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81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1827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81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1820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81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81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81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81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81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81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81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81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81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81" s="66" t="str">
        <f t="shared" si="139"/>
        <v>INSERT INTO `ez_fabrik_joins` (`list_id`, `element_id`, `join_from_table`, `table_join`, `table_key`, `table_join_key`, `join_type`, `group_id`, `params`) VALUES (0, 1827, '', '#__users', 'user_sp', 'id', 'left', 0, '{"join-label":"name","type":"element","pk":"`#__users`.`id`"}');</v>
      </c>
    </row>
    <row r="82" spans="1:212" x14ac:dyDescent="0.25">
      <c r="A82" s="67" t="s">
        <v>142</v>
      </c>
      <c r="B82" s="68">
        <f>dop!A84+1</f>
        <v>1831</v>
      </c>
      <c r="C82" s="69" t="s">
        <v>146</v>
      </c>
      <c r="D82" s="67">
        <f>form!B82</f>
        <v>0</v>
      </c>
      <c r="E82" s="67" t="s">
        <v>854</v>
      </c>
      <c r="F82" s="70">
        <f t="shared" si="71"/>
        <v>1847</v>
      </c>
      <c r="G82" s="67" t="s">
        <v>845</v>
      </c>
      <c r="H82" s="67"/>
      <c r="I82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1847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82" s="67" t="s">
        <v>142</v>
      </c>
      <c r="L82" s="68">
        <f t="shared" si="73"/>
        <v>1832</v>
      </c>
      <c r="M82" s="69" t="s">
        <v>147</v>
      </c>
      <c r="N82" s="67">
        <f>form!B82</f>
        <v>0</v>
      </c>
      <c r="O82" s="67" t="s">
        <v>846</v>
      </c>
      <c r="P82" s="67"/>
      <c r="Q82" s="67"/>
      <c r="R82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82" s="67" t="s">
        <v>142</v>
      </c>
      <c r="U82" s="68">
        <f t="shared" si="75"/>
        <v>1833</v>
      </c>
      <c r="V82" s="69" t="s">
        <v>148</v>
      </c>
      <c r="W82" s="67">
        <f>form!B82</f>
        <v>0</v>
      </c>
      <c r="X82" s="67" t="s">
        <v>138</v>
      </c>
      <c r="Y82" s="67"/>
      <c r="Z82" s="67"/>
      <c r="AA82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82" s="67" t="s">
        <v>142</v>
      </c>
      <c r="AD82" s="68">
        <f t="shared" si="77"/>
        <v>1834</v>
      </c>
      <c r="AE82" s="69" t="s">
        <v>149</v>
      </c>
      <c r="AF82" s="67">
        <f>form!B82</f>
        <v>0</v>
      </c>
      <c r="AG82" s="67" t="s">
        <v>807</v>
      </c>
      <c r="AH82" s="67">
        <f t="shared" si="78"/>
        <v>1833</v>
      </c>
      <c r="AI82" s="67" t="s">
        <v>810</v>
      </c>
      <c r="AJ82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1833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82" s="67" t="s">
        <v>142</v>
      </c>
      <c r="AM82" s="68">
        <f t="shared" si="80"/>
        <v>1835</v>
      </c>
      <c r="AN82" s="69" t="s">
        <v>150</v>
      </c>
      <c r="AO82" s="67">
        <f>form!B82</f>
        <v>0</v>
      </c>
      <c r="AP82" s="67" t="s">
        <v>808</v>
      </c>
      <c r="AQ82" s="67">
        <f t="shared" si="81"/>
        <v>1834</v>
      </c>
      <c r="AR82" s="67" t="s">
        <v>811</v>
      </c>
      <c r="AS82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1834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82" s="67" t="s">
        <v>142</v>
      </c>
      <c r="AV82" s="68">
        <f t="shared" si="83"/>
        <v>1836</v>
      </c>
      <c r="AW82" s="69" t="s">
        <v>151</v>
      </c>
      <c r="AX82" s="67">
        <f>form!B82</f>
        <v>0</v>
      </c>
      <c r="AY82" s="67" t="s">
        <v>809</v>
      </c>
      <c r="AZ82" s="67">
        <f t="shared" si="84"/>
        <v>1835</v>
      </c>
      <c r="BA82" s="67" t="s">
        <v>812</v>
      </c>
      <c r="BB82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1835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82" s="67" t="s">
        <v>142</v>
      </c>
      <c r="BE82" s="68">
        <f t="shared" si="86"/>
        <v>1837</v>
      </c>
      <c r="BF82" s="69" t="s">
        <v>152</v>
      </c>
      <c r="BG82" s="67">
        <f>form!B82</f>
        <v>0</v>
      </c>
      <c r="BH82" s="67" t="s">
        <v>849</v>
      </c>
      <c r="BI82" s="67"/>
      <c r="BJ82" s="67"/>
      <c r="BK82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82" s="67" t="s">
        <v>142</v>
      </c>
      <c r="BN82" s="68">
        <f t="shared" si="88"/>
        <v>1838</v>
      </c>
      <c r="BO82" s="69" t="s">
        <v>153</v>
      </c>
      <c r="BP82" s="67">
        <f>form!B82</f>
        <v>0</v>
      </c>
      <c r="BQ82" s="67" t="s">
        <v>814</v>
      </c>
      <c r="BR82" s="67">
        <f t="shared" si="89"/>
        <v>1847</v>
      </c>
      <c r="BS82" s="67" t="s">
        <v>144</v>
      </c>
      <c r="BT82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1847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82" s="67" t="s">
        <v>142</v>
      </c>
      <c r="BW82" s="68">
        <f t="shared" si="91"/>
        <v>1839</v>
      </c>
      <c r="BX82" s="69" t="s">
        <v>154</v>
      </c>
      <c r="BY82" s="67">
        <f>form!B82</f>
        <v>0</v>
      </c>
      <c r="BZ82" s="67" t="s">
        <v>806</v>
      </c>
      <c r="CA82" s="67">
        <f t="shared" si="92"/>
        <v>1840</v>
      </c>
      <c r="CB82" s="67" t="s">
        <v>145</v>
      </c>
      <c r="CC82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1840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82" s="67" t="s">
        <v>142</v>
      </c>
      <c r="CF82" s="68">
        <f t="shared" si="94"/>
        <v>1840</v>
      </c>
      <c r="CG82" s="69" t="s">
        <v>155</v>
      </c>
      <c r="CH82" s="67">
        <f>form!B82</f>
        <v>0</v>
      </c>
      <c r="CI82" s="67" t="s">
        <v>139</v>
      </c>
      <c r="CJ82" s="67"/>
      <c r="CK82" s="67"/>
      <c r="CL82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82" s="67" t="s">
        <v>142</v>
      </c>
      <c r="CO82" s="68">
        <f t="shared" si="96"/>
        <v>1841</v>
      </c>
      <c r="CP82" s="69" t="s">
        <v>141</v>
      </c>
      <c r="CQ82" s="67">
        <f>form!B82</f>
        <v>0</v>
      </c>
      <c r="CR82" s="67" t="s">
        <v>140</v>
      </c>
      <c r="CS82" s="67"/>
      <c r="CT82" s="67"/>
      <c r="CU82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82" s="67" t="s">
        <v>142</v>
      </c>
      <c r="CX82" s="68">
        <f t="shared" si="98"/>
        <v>1842</v>
      </c>
      <c r="CY82" s="69" t="s">
        <v>156</v>
      </c>
      <c r="CZ82" s="67">
        <f>form!B82</f>
        <v>0</v>
      </c>
      <c r="DA82" s="67" t="s">
        <v>137</v>
      </c>
      <c r="DB82" s="67"/>
      <c r="DC82" s="67"/>
      <c r="DD82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82" s="67" t="s">
        <v>142</v>
      </c>
      <c r="DG82" s="68">
        <f t="shared" si="100"/>
        <v>1843</v>
      </c>
      <c r="DH82" s="69" t="s">
        <v>158</v>
      </c>
      <c r="DI82" s="67">
        <f>form!B82</f>
        <v>0</v>
      </c>
      <c r="DJ82" s="67" t="s">
        <v>799</v>
      </c>
      <c r="DK82" s="70">
        <f t="shared" si="101"/>
        <v>1847</v>
      </c>
      <c r="DL82" s="67" t="s">
        <v>847</v>
      </c>
      <c r="DM82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82" s="67" t="s">
        <v>142</v>
      </c>
      <c r="DP82" s="68">
        <f t="shared" si="103"/>
        <v>1844</v>
      </c>
      <c r="DQ82" s="69" t="s">
        <v>159</v>
      </c>
      <c r="DR82" s="67">
        <f>form!B82</f>
        <v>0</v>
      </c>
      <c r="DS82" s="67" t="s">
        <v>802</v>
      </c>
      <c r="DT82" s="70">
        <f t="shared" si="104"/>
        <v>1847</v>
      </c>
      <c r="DU82" s="67" t="s">
        <v>848</v>
      </c>
      <c r="DV82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82" s="67" t="s">
        <v>142</v>
      </c>
      <c r="DY82" s="68">
        <f t="shared" si="106"/>
        <v>1845</v>
      </c>
      <c r="DZ82" s="69" t="s">
        <v>160</v>
      </c>
      <c r="EA82" s="67">
        <f>form!B82</f>
        <v>0</v>
      </c>
      <c r="EB82" s="67" t="s">
        <v>804</v>
      </c>
      <c r="EC82" s="70">
        <f t="shared" si="107"/>
        <v>1847</v>
      </c>
      <c r="ED82" s="67" t="s">
        <v>848</v>
      </c>
      <c r="EE82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82" s="67" t="s">
        <v>142</v>
      </c>
      <c r="EH82" s="68">
        <f t="shared" si="109"/>
        <v>1846</v>
      </c>
      <c r="EI82" s="69" t="s">
        <v>161</v>
      </c>
      <c r="EJ82" s="67">
        <f>form!B82</f>
        <v>0</v>
      </c>
      <c r="EK82" s="67" t="s">
        <v>805</v>
      </c>
      <c r="EL82" s="70">
        <f t="shared" si="110"/>
        <v>1847</v>
      </c>
      <c r="EM82" s="67" t="s">
        <v>848</v>
      </c>
      <c r="EN82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82" s="67" t="s">
        <v>142</v>
      </c>
      <c r="EQ82" s="68">
        <f t="shared" si="112"/>
        <v>1847</v>
      </c>
      <c r="ER82" s="69" t="s">
        <v>157</v>
      </c>
      <c r="ES82" s="67">
        <f>form!B82</f>
        <v>0</v>
      </c>
      <c r="ET82" s="67" t="s">
        <v>813</v>
      </c>
      <c r="EU82" s="67"/>
      <c r="EV82" s="67"/>
      <c r="EW82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82" s="71" t="s">
        <v>162</v>
      </c>
      <c r="FI82" s="71">
        <f t="shared" si="114"/>
        <v>1847</v>
      </c>
      <c r="FJ82" s="71" t="s">
        <v>163</v>
      </c>
      <c r="FK82" s="67">
        <f>form!B82</f>
        <v>0</v>
      </c>
      <c r="FL82" s="71" t="s">
        <v>164</v>
      </c>
      <c r="FM82" s="71"/>
      <c r="FN82" s="71"/>
      <c r="FO82" s="58" t="str">
        <f t="shared" si="115"/>
        <v>INSERT INTO `ez_fabrik_joins` (`list_id`, `element_id`, `join_from_table`, `table_join`, `table_key`, `table_join_key`, `join_type`, `group_id`, `params`) VALUES (0, 1847, '', '#__users', 'user_sp', 'id', 'left', 0, '{"join-label":"name","type":"element","pk":"`#__users`.`id`"}');</v>
      </c>
      <c r="FQ82" s="67" t="s">
        <v>142</v>
      </c>
      <c r="FR82" s="68">
        <f t="shared" si="116"/>
        <v>1848</v>
      </c>
      <c r="FS82" s="67" t="s">
        <v>341</v>
      </c>
      <c r="FT82" s="67">
        <f>form!B82</f>
        <v>0</v>
      </c>
      <c r="FU82" s="67" t="s">
        <v>342</v>
      </c>
      <c r="FV82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82" s="59"/>
      <c r="FX82" s="13" t="s">
        <v>142</v>
      </c>
      <c r="FY82" s="68">
        <f t="shared" si="118"/>
        <v>1849</v>
      </c>
      <c r="FZ82" t="s">
        <v>851</v>
      </c>
      <c r="GA82" s="67">
        <f>form!B82</f>
        <v>0</v>
      </c>
      <c r="GB82" t="s">
        <v>853</v>
      </c>
      <c r="GC82" s="34">
        <f t="shared" si="119"/>
        <v>1833</v>
      </c>
      <c r="GD82" t="s">
        <v>852</v>
      </c>
      <c r="GE82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1833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82" s="67"/>
      <c r="GH82" s="67"/>
      <c r="GI82" s="67"/>
      <c r="GJ82" s="67"/>
      <c r="GL82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1847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82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82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82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1833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82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1834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82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1835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82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82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1847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82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1840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82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82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82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82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82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82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82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82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82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82" s="66" t="str">
        <f t="shared" si="139"/>
        <v>INSERT INTO `ez_fabrik_joins` (`list_id`, `element_id`, `join_from_table`, `table_join`, `table_key`, `table_join_key`, `join_type`, `group_id`, `params`) VALUES (0, 1847, '', '#__users', 'user_sp', 'id', 'left', 0, '{"join-label":"name","type":"element","pk":"`#__users`.`id`"}');</v>
      </c>
    </row>
    <row r="83" spans="1:212" x14ac:dyDescent="0.25">
      <c r="A83" s="67" t="s">
        <v>142</v>
      </c>
      <c r="B83" s="68">
        <f>dop!A85+1</f>
        <v>1851</v>
      </c>
      <c r="C83" s="69" t="s">
        <v>146</v>
      </c>
      <c r="D83" s="67">
        <f>form!B83</f>
        <v>0</v>
      </c>
      <c r="E83" s="67" t="s">
        <v>854</v>
      </c>
      <c r="F83" s="70">
        <f t="shared" si="71"/>
        <v>1867</v>
      </c>
      <c r="G83" s="67" t="s">
        <v>845</v>
      </c>
      <c r="H83" s="67"/>
      <c r="I83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1867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83" s="67" t="s">
        <v>142</v>
      </c>
      <c r="L83" s="68">
        <f t="shared" si="73"/>
        <v>1852</v>
      </c>
      <c r="M83" s="69" t="s">
        <v>147</v>
      </c>
      <c r="N83" s="67">
        <f>form!B83</f>
        <v>0</v>
      </c>
      <c r="O83" s="67" t="s">
        <v>846</v>
      </c>
      <c r="P83" s="67"/>
      <c r="Q83" s="67"/>
      <c r="R83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83" s="67" t="s">
        <v>142</v>
      </c>
      <c r="U83" s="68">
        <f t="shared" si="75"/>
        <v>1853</v>
      </c>
      <c r="V83" s="69" t="s">
        <v>148</v>
      </c>
      <c r="W83" s="67">
        <f>form!B83</f>
        <v>0</v>
      </c>
      <c r="X83" s="67" t="s">
        <v>138</v>
      </c>
      <c r="Y83" s="67"/>
      <c r="Z83" s="67"/>
      <c r="AA83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83" s="67" t="s">
        <v>142</v>
      </c>
      <c r="AD83" s="68">
        <f t="shared" si="77"/>
        <v>1854</v>
      </c>
      <c r="AE83" s="69" t="s">
        <v>149</v>
      </c>
      <c r="AF83" s="67">
        <f>form!B83</f>
        <v>0</v>
      </c>
      <c r="AG83" s="67" t="s">
        <v>807</v>
      </c>
      <c r="AH83" s="67">
        <f t="shared" si="78"/>
        <v>1853</v>
      </c>
      <c r="AI83" s="67" t="s">
        <v>810</v>
      </c>
      <c r="AJ83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1853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83" s="67" t="s">
        <v>142</v>
      </c>
      <c r="AM83" s="68">
        <f t="shared" si="80"/>
        <v>1855</v>
      </c>
      <c r="AN83" s="69" t="s">
        <v>150</v>
      </c>
      <c r="AO83" s="67">
        <f>form!B83</f>
        <v>0</v>
      </c>
      <c r="AP83" s="67" t="s">
        <v>808</v>
      </c>
      <c r="AQ83" s="67">
        <f t="shared" si="81"/>
        <v>1854</v>
      </c>
      <c r="AR83" s="67" t="s">
        <v>811</v>
      </c>
      <c r="AS83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1854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83" s="67" t="s">
        <v>142</v>
      </c>
      <c r="AV83" s="68">
        <f t="shared" si="83"/>
        <v>1856</v>
      </c>
      <c r="AW83" s="69" t="s">
        <v>151</v>
      </c>
      <c r="AX83" s="67">
        <f>form!B83</f>
        <v>0</v>
      </c>
      <c r="AY83" s="67" t="s">
        <v>809</v>
      </c>
      <c r="AZ83" s="67">
        <f t="shared" si="84"/>
        <v>1855</v>
      </c>
      <c r="BA83" s="67" t="s">
        <v>812</v>
      </c>
      <c r="BB83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1855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83" s="67" t="s">
        <v>142</v>
      </c>
      <c r="BE83" s="68">
        <f t="shared" si="86"/>
        <v>1857</v>
      </c>
      <c r="BF83" s="69" t="s">
        <v>152</v>
      </c>
      <c r="BG83" s="67">
        <f>form!B83</f>
        <v>0</v>
      </c>
      <c r="BH83" s="67" t="s">
        <v>849</v>
      </c>
      <c r="BI83" s="67"/>
      <c r="BJ83" s="67"/>
      <c r="BK83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83" s="67" t="s">
        <v>142</v>
      </c>
      <c r="BN83" s="68">
        <f t="shared" si="88"/>
        <v>1858</v>
      </c>
      <c r="BO83" s="69" t="s">
        <v>153</v>
      </c>
      <c r="BP83" s="67">
        <f>form!B83</f>
        <v>0</v>
      </c>
      <c r="BQ83" s="67" t="s">
        <v>814</v>
      </c>
      <c r="BR83" s="67">
        <f t="shared" si="89"/>
        <v>1867</v>
      </c>
      <c r="BS83" s="67" t="s">
        <v>144</v>
      </c>
      <c r="BT83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1867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83" s="67" t="s">
        <v>142</v>
      </c>
      <c r="BW83" s="68">
        <f t="shared" si="91"/>
        <v>1859</v>
      </c>
      <c r="BX83" s="69" t="s">
        <v>154</v>
      </c>
      <c r="BY83" s="67">
        <f>form!B83</f>
        <v>0</v>
      </c>
      <c r="BZ83" s="67" t="s">
        <v>806</v>
      </c>
      <c r="CA83" s="67">
        <f t="shared" si="92"/>
        <v>1860</v>
      </c>
      <c r="CB83" s="67" t="s">
        <v>145</v>
      </c>
      <c r="CC83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1860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83" s="67" t="s">
        <v>142</v>
      </c>
      <c r="CF83" s="68">
        <f t="shared" si="94"/>
        <v>1860</v>
      </c>
      <c r="CG83" s="69" t="s">
        <v>155</v>
      </c>
      <c r="CH83" s="67">
        <f>form!B83</f>
        <v>0</v>
      </c>
      <c r="CI83" s="67" t="s">
        <v>139</v>
      </c>
      <c r="CJ83" s="67"/>
      <c r="CK83" s="67"/>
      <c r="CL83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83" s="67" t="s">
        <v>142</v>
      </c>
      <c r="CO83" s="68">
        <f t="shared" si="96"/>
        <v>1861</v>
      </c>
      <c r="CP83" s="69" t="s">
        <v>141</v>
      </c>
      <c r="CQ83" s="67">
        <f>form!B83</f>
        <v>0</v>
      </c>
      <c r="CR83" s="67" t="s">
        <v>140</v>
      </c>
      <c r="CS83" s="67"/>
      <c r="CT83" s="67"/>
      <c r="CU83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83" s="67" t="s">
        <v>142</v>
      </c>
      <c r="CX83" s="68">
        <f t="shared" si="98"/>
        <v>1862</v>
      </c>
      <c r="CY83" s="69" t="s">
        <v>156</v>
      </c>
      <c r="CZ83" s="67">
        <f>form!B83</f>
        <v>0</v>
      </c>
      <c r="DA83" s="67" t="s">
        <v>137</v>
      </c>
      <c r="DB83" s="67"/>
      <c r="DC83" s="67"/>
      <c r="DD83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83" s="67" t="s">
        <v>142</v>
      </c>
      <c r="DG83" s="68">
        <f t="shared" si="100"/>
        <v>1863</v>
      </c>
      <c r="DH83" s="69" t="s">
        <v>158</v>
      </c>
      <c r="DI83" s="67">
        <f>form!B83</f>
        <v>0</v>
      </c>
      <c r="DJ83" s="67" t="s">
        <v>799</v>
      </c>
      <c r="DK83" s="70">
        <f t="shared" si="101"/>
        <v>1867</v>
      </c>
      <c r="DL83" s="67" t="s">
        <v>847</v>
      </c>
      <c r="DM83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83" s="67" t="s">
        <v>142</v>
      </c>
      <c r="DP83" s="68">
        <f t="shared" si="103"/>
        <v>1864</v>
      </c>
      <c r="DQ83" s="69" t="s">
        <v>159</v>
      </c>
      <c r="DR83" s="67">
        <f>form!B83</f>
        <v>0</v>
      </c>
      <c r="DS83" s="67" t="s">
        <v>802</v>
      </c>
      <c r="DT83" s="70">
        <f t="shared" si="104"/>
        <v>1867</v>
      </c>
      <c r="DU83" s="67" t="s">
        <v>848</v>
      </c>
      <c r="DV83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83" s="67" t="s">
        <v>142</v>
      </c>
      <c r="DY83" s="68">
        <f t="shared" si="106"/>
        <v>1865</v>
      </c>
      <c r="DZ83" s="69" t="s">
        <v>160</v>
      </c>
      <c r="EA83" s="67">
        <f>form!B83</f>
        <v>0</v>
      </c>
      <c r="EB83" s="67" t="s">
        <v>804</v>
      </c>
      <c r="EC83" s="70">
        <f t="shared" si="107"/>
        <v>1867</v>
      </c>
      <c r="ED83" s="67" t="s">
        <v>848</v>
      </c>
      <c r="EE83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83" s="67" t="s">
        <v>142</v>
      </c>
      <c r="EH83" s="68">
        <f t="shared" si="109"/>
        <v>1866</v>
      </c>
      <c r="EI83" s="69" t="s">
        <v>161</v>
      </c>
      <c r="EJ83" s="67">
        <f>form!B83</f>
        <v>0</v>
      </c>
      <c r="EK83" s="67" t="s">
        <v>805</v>
      </c>
      <c r="EL83" s="70">
        <f t="shared" si="110"/>
        <v>1867</v>
      </c>
      <c r="EM83" s="67" t="s">
        <v>848</v>
      </c>
      <c r="EN83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83" s="67" t="s">
        <v>142</v>
      </c>
      <c r="EQ83" s="68">
        <f t="shared" si="112"/>
        <v>1867</v>
      </c>
      <c r="ER83" s="69" t="s">
        <v>157</v>
      </c>
      <c r="ES83" s="67">
        <f>form!B83</f>
        <v>0</v>
      </c>
      <c r="ET83" s="67" t="s">
        <v>813</v>
      </c>
      <c r="EU83" s="67"/>
      <c r="EV83" s="67"/>
      <c r="EW83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83" s="71" t="s">
        <v>162</v>
      </c>
      <c r="FI83" s="71">
        <f t="shared" si="114"/>
        <v>1867</v>
      </c>
      <c r="FJ83" s="71" t="s">
        <v>163</v>
      </c>
      <c r="FK83" s="67">
        <f>form!B83</f>
        <v>0</v>
      </c>
      <c r="FL83" s="71" t="s">
        <v>164</v>
      </c>
      <c r="FM83" s="71"/>
      <c r="FN83" s="71"/>
      <c r="FO83" s="58" t="str">
        <f t="shared" si="115"/>
        <v>INSERT INTO `ez_fabrik_joins` (`list_id`, `element_id`, `join_from_table`, `table_join`, `table_key`, `table_join_key`, `join_type`, `group_id`, `params`) VALUES (0, 1867, '', '#__users', 'user_sp', 'id', 'left', 0, '{"join-label":"name","type":"element","pk":"`#__users`.`id`"}');</v>
      </c>
      <c r="FQ83" s="67" t="s">
        <v>142</v>
      </c>
      <c r="FR83" s="68">
        <f t="shared" si="116"/>
        <v>1868</v>
      </c>
      <c r="FS83" s="67" t="s">
        <v>341</v>
      </c>
      <c r="FT83" s="67">
        <f>form!B83</f>
        <v>0</v>
      </c>
      <c r="FU83" s="67" t="s">
        <v>342</v>
      </c>
      <c r="FV83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83" s="59"/>
      <c r="FX83" s="13" t="s">
        <v>142</v>
      </c>
      <c r="FY83" s="68">
        <f t="shared" si="118"/>
        <v>1869</v>
      </c>
      <c r="FZ83" t="s">
        <v>851</v>
      </c>
      <c r="GA83" s="67">
        <f>form!B83</f>
        <v>0</v>
      </c>
      <c r="GB83" t="s">
        <v>853</v>
      </c>
      <c r="GC83" s="34">
        <f t="shared" si="119"/>
        <v>1853</v>
      </c>
      <c r="GD83" t="s">
        <v>852</v>
      </c>
      <c r="GE83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1853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83" s="67"/>
      <c r="GH83" s="67"/>
      <c r="GI83" s="67"/>
      <c r="GJ83" s="67"/>
      <c r="GL83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1867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83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83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83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1853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83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1854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83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1855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83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83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1867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83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1860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83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83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83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83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83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83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83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83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83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83" s="66" t="str">
        <f t="shared" si="139"/>
        <v>INSERT INTO `ez_fabrik_joins` (`list_id`, `element_id`, `join_from_table`, `table_join`, `table_key`, `table_join_key`, `join_type`, `group_id`, `params`) VALUES (0, 1867, '', '#__users', 'user_sp', 'id', 'left', 0, '{"join-label":"name","type":"element","pk":"`#__users`.`id`"}');</v>
      </c>
    </row>
    <row r="84" spans="1:212" x14ac:dyDescent="0.25">
      <c r="A84" s="67" t="s">
        <v>142</v>
      </c>
      <c r="B84" s="68">
        <f>dop!A86+1</f>
        <v>1871</v>
      </c>
      <c r="C84" s="69" t="s">
        <v>146</v>
      </c>
      <c r="D84" s="67">
        <f>form!B84</f>
        <v>0</v>
      </c>
      <c r="E84" s="67" t="s">
        <v>854</v>
      </c>
      <c r="F84" s="70">
        <f t="shared" si="71"/>
        <v>1887</v>
      </c>
      <c r="G84" s="67" t="s">
        <v>845</v>
      </c>
      <c r="H84" s="67"/>
      <c r="I84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1887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84" s="67" t="s">
        <v>142</v>
      </c>
      <c r="L84" s="68">
        <f t="shared" si="73"/>
        <v>1872</v>
      </c>
      <c r="M84" s="69" t="s">
        <v>147</v>
      </c>
      <c r="N84" s="67">
        <f>form!B84</f>
        <v>0</v>
      </c>
      <c r="O84" s="67" t="s">
        <v>846</v>
      </c>
      <c r="P84" s="67"/>
      <c r="Q84" s="67"/>
      <c r="R84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84" s="67" t="s">
        <v>142</v>
      </c>
      <c r="U84" s="68">
        <f t="shared" si="75"/>
        <v>1873</v>
      </c>
      <c r="V84" s="69" t="s">
        <v>148</v>
      </c>
      <c r="W84" s="67">
        <f>form!B84</f>
        <v>0</v>
      </c>
      <c r="X84" s="67" t="s">
        <v>138</v>
      </c>
      <c r="Y84" s="67"/>
      <c r="Z84" s="67"/>
      <c r="AA84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84" s="67" t="s">
        <v>142</v>
      </c>
      <c r="AD84" s="68">
        <f t="shared" si="77"/>
        <v>1874</v>
      </c>
      <c r="AE84" s="69" t="s">
        <v>149</v>
      </c>
      <c r="AF84" s="67">
        <f>form!B84</f>
        <v>0</v>
      </c>
      <c r="AG84" s="67" t="s">
        <v>807</v>
      </c>
      <c r="AH84" s="67">
        <f t="shared" si="78"/>
        <v>1873</v>
      </c>
      <c r="AI84" s="67" t="s">
        <v>810</v>
      </c>
      <c r="AJ84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1873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84" s="67" t="s">
        <v>142</v>
      </c>
      <c r="AM84" s="68">
        <f t="shared" si="80"/>
        <v>1875</v>
      </c>
      <c r="AN84" s="69" t="s">
        <v>150</v>
      </c>
      <c r="AO84" s="67">
        <f>form!B84</f>
        <v>0</v>
      </c>
      <c r="AP84" s="67" t="s">
        <v>808</v>
      </c>
      <c r="AQ84" s="67">
        <f t="shared" si="81"/>
        <v>1874</v>
      </c>
      <c r="AR84" s="67" t="s">
        <v>811</v>
      </c>
      <c r="AS84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1874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84" s="67" t="s">
        <v>142</v>
      </c>
      <c r="AV84" s="68">
        <f t="shared" si="83"/>
        <v>1876</v>
      </c>
      <c r="AW84" s="69" t="s">
        <v>151</v>
      </c>
      <c r="AX84" s="67">
        <f>form!B84</f>
        <v>0</v>
      </c>
      <c r="AY84" s="67" t="s">
        <v>809</v>
      </c>
      <c r="AZ84" s="67">
        <f t="shared" si="84"/>
        <v>1875</v>
      </c>
      <c r="BA84" s="67" t="s">
        <v>812</v>
      </c>
      <c r="BB84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1875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84" s="67" t="s">
        <v>142</v>
      </c>
      <c r="BE84" s="68">
        <f t="shared" si="86"/>
        <v>1877</v>
      </c>
      <c r="BF84" s="69" t="s">
        <v>152</v>
      </c>
      <c r="BG84" s="67">
        <f>form!B84</f>
        <v>0</v>
      </c>
      <c r="BH84" s="67" t="s">
        <v>849</v>
      </c>
      <c r="BI84" s="67"/>
      <c r="BJ84" s="67"/>
      <c r="BK84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84" s="67" t="s">
        <v>142</v>
      </c>
      <c r="BN84" s="68">
        <f t="shared" si="88"/>
        <v>1878</v>
      </c>
      <c r="BO84" s="69" t="s">
        <v>153</v>
      </c>
      <c r="BP84" s="67">
        <f>form!B84</f>
        <v>0</v>
      </c>
      <c r="BQ84" s="67" t="s">
        <v>814</v>
      </c>
      <c r="BR84" s="67">
        <f t="shared" si="89"/>
        <v>1887</v>
      </c>
      <c r="BS84" s="67" t="s">
        <v>144</v>
      </c>
      <c r="BT84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1887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84" s="67" t="s">
        <v>142</v>
      </c>
      <c r="BW84" s="68">
        <f t="shared" si="91"/>
        <v>1879</v>
      </c>
      <c r="BX84" s="69" t="s">
        <v>154</v>
      </c>
      <c r="BY84" s="67">
        <f>form!B84</f>
        <v>0</v>
      </c>
      <c r="BZ84" s="67" t="s">
        <v>806</v>
      </c>
      <c r="CA84" s="67">
        <f t="shared" si="92"/>
        <v>1880</v>
      </c>
      <c r="CB84" s="67" t="s">
        <v>145</v>
      </c>
      <c r="CC84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1880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84" s="67" t="s">
        <v>142</v>
      </c>
      <c r="CF84" s="68">
        <f t="shared" si="94"/>
        <v>1880</v>
      </c>
      <c r="CG84" s="69" t="s">
        <v>155</v>
      </c>
      <c r="CH84" s="67">
        <f>form!B84</f>
        <v>0</v>
      </c>
      <c r="CI84" s="67" t="s">
        <v>139</v>
      </c>
      <c r="CJ84" s="67"/>
      <c r="CK84" s="67"/>
      <c r="CL84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84" s="67" t="s">
        <v>142</v>
      </c>
      <c r="CO84" s="68">
        <f t="shared" si="96"/>
        <v>1881</v>
      </c>
      <c r="CP84" s="69" t="s">
        <v>141</v>
      </c>
      <c r="CQ84" s="67">
        <f>form!B84</f>
        <v>0</v>
      </c>
      <c r="CR84" s="67" t="s">
        <v>140</v>
      </c>
      <c r="CS84" s="67"/>
      <c r="CT84" s="67"/>
      <c r="CU84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84" s="67" t="s">
        <v>142</v>
      </c>
      <c r="CX84" s="68">
        <f t="shared" si="98"/>
        <v>1882</v>
      </c>
      <c r="CY84" s="69" t="s">
        <v>156</v>
      </c>
      <c r="CZ84" s="67">
        <f>form!B84</f>
        <v>0</v>
      </c>
      <c r="DA84" s="67" t="s">
        <v>137</v>
      </c>
      <c r="DB84" s="67"/>
      <c r="DC84" s="67"/>
      <c r="DD84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84" s="67" t="s">
        <v>142</v>
      </c>
      <c r="DG84" s="68">
        <f t="shared" si="100"/>
        <v>1883</v>
      </c>
      <c r="DH84" s="69" t="s">
        <v>158</v>
      </c>
      <c r="DI84" s="67">
        <f>form!B84</f>
        <v>0</v>
      </c>
      <c r="DJ84" s="67" t="s">
        <v>799</v>
      </c>
      <c r="DK84" s="70">
        <f t="shared" si="101"/>
        <v>1887</v>
      </c>
      <c r="DL84" s="67" t="s">
        <v>847</v>
      </c>
      <c r="DM84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84" s="67" t="s">
        <v>142</v>
      </c>
      <c r="DP84" s="68">
        <f t="shared" si="103"/>
        <v>1884</v>
      </c>
      <c r="DQ84" s="69" t="s">
        <v>159</v>
      </c>
      <c r="DR84" s="67">
        <f>form!B84</f>
        <v>0</v>
      </c>
      <c r="DS84" s="67" t="s">
        <v>802</v>
      </c>
      <c r="DT84" s="70">
        <f t="shared" si="104"/>
        <v>1887</v>
      </c>
      <c r="DU84" s="67" t="s">
        <v>848</v>
      </c>
      <c r="DV84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84" s="67" t="s">
        <v>142</v>
      </c>
      <c r="DY84" s="68">
        <f t="shared" si="106"/>
        <v>1885</v>
      </c>
      <c r="DZ84" s="69" t="s">
        <v>160</v>
      </c>
      <c r="EA84" s="67">
        <f>form!B84</f>
        <v>0</v>
      </c>
      <c r="EB84" s="67" t="s">
        <v>804</v>
      </c>
      <c r="EC84" s="70">
        <f t="shared" si="107"/>
        <v>1887</v>
      </c>
      <c r="ED84" s="67" t="s">
        <v>848</v>
      </c>
      <c r="EE84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84" s="67" t="s">
        <v>142</v>
      </c>
      <c r="EH84" s="68">
        <f t="shared" si="109"/>
        <v>1886</v>
      </c>
      <c r="EI84" s="69" t="s">
        <v>161</v>
      </c>
      <c r="EJ84" s="67">
        <f>form!B84</f>
        <v>0</v>
      </c>
      <c r="EK84" s="67" t="s">
        <v>805</v>
      </c>
      <c r="EL84" s="70">
        <f t="shared" si="110"/>
        <v>1887</v>
      </c>
      <c r="EM84" s="67" t="s">
        <v>848</v>
      </c>
      <c r="EN84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84" s="67" t="s">
        <v>142</v>
      </c>
      <c r="EQ84" s="68">
        <f t="shared" si="112"/>
        <v>1887</v>
      </c>
      <c r="ER84" s="69" t="s">
        <v>157</v>
      </c>
      <c r="ES84" s="67">
        <f>form!B84</f>
        <v>0</v>
      </c>
      <c r="ET84" s="67" t="s">
        <v>813</v>
      </c>
      <c r="EU84" s="67"/>
      <c r="EV84" s="67"/>
      <c r="EW84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84" s="71" t="s">
        <v>162</v>
      </c>
      <c r="FI84" s="71">
        <f t="shared" si="114"/>
        <v>1887</v>
      </c>
      <c r="FJ84" s="71" t="s">
        <v>163</v>
      </c>
      <c r="FK84" s="67">
        <f>form!B84</f>
        <v>0</v>
      </c>
      <c r="FL84" s="71" t="s">
        <v>164</v>
      </c>
      <c r="FM84" s="71"/>
      <c r="FN84" s="71"/>
      <c r="FO84" s="58" t="str">
        <f t="shared" si="115"/>
        <v>INSERT INTO `ez_fabrik_joins` (`list_id`, `element_id`, `join_from_table`, `table_join`, `table_key`, `table_join_key`, `join_type`, `group_id`, `params`) VALUES (0, 1887, '', '#__users', 'user_sp', 'id', 'left', 0, '{"join-label":"name","type":"element","pk":"`#__users`.`id`"}');</v>
      </c>
      <c r="FQ84" s="67" t="s">
        <v>142</v>
      </c>
      <c r="FR84" s="68">
        <f t="shared" si="116"/>
        <v>1888</v>
      </c>
      <c r="FS84" s="67" t="s">
        <v>341</v>
      </c>
      <c r="FT84" s="67">
        <f>form!B84</f>
        <v>0</v>
      </c>
      <c r="FU84" s="67" t="s">
        <v>342</v>
      </c>
      <c r="FV84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84" s="59"/>
      <c r="FX84" s="13" t="s">
        <v>142</v>
      </c>
      <c r="FY84" s="68">
        <f t="shared" si="118"/>
        <v>1889</v>
      </c>
      <c r="FZ84" t="s">
        <v>851</v>
      </c>
      <c r="GA84" s="67">
        <f>form!B84</f>
        <v>0</v>
      </c>
      <c r="GB84" t="s">
        <v>853</v>
      </c>
      <c r="GC84" s="34">
        <f t="shared" si="119"/>
        <v>1873</v>
      </c>
      <c r="GD84" t="s">
        <v>852</v>
      </c>
      <c r="GE84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1873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84" s="67"/>
      <c r="GH84" s="67"/>
      <c r="GI84" s="67"/>
      <c r="GJ84" s="67"/>
      <c r="GL84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1887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84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84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84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1873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84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1874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84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1875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84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84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1887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84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1880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84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84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84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84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84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84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84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1887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84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84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84" s="66" t="str">
        <f t="shared" si="139"/>
        <v>INSERT INTO `ez_fabrik_joins` (`list_id`, `element_id`, `join_from_table`, `table_join`, `table_key`, `table_join_key`, `join_type`, `group_id`, `params`) VALUES (0, 1887, '', '#__users', 'user_sp', 'id', 'left', 0, '{"join-label":"name","type":"element","pk":"`#__users`.`id`"}');</v>
      </c>
    </row>
    <row r="85" spans="1:212" x14ac:dyDescent="0.25">
      <c r="A85" s="67" t="s">
        <v>142</v>
      </c>
      <c r="B85" s="68">
        <f>dop!A87+1</f>
        <v>1891</v>
      </c>
      <c r="C85" s="69" t="s">
        <v>146</v>
      </c>
      <c r="D85" s="67">
        <f>form!B85</f>
        <v>0</v>
      </c>
      <c r="E85" s="67" t="s">
        <v>854</v>
      </c>
      <c r="F85" s="70">
        <f t="shared" si="71"/>
        <v>1907</v>
      </c>
      <c r="G85" s="67" t="s">
        <v>845</v>
      </c>
      <c r="H85" s="67"/>
      <c r="I85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1907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85" s="67" t="s">
        <v>142</v>
      </c>
      <c r="L85" s="68">
        <f t="shared" si="73"/>
        <v>1892</v>
      </c>
      <c r="M85" s="69" t="s">
        <v>147</v>
      </c>
      <c r="N85" s="67">
        <f>form!B85</f>
        <v>0</v>
      </c>
      <c r="O85" s="67" t="s">
        <v>846</v>
      </c>
      <c r="P85" s="67"/>
      <c r="Q85" s="67"/>
      <c r="R85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85" s="67" t="s">
        <v>142</v>
      </c>
      <c r="U85" s="68">
        <f t="shared" si="75"/>
        <v>1893</v>
      </c>
      <c r="V85" s="69" t="s">
        <v>148</v>
      </c>
      <c r="W85" s="67">
        <f>form!B85</f>
        <v>0</v>
      </c>
      <c r="X85" s="67" t="s">
        <v>138</v>
      </c>
      <c r="Y85" s="67"/>
      <c r="Z85" s="67"/>
      <c r="AA85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85" s="67" t="s">
        <v>142</v>
      </c>
      <c r="AD85" s="68">
        <f t="shared" si="77"/>
        <v>1894</v>
      </c>
      <c r="AE85" s="69" t="s">
        <v>149</v>
      </c>
      <c r="AF85" s="67">
        <f>form!B85</f>
        <v>0</v>
      </c>
      <c r="AG85" s="67" t="s">
        <v>807</v>
      </c>
      <c r="AH85" s="67">
        <f t="shared" si="78"/>
        <v>1893</v>
      </c>
      <c r="AI85" s="67" t="s">
        <v>810</v>
      </c>
      <c r="AJ85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1893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85" s="67" t="s">
        <v>142</v>
      </c>
      <c r="AM85" s="68">
        <f t="shared" si="80"/>
        <v>1895</v>
      </c>
      <c r="AN85" s="69" t="s">
        <v>150</v>
      </c>
      <c r="AO85" s="67">
        <f>form!B85</f>
        <v>0</v>
      </c>
      <c r="AP85" s="67" t="s">
        <v>808</v>
      </c>
      <c r="AQ85" s="67">
        <f t="shared" si="81"/>
        <v>1894</v>
      </c>
      <c r="AR85" s="67" t="s">
        <v>811</v>
      </c>
      <c r="AS85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1894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85" s="67" t="s">
        <v>142</v>
      </c>
      <c r="AV85" s="68">
        <f t="shared" si="83"/>
        <v>1896</v>
      </c>
      <c r="AW85" s="69" t="s">
        <v>151</v>
      </c>
      <c r="AX85" s="67">
        <f>form!B85</f>
        <v>0</v>
      </c>
      <c r="AY85" s="67" t="s">
        <v>809</v>
      </c>
      <c r="AZ85" s="67">
        <f t="shared" si="84"/>
        <v>1895</v>
      </c>
      <c r="BA85" s="67" t="s">
        <v>812</v>
      </c>
      <c r="BB85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1895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85" s="67" t="s">
        <v>142</v>
      </c>
      <c r="BE85" s="68">
        <f t="shared" si="86"/>
        <v>1897</v>
      </c>
      <c r="BF85" s="69" t="s">
        <v>152</v>
      </c>
      <c r="BG85" s="67">
        <f>form!B85</f>
        <v>0</v>
      </c>
      <c r="BH85" s="67" t="s">
        <v>849</v>
      </c>
      <c r="BI85" s="67"/>
      <c r="BJ85" s="67"/>
      <c r="BK85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85" s="67" t="s">
        <v>142</v>
      </c>
      <c r="BN85" s="68">
        <f t="shared" si="88"/>
        <v>1898</v>
      </c>
      <c r="BO85" s="69" t="s">
        <v>153</v>
      </c>
      <c r="BP85" s="67">
        <f>form!B85</f>
        <v>0</v>
      </c>
      <c r="BQ85" s="67" t="s">
        <v>814</v>
      </c>
      <c r="BR85" s="67">
        <f t="shared" si="89"/>
        <v>1907</v>
      </c>
      <c r="BS85" s="67" t="s">
        <v>144</v>
      </c>
      <c r="BT85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1907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85" s="67" t="s">
        <v>142</v>
      </c>
      <c r="BW85" s="68">
        <f t="shared" si="91"/>
        <v>1899</v>
      </c>
      <c r="BX85" s="69" t="s">
        <v>154</v>
      </c>
      <c r="BY85" s="67">
        <f>form!B85</f>
        <v>0</v>
      </c>
      <c r="BZ85" s="67" t="s">
        <v>806</v>
      </c>
      <c r="CA85" s="67">
        <f t="shared" si="92"/>
        <v>1900</v>
      </c>
      <c r="CB85" s="67" t="s">
        <v>145</v>
      </c>
      <c r="CC85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1900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85" s="67" t="s">
        <v>142</v>
      </c>
      <c r="CF85" s="68">
        <f t="shared" si="94"/>
        <v>1900</v>
      </c>
      <c r="CG85" s="69" t="s">
        <v>155</v>
      </c>
      <c r="CH85" s="67">
        <f>form!B85</f>
        <v>0</v>
      </c>
      <c r="CI85" s="67" t="s">
        <v>139</v>
      </c>
      <c r="CJ85" s="67"/>
      <c r="CK85" s="67"/>
      <c r="CL85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85" s="67" t="s">
        <v>142</v>
      </c>
      <c r="CO85" s="68">
        <f t="shared" si="96"/>
        <v>1901</v>
      </c>
      <c r="CP85" s="69" t="s">
        <v>141</v>
      </c>
      <c r="CQ85" s="67">
        <f>form!B85</f>
        <v>0</v>
      </c>
      <c r="CR85" s="67" t="s">
        <v>140</v>
      </c>
      <c r="CS85" s="67"/>
      <c r="CT85" s="67"/>
      <c r="CU85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85" s="67" t="s">
        <v>142</v>
      </c>
      <c r="CX85" s="68">
        <f t="shared" si="98"/>
        <v>1902</v>
      </c>
      <c r="CY85" s="69" t="s">
        <v>156</v>
      </c>
      <c r="CZ85" s="67">
        <f>form!B85</f>
        <v>0</v>
      </c>
      <c r="DA85" s="67" t="s">
        <v>137</v>
      </c>
      <c r="DB85" s="67"/>
      <c r="DC85" s="67"/>
      <c r="DD85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85" s="67" t="s">
        <v>142</v>
      </c>
      <c r="DG85" s="68">
        <f t="shared" si="100"/>
        <v>1903</v>
      </c>
      <c r="DH85" s="69" t="s">
        <v>158</v>
      </c>
      <c r="DI85" s="67">
        <f>form!B85</f>
        <v>0</v>
      </c>
      <c r="DJ85" s="67" t="s">
        <v>799</v>
      </c>
      <c r="DK85" s="70">
        <f t="shared" si="101"/>
        <v>1907</v>
      </c>
      <c r="DL85" s="67" t="s">
        <v>847</v>
      </c>
      <c r="DM85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85" s="67" t="s">
        <v>142</v>
      </c>
      <c r="DP85" s="68">
        <f t="shared" si="103"/>
        <v>1904</v>
      </c>
      <c r="DQ85" s="69" t="s">
        <v>159</v>
      </c>
      <c r="DR85" s="67">
        <f>form!B85</f>
        <v>0</v>
      </c>
      <c r="DS85" s="67" t="s">
        <v>802</v>
      </c>
      <c r="DT85" s="70">
        <f t="shared" si="104"/>
        <v>1907</v>
      </c>
      <c r="DU85" s="67" t="s">
        <v>848</v>
      </c>
      <c r="DV85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85" s="67" t="s">
        <v>142</v>
      </c>
      <c r="DY85" s="68">
        <f t="shared" si="106"/>
        <v>1905</v>
      </c>
      <c r="DZ85" s="69" t="s">
        <v>160</v>
      </c>
      <c r="EA85" s="67">
        <f>form!B85</f>
        <v>0</v>
      </c>
      <c r="EB85" s="67" t="s">
        <v>804</v>
      </c>
      <c r="EC85" s="70">
        <f t="shared" si="107"/>
        <v>1907</v>
      </c>
      <c r="ED85" s="67" t="s">
        <v>848</v>
      </c>
      <c r="EE85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85" s="67" t="s">
        <v>142</v>
      </c>
      <c r="EH85" s="68">
        <f t="shared" si="109"/>
        <v>1906</v>
      </c>
      <c r="EI85" s="69" t="s">
        <v>161</v>
      </c>
      <c r="EJ85" s="67">
        <f>form!B85</f>
        <v>0</v>
      </c>
      <c r="EK85" s="67" t="s">
        <v>805</v>
      </c>
      <c r="EL85" s="70">
        <f t="shared" si="110"/>
        <v>1907</v>
      </c>
      <c r="EM85" s="67" t="s">
        <v>848</v>
      </c>
      <c r="EN85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85" s="67" t="s">
        <v>142</v>
      </c>
      <c r="EQ85" s="68">
        <f t="shared" si="112"/>
        <v>1907</v>
      </c>
      <c r="ER85" s="69" t="s">
        <v>157</v>
      </c>
      <c r="ES85" s="67">
        <f>form!B85</f>
        <v>0</v>
      </c>
      <c r="ET85" s="67" t="s">
        <v>813</v>
      </c>
      <c r="EU85" s="67"/>
      <c r="EV85" s="67"/>
      <c r="EW85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85" s="71" t="s">
        <v>162</v>
      </c>
      <c r="FI85" s="71">
        <f t="shared" si="114"/>
        <v>1907</v>
      </c>
      <c r="FJ85" s="71" t="s">
        <v>163</v>
      </c>
      <c r="FK85" s="67">
        <f>form!B85</f>
        <v>0</v>
      </c>
      <c r="FL85" s="71" t="s">
        <v>164</v>
      </c>
      <c r="FM85" s="71"/>
      <c r="FN85" s="71"/>
      <c r="FO85" s="58" t="str">
        <f t="shared" si="115"/>
        <v>INSERT INTO `ez_fabrik_joins` (`list_id`, `element_id`, `join_from_table`, `table_join`, `table_key`, `table_join_key`, `join_type`, `group_id`, `params`) VALUES (0, 1907, '', '#__users', 'user_sp', 'id', 'left', 0, '{"join-label":"name","type":"element","pk":"`#__users`.`id`"}');</v>
      </c>
      <c r="FQ85" s="67" t="s">
        <v>142</v>
      </c>
      <c r="FR85" s="68">
        <f t="shared" si="116"/>
        <v>1908</v>
      </c>
      <c r="FS85" s="67" t="s">
        <v>341</v>
      </c>
      <c r="FT85" s="67">
        <f>form!B85</f>
        <v>0</v>
      </c>
      <c r="FU85" s="67" t="s">
        <v>342</v>
      </c>
      <c r="FV85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85" s="59"/>
      <c r="FX85" s="13" t="s">
        <v>142</v>
      </c>
      <c r="FY85" s="68">
        <f t="shared" si="118"/>
        <v>1909</v>
      </c>
      <c r="FZ85" t="s">
        <v>851</v>
      </c>
      <c r="GA85" s="67">
        <f>form!B85</f>
        <v>0</v>
      </c>
      <c r="GB85" t="s">
        <v>853</v>
      </c>
      <c r="GC85" s="34">
        <f t="shared" si="119"/>
        <v>1893</v>
      </c>
      <c r="GD85" t="s">
        <v>852</v>
      </c>
      <c r="GE85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1893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85" s="67"/>
      <c r="GH85" s="67"/>
      <c r="GI85" s="67"/>
      <c r="GJ85" s="67"/>
      <c r="GL85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1907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85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85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85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1893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85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1894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85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1895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85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85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1907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85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(1899,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1900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85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85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85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85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85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85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85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85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85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85" s="66" t="str">
        <f t="shared" si="139"/>
        <v>INSERT INTO `ez_fabrik_joins` (`list_id`, `element_id`, `join_from_table`, `table_join`, `table_key`, `table_join_key`, `join_type`, `group_id`, `params`) VALUES (0, 1907, '', '#__users', 'user_sp', 'id', 'left', 0, '{"join-label":"name","type":"element","pk":"`#__users`.`id`"}');</v>
      </c>
    </row>
    <row r="86" spans="1:212" x14ac:dyDescent="0.25">
      <c r="A86" s="67" t="s">
        <v>142</v>
      </c>
      <c r="B86" s="68">
        <f>dop!A88+1</f>
        <v>1911</v>
      </c>
      <c r="C86" s="69" t="s">
        <v>146</v>
      </c>
      <c r="D86" s="67">
        <f>form!B86</f>
        <v>0</v>
      </c>
      <c r="E86" s="67" t="s">
        <v>854</v>
      </c>
      <c r="F86" s="70">
        <f t="shared" si="71"/>
        <v>1927</v>
      </c>
      <c r="G86" s="67" t="s">
        <v>845</v>
      </c>
      <c r="H86" s="67"/>
      <c r="I86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1927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86" s="67" t="s">
        <v>142</v>
      </c>
      <c r="L86" s="68">
        <f t="shared" si="73"/>
        <v>1912</v>
      </c>
      <c r="M86" s="69" t="s">
        <v>147</v>
      </c>
      <c r="N86" s="67">
        <f>form!B86</f>
        <v>0</v>
      </c>
      <c r="O86" s="67" t="s">
        <v>846</v>
      </c>
      <c r="P86" s="67"/>
      <c r="Q86" s="67"/>
      <c r="R86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86" s="67" t="s">
        <v>142</v>
      </c>
      <c r="U86" s="68">
        <f t="shared" si="75"/>
        <v>1913</v>
      </c>
      <c r="V86" s="69" t="s">
        <v>148</v>
      </c>
      <c r="W86" s="67">
        <f>form!B86</f>
        <v>0</v>
      </c>
      <c r="X86" s="67" t="s">
        <v>138</v>
      </c>
      <c r="Y86" s="67"/>
      <c r="Z86" s="67"/>
      <c r="AA86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86" s="67" t="s">
        <v>142</v>
      </c>
      <c r="AD86" s="68">
        <f t="shared" si="77"/>
        <v>1914</v>
      </c>
      <c r="AE86" s="69" t="s">
        <v>149</v>
      </c>
      <c r="AF86" s="67">
        <f>form!B86</f>
        <v>0</v>
      </c>
      <c r="AG86" s="67" t="s">
        <v>807</v>
      </c>
      <c r="AH86" s="67">
        <f t="shared" si="78"/>
        <v>1913</v>
      </c>
      <c r="AI86" s="67" t="s">
        <v>810</v>
      </c>
      <c r="AJ86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1913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86" s="67" t="s">
        <v>142</v>
      </c>
      <c r="AM86" s="68">
        <f t="shared" si="80"/>
        <v>1915</v>
      </c>
      <c r="AN86" s="69" t="s">
        <v>150</v>
      </c>
      <c r="AO86" s="67">
        <f>form!B86</f>
        <v>0</v>
      </c>
      <c r="AP86" s="67" t="s">
        <v>808</v>
      </c>
      <c r="AQ86" s="67">
        <f t="shared" si="81"/>
        <v>1914</v>
      </c>
      <c r="AR86" s="67" t="s">
        <v>811</v>
      </c>
      <c r="AS86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1914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86" s="67" t="s">
        <v>142</v>
      </c>
      <c r="AV86" s="68">
        <f t="shared" si="83"/>
        <v>1916</v>
      </c>
      <c r="AW86" s="69" t="s">
        <v>151</v>
      </c>
      <c r="AX86" s="67">
        <f>form!B86</f>
        <v>0</v>
      </c>
      <c r="AY86" s="67" t="s">
        <v>809</v>
      </c>
      <c r="AZ86" s="67">
        <f t="shared" si="84"/>
        <v>1915</v>
      </c>
      <c r="BA86" s="67" t="s">
        <v>812</v>
      </c>
      <c r="BB86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1915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86" s="67" t="s">
        <v>142</v>
      </c>
      <c r="BE86" s="68">
        <f t="shared" si="86"/>
        <v>1917</v>
      </c>
      <c r="BF86" s="69" t="s">
        <v>152</v>
      </c>
      <c r="BG86" s="67">
        <f>form!B86</f>
        <v>0</v>
      </c>
      <c r="BH86" s="67" t="s">
        <v>849</v>
      </c>
      <c r="BI86" s="67"/>
      <c r="BJ86" s="67"/>
      <c r="BK86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86" s="67" t="s">
        <v>142</v>
      </c>
      <c r="BN86" s="68">
        <f t="shared" si="88"/>
        <v>1918</v>
      </c>
      <c r="BO86" s="69" t="s">
        <v>153</v>
      </c>
      <c r="BP86" s="67">
        <f>form!B86</f>
        <v>0</v>
      </c>
      <c r="BQ86" s="67" t="s">
        <v>814</v>
      </c>
      <c r="BR86" s="67">
        <f t="shared" si="89"/>
        <v>1927</v>
      </c>
      <c r="BS86" s="67" t="s">
        <v>144</v>
      </c>
      <c r="BT86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1927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86" s="67" t="s">
        <v>142</v>
      </c>
      <c r="BW86" s="68">
        <f t="shared" si="91"/>
        <v>1919</v>
      </c>
      <c r="BX86" s="69" t="s">
        <v>154</v>
      </c>
      <c r="BY86" s="67">
        <f>form!B86</f>
        <v>0</v>
      </c>
      <c r="BZ86" s="67" t="s">
        <v>806</v>
      </c>
      <c r="CA86" s="67">
        <f t="shared" si="92"/>
        <v>1920</v>
      </c>
      <c r="CB86" s="67" t="s">
        <v>145</v>
      </c>
      <c r="CC86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1920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86" s="67" t="s">
        <v>142</v>
      </c>
      <c r="CF86" s="68">
        <f t="shared" si="94"/>
        <v>1920</v>
      </c>
      <c r="CG86" s="69" t="s">
        <v>155</v>
      </c>
      <c r="CH86" s="67">
        <f>form!B86</f>
        <v>0</v>
      </c>
      <c r="CI86" s="67" t="s">
        <v>139</v>
      </c>
      <c r="CJ86" s="67"/>
      <c r="CK86" s="67"/>
      <c r="CL86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86" s="67" t="s">
        <v>142</v>
      </c>
      <c r="CO86" s="68">
        <f t="shared" si="96"/>
        <v>1921</v>
      </c>
      <c r="CP86" s="69" t="s">
        <v>141</v>
      </c>
      <c r="CQ86" s="67">
        <f>form!B86</f>
        <v>0</v>
      </c>
      <c r="CR86" s="67" t="s">
        <v>140</v>
      </c>
      <c r="CS86" s="67"/>
      <c r="CT86" s="67"/>
      <c r="CU86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86" s="67" t="s">
        <v>142</v>
      </c>
      <c r="CX86" s="68">
        <f t="shared" si="98"/>
        <v>1922</v>
      </c>
      <c r="CY86" s="69" t="s">
        <v>156</v>
      </c>
      <c r="CZ86" s="67">
        <f>form!B86</f>
        <v>0</v>
      </c>
      <c r="DA86" s="67" t="s">
        <v>137</v>
      </c>
      <c r="DB86" s="67"/>
      <c r="DC86" s="67"/>
      <c r="DD86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86" s="67" t="s">
        <v>142</v>
      </c>
      <c r="DG86" s="68">
        <f t="shared" si="100"/>
        <v>1923</v>
      </c>
      <c r="DH86" s="69" t="s">
        <v>158</v>
      </c>
      <c r="DI86" s="67">
        <f>form!B86</f>
        <v>0</v>
      </c>
      <c r="DJ86" s="67" t="s">
        <v>799</v>
      </c>
      <c r="DK86" s="70">
        <f t="shared" si="101"/>
        <v>1927</v>
      </c>
      <c r="DL86" s="67" t="s">
        <v>847</v>
      </c>
      <c r="DM86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86" s="67" t="s">
        <v>142</v>
      </c>
      <c r="DP86" s="68">
        <f t="shared" si="103"/>
        <v>1924</v>
      </c>
      <c r="DQ86" s="69" t="s">
        <v>159</v>
      </c>
      <c r="DR86" s="67">
        <f>form!B86</f>
        <v>0</v>
      </c>
      <c r="DS86" s="67" t="s">
        <v>802</v>
      </c>
      <c r="DT86" s="70">
        <f t="shared" si="104"/>
        <v>1927</v>
      </c>
      <c r="DU86" s="67" t="s">
        <v>848</v>
      </c>
      <c r="DV86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86" s="67" t="s">
        <v>142</v>
      </c>
      <c r="DY86" s="68">
        <f t="shared" si="106"/>
        <v>1925</v>
      </c>
      <c r="DZ86" s="69" t="s">
        <v>160</v>
      </c>
      <c r="EA86" s="67">
        <f>form!B86</f>
        <v>0</v>
      </c>
      <c r="EB86" s="67" t="s">
        <v>804</v>
      </c>
      <c r="EC86" s="70">
        <f t="shared" si="107"/>
        <v>1927</v>
      </c>
      <c r="ED86" s="67" t="s">
        <v>848</v>
      </c>
      <c r="EE86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86" s="67" t="s">
        <v>142</v>
      </c>
      <c r="EH86" s="68">
        <f t="shared" si="109"/>
        <v>1926</v>
      </c>
      <c r="EI86" s="69" t="s">
        <v>161</v>
      </c>
      <c r="EJ86" s="67">
        <f>form!B86</f>
        <v>0</v>
      </c>
      <c r="EK86" s="67" t="s">
        <v>805</v>
      </c>
      <c r="EL86" s="70">
        <f t="shared" si="110"/>
        <v>1927</v>
      </c>
      <c r="EM86" s="67" t="s">
        <v>848</v>
      </c>
      <c r="EN86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86" s="67" t="s">
        <v>142</v>
      </c>
      <c r="EQ86" s="68">
        <f t="shared" si="112"/>
        <v>1927</v>
      </c>
      <c r="ER86" s="69" t="s">
        <v>157</v>
      </c>
      <c r="ES86" s="67">
        <f>form!B86</f>
        <v>0</v>
      </c>
      <c r="ET86" s="67" t="s">
        <v>813</v>
      </c>
      <c r="EU86" s="67"/>
      <c r="EV86" s="67"/>
      <c r="EW86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86" s="71" t="s">
        <v>162</v>
      </c>
      <c r="FI86" s="71">
        <f t="shared" si="114"/>
        <v>1927</v>
      </c>
      <c r="FJ86" s="71" t="s">
        <v>163</v>
      </c>
      <c r="FK86" s="67">
        <f>form!B86</f>
        <v>0</v>
      </c>
      <c r="FL86" s="71" t="s">
        <v>164</v>
      </c>
      <c r="FM86" s="71"/>
      <c r="FN86" s="71"/>
      <c r="FO86" s="58" t="str">
        <f t="shared" si="115"/>
        <v>INSERT INTO `ez_fabrik_joins` (`list_id`, `element_id`, `join_from_table`, `table_join`, `table_key`, `table_join_key`, `join_type`, `group_id`, `params`) VALUES (0, 1927, '', '#__users', 'user_sp', 'id', 'left', 0, '{"join-label":"name","type":"element","pk":"`#__users`.`id`"}');</v>
      </c>
      <c r="FQ86" s="67" t="s">
        <v>142</v>
      </c>
      <c r="FR86" s="68">
        <f t="shared" si="116"/>
        <v>1928</v>
      </c>
      <c r="FS86" s="67" t="s">
        <v>341</v>
      </c>
      <c r="FT86" s="67">
        <f>form!B86</f>
        <v>0</v>
      </c>
      <c r="FU86" s="67" t="s">
        <v>342</v>
      </c>
      <c r="FV86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86" s="59"/>
      <c r="FX86" s="13" t="s">
        <v>142</v>
      </c>
      <c r="FY86" s="68">
        <f t="shared" si="118"/>
        <v>1929</v>
      </c>
      <c r="FZ86" t="s">
        <v>851</v>
      </c>
      <c r="GA86" s="67">
        <f>form!B86</f>
        <v>0</v>
      </c>
      <c r="GB86" t="s">
        <v>853</v>
      </c>
      <c r="GC86" s="34">
        <f t="shared" si="119"/>
        <v>1913</v>
      </c>
      <c r="GD86" t="s">
        <v>852</v>
      </c>
      <c r="GE86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1913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86" s="67"/>
      <c r="GH86" s="67"/>
      <c r="GI86" s="67"/>
      <c r="GJ86" s="67"/>
      <c r="GL86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1927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86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86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86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1913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86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1914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86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1915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86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86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1927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86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1920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86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86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86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86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86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86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86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86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86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86" s="66" t="str">
        <f t="shared" si="139"/>
        <v>INSERT INTO `ez_fabrik_joins` (`list_id`, `element_id`, `join_from_table`, `table_join`, `table_key`, `table_join_key`, `join_type`, `group_id`, `params`) VALUES (0, 1927, '', '#__users', 'user_sp', 'id', 'left', 0, '{"join-label":"name","type":"element","pk":"`#__users`.`id`"}');</v>
      </c>
    </row>
    <row r="87" spans="1:212" x14ac:dyDescent="0.25">
      <c r="A87" s="67" t="s">
        <v>142</v>
      </c>
      <c r="B87" s="68">
        <f>dop!A89+1</f>
        <v>1931</v>
      </c>
      <c r="C87" s="69" t="s">
        <v>146</v>
      </c>
      <c r="D87" s="67">
        <f>form!B87</f>
        <v>0</v>
      </c>
      <c r="E87" s="67" t="s">
        <v>854</v>
      </c>
      <c r="F87" s="70">
        <f t="shared" si="71"/>
        <v>1947</v>
      </c>
      <c r="G87" s="67" t="s">
        <v>845</v>
      </c>
      <c r="H87" s="67"/>
      <c r="I87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1947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87" s="67" t="s">
        <v>142</v>
      </c>
      <c r="L87" s="68">
        <f t="shared" si="73"/>
        <v>1932</v>
      </c>
      <c r="M87" s="69" t="s">
        <v>147</v>
      </c>
      <c r="N87" s="67">
        <f>form!B87</f>
        <v>0</v>
      </c>
      <c r="O87" s="67" t="s">
        <v>846</v>
      </c>
      <c r="P87" s="67"/>
      <c r="Q87" s="67"/>
      <c r="R87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87" s="67" t="s">
        <v>142</v>
      </c>
      <c r="U87" s="68">
        <f t="shared" si="75"/>
        <v>1933</v>
      </c>
      <c r="V87" s="69" t="s">
        <v>148</v>
      </c>
      <c r="W87" s="67">
        <f>form!B87</f>
        <v>0</v>
      </c>
      <c r="X87" s="67" t="s">
        <v>138</v>
      </c>
      <c r="Y87" s="67"/>
      <c r="Z87" s="67"/>
      <c r="AA87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87" s="67" t="s">
        <v>142</v>
      </c>
      <c r="AD87" s="68">
        <f t="shared" si="77"/>
        <v>1934</v>
      </c>
      <c r="AE87" s="69" t="s">
        <v>149</v>
      </c>
      <c r="AF87" s="67">
        <f>form!B87</f>
        <v>0</v>
      </c>
      <c r="AG87" s="67" t="s">
        <v>807</v>
      </c>
      <c r="AH87" s="67">
        <f t="shared" si="78"/>
        <v>1933</v>
      </c>
      <c r="AI87" s="67" t="s">
        <v>810</v>
      </c>
      <c r="AJ87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1933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87" s="67" t="s">
        <v>142</v>
      </c>
      <c r="AM87" s="68">
        <f t="shared" si="80"/>
        <v>1935</v>
      </c>
      <c r="AN87" s="69" t="s">
        <v>150</v>
      </c>
      <c r="AO87" s="67">
        <f>form!B87</f>
        <v>0</v>
      </c>
      <c r="AP87" s="67" t="s">
        <v>808</v>
      </c>
      <c r="AQ87" s="67">
        <f t="shared" si="81"/>
        <v>1934</v>
      </c>
      <c r="AR87" s="67" t="s">
        <v>811</v>
      </c>
      <c r="AS87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1934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87" s="67" t="s">
        <v>142</v>
      </c>
      <c r="AV87" s="68">
        <f t="shared" si="83"/>
        <v>1936</v>
      </c>
      <c r="AW87" s="69" t="s">
        <v>151</v>
      </c>
      <c r="AX87" s="67">
        <f>form!B87</f>
        <v>0</v>
      </c>
      <c r="AY87" s="67" t="s">
        <v>809</v>
      </c>
      <c r="AZ87" s="67">
        <f t="shared" si="84"/>
        <v>1935</v>
      </c>
      <c r="BA87" s="67" t="s">
        <v>812</v>
      </c>
      <c r="BB87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1935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87" s="67" t="s">
        <v>142</v>
      </c>
      <c r="BE87" s="68">
        <f t="shared" si="86"/>
        <v>1937</v>
      </c>
      <c r="BF87" s="69" t="s">
        <v>152</v>
      </c>
      <c r="BG87" s="67">
        <f>form!B87</f>
        <v>0</v>
      </c>
      <c r="BH87" s="67" t="s">
        <v>849</v>
      </c>
      <c r="BI87" s="67"/>
      <c r="BJ87" s="67"/>
      <c r="BK87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87" s="67" t="s">
        <v>142</v>
      </c>
      <c r="BN87" s="68">
        <f t="shared" si="88"/>
        <v>1938</v>
      </c>
      <c r="BO87" s="69" t="s">
        <v>153</v>
      </c>
      <c r="BP87" s="67">
        <f>form!B87</f>
        <v>0</v>
      </c>
      <c r="BQ87" s="67" t="s">
        <v>814</v>
      </c>
      <c r="BR87" s="67">
        <f t="shared" si="89"/>
        <v>1947</v>
      </c>
      <c r="BS87" s="67" t="s">
        <v>144</v>
      </c>
      <c r="BT87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1947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87" s="67" t="s">
        <v>142</v>
      </c>
      <c r="BW87" s="68">
        <f t="shared" si="91"/>
        <v>1939</v>
      </c>
      <c r="BX87" s="69" t="s">
        <v>154</v>
      </c>
      <c r="BY87" s="67">
        <f>form!B87</f>
        <v>0</v>
      </c>
      <c r="BZ87" s="67" t="s">
        <v>806</v>
      </c>
      <c r="CA87" s="67">
        <f t="shared" si="92"/>
        <v>1940</v>
      </c>
      <c r="CB87" s="67" t="s">
        <v>145</v>
      </c>
      <c r="CC87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1940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87" s="67" t="s">
        <v>142</v>
      </c>
      <c r="CF87" s="68">
        <f t="shared" si="94"/>
        <v>1940</v>
      </c>
      <c r="CG87" s="69" t="s">
        <v>155</v>
      </c>
      <c r="CH87" s="67">
        <f>form!B87</f>
        <v>0</v>
      </c>
      <c r="CI87" s="67" t="s">
        <v>139</v>
      </c>
      <c r="CJ87" s="67"/>
      <c r="CK87" s="67"/>
      <c r="CL87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87" s="67" t="s">
        <v>142</v>
      </c>
      <c r="CO87" s="68">
        <f t="shared" si="96"/>
        <v>1941</v>
      </c>
      <c r="CP87" s="69" t="s">
        <v>141</v>
      </c>
      <c r="CQ87" s="67">
        <f>form!B87</f>
        <v>0</v>
      </c>
      <c r="CR87" s="67" t="s">
        <v>140</v>
      </c>
      <c r="CS87" s="67"/>
      <c r="CT87" s="67"/>
      <c r="CU87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87" s="67" t="s">
        <v>142</v>
      </c>
      <c r="CX87" s="68">
        <f t="shared" si="98"/>
        <v>1942</v>
      </c>
      <c r="CY87" s="69" t="s">
        <v>156</v>
      </c>
      <c r="CZ87" s="67">
        <f>form!B87</f>
        <v>0</v>
      </c>
      <c r="DA87" s="67" t="s">
        <v>137</v>
      </c>
      <c r="DB87" s="67"/>
      <c r="DC87" s="67"/>
      <c r="DD87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87" s="67" t="s">
        <v>142</v>
      </c>
      <c r="DG87" s="68">
        <f t="shared" si="100"/>
        <v>1943</v>
      </c>
      <c r="DH87" s="69" t="s">
        <v>158</v>
      </c>
      <c r="DI87" s="67">
        <f>form!B87</f>
        <v>0</v>
      </c>
      <c r="DJ87" s="67" t="s">
        <v>799</v>
      </c>
      <c r="DK87" s="70">
        <f t="shared" si="101"/>
        <v>1947</v>
      </c>
      <c r="DL87" s="67" t="s">
        <v>847</v>
      </c>
      <c r="DM87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87" s="67" t="s">
        <v>142</v>
      </c>
      <c r="DP87" s="68">
        <f t="shared" si="103"/>
        <v>1944</v>
      </c>
      <c r="DQ87" s="69" t="s">
        <v>159</v>
      </c>
      <c r="DR87" s="67">
        <f>form!B87</f>
        <v>0</v>
      </c>
      <c r="DS87" s="67" t="s">
        <v>802</v>
      </c>
      <c r="DT87" s="70">
        <f t="shared" si="104"/>
        <v>1947</v>
      </c>
      <c r="DU87" s="67" t="s">
        <v>848</v>
      </c>
      <c r="DV87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87" s="67" t="s">
        <v>142</v>
      </c>
      <c r="DY87" s="68">
        <f t="shared" si="106"/>
        <v>1945</v>
      </c>
      <c r="DZ87" s="69" t="s">
        <v>160</v>
      </c>
      <c r="EA87" s="67">
        <f>form!B87</f>
        <v>0</v>
      </c>
      <c r="EB87" s="67" t="s">
        <v>804</v>
      </c>
      <c r="EC87" s="70">
        <f t="shared" si="107"/>
        <v>1947</v>
      </c>
      <c r="ED87" s="67" t="s">
        <v>848</v>
      </c>
      <c r="EE87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87" s="67" t="s">
        <v>142</v>
      </c>
      <c r="EH87" s="68">
        <f t="shared" si="109"/>
        <v>1946</v>
      </c>
      <c r="EI87" s="69" t="s">
        <v>161</v>
      </c>
      <c r="EJ87" s="67">
        <f>form!B87</f>
        <v>0</v>
      </c>
      <c r="EK87" s="67" t="s">
        <v>805</v>
      </c>
      <c r="EL87" s="70">
        <f t="shared" si="110"/>
        <v>1947</v>
      </c>
      <c r="EM87" s="67" t="s">
        <v>848</v>
      </c>
      <c r="EN87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87" s="67" t="s">
        <v>142</v>
      </c>
      <c r="EQ87" s="68">
        <f t="shared" si="112"/>
        <v>1947</v>
      </c>
      <c r="ER87" s="69" t="s">
        <v>157</v>
      </c>
      <c r="ES87" s="67">
        <f>form!B87</f>
        <v>0</v>
      </c>
      <c r="ET87" s="67" t="s">
        <v>813</v>
      </c>
      <c r="EU87" s="67"/>
      <c r="EV87" s="67"/>
      <c r="EW87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87" s="71" t="s">
        <v>162</v>
      </c>
      <c r="FI87" s="71">
        <f t="shared" si="114"/>
        <v>1947</v>
      </c>
      <c r="FJ87" s="71" t="s">
        <v>163</v>
      </c>
      <c r="FK87" s="67">
        <f>form!B87</f>
        <v>0</v>
      </c>
      <c r="FL87" s="71" t="s">
        <v>164</v>
      </c>
      <c r="FM87" s="71"/>
      <c r="FN87" s="71"/>
      <c r="FO87" s="58" t="str">
        <f t="shared" si="115"/>
        <v>INSERT INTO `ez_fabrik_joins` (`list_id`, `element_id`, `join_from_table`, `table_join`, `table_key`, `table_join_key`, `join_type`, `group_id`, `params`) VALUES (0, 1947, '', '#__users', 'user_sp', 'id', 'left', 0, '{"join-label":"name","type":"element","pk":"`#__users`.`id`"}');</v>
      </c>
      <c r="FQ87" s="67" t="s">
        <v>142</v>
      </c>
      <c r="FR87" s="68">
        <f t="shared" si="116"/>
        <v>1948</v>
      </c>
      <c r="FS87" s="67" t="s">
        <v>341</v>
      </c>
      <c r="FT87" s="67">
        <f>form!B87</f>
        <v>0</v>
      </c>
      <c r="FU87" s="67" t="s">
        <v>342</v>
      </c>
      <c r="FV87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87" s="59"/>
      <c r="FX87" s="13" t="s">
        <v>142</v>
      </c>
      <c r="FY87" s="68">
        <f t="shared" si="118"/>
        <v>1949</v>
      </c>
      <c r="FZ87" t="s">
        <v>851</v>
      </c>
      <c r="GA87" s="67">
        <f>form!B87</f>
        <v>0</v>
      </c>
      <c r="GB87" t="s">
        <v>853</v>
      </c>
      <c r="GC87" s="34">
        <f t="shared" si="119"/>
        <v>1933</v>
      </c>
      <c r="GD87" t="s">
        <v>852</v>
      </c>
      <c r="GE87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1933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87" s="67"/>
      <c r="GH87" s="67"/>
      <c r="GI87" s="67"/>
      <c r="GJ87" s="67"/>
      <c r="GL87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1947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87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87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87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1933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87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1934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87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1935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87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87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1947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87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1940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87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87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87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87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87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87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87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87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87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87" s="66" t="str">
        <f t="shared" si="139"/>
        <v>INSERT INTO `ez_fabrik_joins` (`list_id`, `element_id`, `join_from_table`, `table_join`, `table_key`, `table_join_key`, `join_type`, `group_id`, `params`) VALUES (0, 1947, '', '#__users', 'user_sp', 'id', 'left', 0, '{"join-label":"name","type":"element","pk":"`#__users`.`id`"}');</v>
      </c>
    </row>
    <row r="88" spans="1:212" x14ac:dyDescent="0.25">
      <c r="A88" s="67" t="s">
        <v>142</v>
      </c>
      <c r="B88" s="68">
        <f>dop!A90+1</f>
        <v>1951</v>
      </c>
      <c r="C88" s="69" t="s">
        <v>146</v>
      </c>
      <c r="D88" s="67">
        <f>form!B88</f>
        <v>0</v>
      </c>
      <c r="E88" s="67" t="s">
        <v>854</v>
      </c>
      <c r="F88" s="70">
        <f t="shared" si="71"/>
        <v>1967</v>
      </c>
      <c r="G88" s="67" t="s">
        <v>845</v>
      </c>
      <c r="H88" s="67"/>
      <c r="I88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1967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88" s="67" t="s">
        <v>142</v>
      </c>
      <c r="L88" s="68">
        <f t="shared" si="73"/>
        <v>1952</v>
      </c>
      <c r="M88" s="69" t="s">
        <v>147</v>
      </c>
      <c r="N88" s="67">
        <f>form!B88</f>
        <v>0</v>
      </c>
      <c r="O88" s="67" t="s">
        <v>846</v>
      </c>
      <c r="P88" s="67"/>
      <c r="Q88" s="67"/>
      <c r="R88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88" s="67" t="s">
        <v>142</v>
      </c>
      <c r="U88" s="68">
        <f t="shared" si="75"/>
        <v>1953</v>
      </c>
      <c r="V88" s="69" t="s">
        <v>148</v>
      </c>
      <c r="W88" s="67">
        <f>form!B88</f>
        <v>0</v>
      </c>
      <c r="X88" s="67" t="s">
        <v>138</v>
      </c>
      <c r="Y88" s="67"/>
      <c r="Z88" s="67"/>
      <c r="AA88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88" s="67" t="s">
        <v>142</v>
      </c>
      <c r="AD88" s="68">
        <f t="shared" si="77"/>
        <v>1954</v>
      </c>
      <c r="AE88" s="69" t="s">
        <v>149</v>
      </c>
      <c r="AF88" s="67">
        <f>form!B88</f>
        <v>0</v>
      </c>
      <c r="AG88" s="67" t="s">
        <v>807</v>
      </c>
      <c r="AH88" s="67">
        <f t="shared" si="78"/>
        <v>1953</v>
      </c>
      <c r="AI88" s="67" t="s">
        <v>810</v>
      </c>
      <c r="AJ88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1953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88" s="67" t="s">
        <v>142</v>
      </c>
      <c r="AM88" s="68">
        <f t="shared" si="80"/>
        <v>1955</v>
      </c>
      <c r="AN88" s="69" t="s">
        <v>150</v>
      </c>
      <c r="AO88" s="67">
        <f>form!B88</f>
        <v>0</v>
      </c>
      <c r="AP88" s="67" t="s">
        <v>808</v>
      </c>
      <c r="AQ88" s="67">
        <f t="shared" si="81"/>
        <v>1954</v>
      </c>
      <c r="AR88" s="67" t="s">
        <v>811</v>
      </c>
      <c r="AS88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1954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88" s="67" t="s">
        <v>142</v>
      </c>
      <c r="AV88" s="68">
        <f t="shared" si="83"/>
        <v>1956</v>
      </c>
      <c r="AW88" s="69" t="s">
        <v>151</v>
      </c>
      <c r="AX88" s="67">
        <f>form!B88</f>
        <v>0</v>
      </c>
      <c r="AY88" s="67" t="s">
        <v>809</v>
      </c>
      <c r="AZ88" s="67">
        <f t="shared" si="84"/>
        <v>1955</v>
      </c>
      <c r="BA88" s="67" t="s">
        <v>812</v>
      </c>
      <c r="BB88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1955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88" s="67" t="s">
        <v>142</v>
      </c>
      <c r="BE88" s="68">
        <f t="shared" si="86"/>
        <v>1957</v>
      </c>
      <c r="BF88" s="69" t="s">
        <v>152</v>
      </c>
      <c r="BG88" s="67">
        <f>form!B88</f>
        <v>0</v>
      </c>
      <c r="BH88" s="67" t="s">
        <v>849</v>
      </c>
      <c r="BI88" s="67"/>
      <c r="BJ88" s="67"/>
      <c r="BK88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88" s="67" t="s">
        <v>142</v>
      </c>
      <c r="BN88" s="68">
        <f t="shared" si="88"/>
        <v>1958</v>
      </c>
      <c r="BO88" s="69" t="s">
        <v>153</v>
      </c>
      <c r="BP88" s="67">
        <f>form!B88</f>
        <v>0</v>
      </c>
      <c r="BQ88" s="67" t="s">
        <v>814</v>
      </c>
      <c r="BR88" s="67">
        <f t="shared" si="89"/>
        <v>1967</v>
      </c>
      <c r="BS88" s="67" t="s">
        <v>144</v>
      </c>
      <c r="BT88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1967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88" s="67" t="s">
        <v>142</v>
      </c>
      <c r="BW88" s="68">
        <f t="shared" si="91"/>
        <v>1959</v>
      </c>
      <c r="BX88" s="69" t="s">
        <v>154</v>
      </c>
      <c r="BY88" s="67">
        <f>form!B88</f>
        <v>0</v>
      </c>
      <c r="BZ88" s="67" t="s">
        <v>806</v>
      </c>
      <c r="CA88" s="67">
        <f t="shared" si="92"/>
        <v>1960</v>
      </c>
      <c r="CB88" s="67" t="s">
        <v>145</v>
      </c>
      <c r="CC88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1960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88" s="67" t="s">
        <v>142</v>
      </c>
      <c r="CF88" s="68">
        <f t="shared" si="94"/>
        <v>1960</v>
      </c>
      <c r="CG88" s="69" t="s">
        <v>155</v>
      </c>
      <c r="CH88" s="67">
        <f>form!B88</f>
        <v>0</v>
      </c>
      <c r="CI88" s="67" t="s">
        <v>139</v>
      </c>
      <c r="CJ88" s="67"/>
      <c r="CK88" s="67"/>
      <c r="CL88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88" s="67" t="s">
        <v>142</v>
      </c>
      <c r="CO88" s="68">
        <f t="shared" si="96"/>
        <v>1961</v>
      </c>
      <c r="CP88" s="69" t="s">
        <v>141</v>
      </c>
      <c r="CQ88" s="67">
        <f>form!B88</f>
        <v>0</v>
      </c>
      <c r="CR88" s="67" t="s">
        <v>140</v>
      </c>
      <c r="CS88" s="67"/>
      <c r="CT88" s="67"/>
      <c r="CU88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88" s="67" t="s">
        <v>142</v>
      </c>
      <c r="CX88" s="68">
        <f t="shared" si="98"/>
        <v>1962</v>
      </c>
      <c r="CY88" s="69" t="s">
        <v>156</v>
      </c>
      <c r="CZ88" s="67">
        <f>form!B88</f>
        <v>0</v>
      </c>
      <c r="DA88" s="67" t="s">
        <v>137</v>
      </c>
      <c r="DB88" s="67"/>
      <c r="DC88" s="67"/>
      <c r="DD88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88" s="67" t="s">
        <v>142</v>
      </c>
      <c r="DG88" s="68">
        <f t="shared" si="100"/>
        <v>1963</v>
      </c>
      <c r="DH88" s="69" t="s">
        <v>158</v>
      </c>
      <c r="DI88" s="67">
        <f>form!B88</f>
        <v>0</v>
      </c>
      <c r="DJ88" s="67" t="s">
        <v>799</v>
      </c>
      <c r="DK88" s="70">
        <f t="shared" si="101"/>
        <v>1967</v>
      </c>
      <c r="DL88" s="67" t="s">
        <v>847</v>
      </c>
      <c r="DM88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88" s="67" t="s">
        <v>142</v>
      </c>
      <c r="DP88" s="68">
        <f t="shared" si="103"/>
        <v>1964</v>
      </c>
      <c r="DQ88" s="69" t="s">
        <v>159</v>
      </c>
      <c r="DR88" s="67">
        <f>form!B88</f>
        <v>0</v>
      </c>
      <c r="DS88" s="67" t="s">
        <v>802</v>
      </c>
      <c r="DT88" s="70">
        <f t="shared" si="104"/>
        <v>1967</v>
      </c>
      <c r="DU88" s="67" t="s">
        <v>848</v>
      </c>
      <c r="DV88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88" s="67" t="s">
        <v>142</v>
      </c>
      <c r="DY88" s="68">
        <f t="shared" si="106"/>
        <v>1965</v>
      </c>
      <c r="DZ88" s="69" t="s">
        <v>160</v>
      </c>
      <c r="EA88" s="67">
        <f>form!B88</f>
        <v>0</v>
      </c>
      <c r="EB88" s="67" t="s">
        <v>804</v>
      </c>
      <c r="EC88" s="70">
        <f t="shared" si="107"/>
        <v>1967</v>
      </c>
      <c r="ED88" s="67" t="s">
        <v>848</v>
      </c>
      <c r="EE88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88" s="67" t="s">
        <v>142</v>
      </c>
      <c r="EH88" s="68">
        <f t="shared" si="109"/>
        <v>1966</v>
      </c>
      <c r="EI88" s="69" t="s">
        <v>161</v>
      </c>
      <c r="EJ88" s="67">
        <f>form!B88</f>
        <v>0</v>
      </c>
      <c r="EK88" s="67" t="s">
        <v>805</v>
      </c>
      <c r="EL88" s="70">
        <f t="shared" si="110"/>
        <v>1967</v>
      </c>
      <c r="EM88" s="67" t="s">
        <v>848</v>
      </c>
      <c r="EN88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88" s="67" t="s">
        <v>142</v>
      </c>
      <c r="EQ88" s="68">
        <f t="shared" si="112"/>
        <v>1967</v>
      </c>
      <c r="ER88" s="69" t="s">
        <v>157</v>
      </c>
      <c r="ES88" s="67">
        <f>form!B88</f>
        <v>0</v>
      </c>
      <c r="ET88" s="67" t="s">
        <v>813</v>
      </c>
      <c r="EU88" s="67"/>
      <c r="EV88" s="67"/>
      <c r="EW88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88" s="71" t="s">
        <v>162</v>
      </c>
      <c r="FI88" s="71">
        <f t="shared" si="114"/>
        <v>1967</v>
      </c>
      <c r="FJ88" s="71" t="s">
        <v>163</v>
      </c>
      <c r="FK88" s="67">
        <f>form!B88</f>
        <v>0</v>
      </c>
      <c r="FL88" s="71" t="s">
        <v>164</v>
      </c>
      <c r="FM88" s="71"/>
      <c r="FN88" s="71"/>
      <c r="FO88" s="58" t="str">
        <f t="shared" si="115"/>
        <v>INSERT INTO `ez_fabrik_joins` (`list_id`, `element_id`, `join_from_table`, `table_join`, `table_key`, `table_join_key`, `join_type`, `group_id`, `params`) VALUES (0, 1967, '', '#__users', 'user_sp', 'id', 'left', 0, '{"join-label":"name","type":"element","pk":"`#__users`.`id`"}');</v>
      </c>
      <c r="FQ88" s="67" t="s">
        <v>142</v>
      </c>
      <c r="FR88" s="68">
        <f t="shared" si="116"/>
        <v>1968</v>
      </c>
      <c r="FS88" s="67" t="s">
        <v>341</v>
      </c>
      <c r="FT88" s="67">
        <f>form!B88</f>
        <v>0</v>
      </c>
      <c r="FU88" s="67" t="s">
        <v>342</v>
      </c>
      <c r="FV88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88" s="59"/>
      <c r="FX88" s="13" t="s">
        <v>142</v>
      </c>
      <c r="FY88" s="68">
        <f t="shared" si="118"/>
        <v>1969</v>
      </c>
      <c r="FZ88" t="s">
        <v>851</v>
      </c>
      <c r="GA88" s="67">
        <f>form!B88</f>
        <v>0</v>
      </c>
      <c r="GB88" t="s">
        <v>853</v>
      </c>
      <c r="GC88" s="34">
        <f t="shared" si="119"/>
        <v>1953</v>
      </c>
      <c r="GD88" t="s">
        <v>852</v>
      </c>
      <c r="GE88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1953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88" s="67"/>
      <c r="GH88" s="67"/>
      <c r="GI88" s="67"/>
      <c r="GJ88" s="67"/>
      <c r="GL88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1967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88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88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88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1953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88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1954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88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1955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88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88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1967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88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1960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88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88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88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88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88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88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88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88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88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88" s="66" t="str">
        <f t="shared" si="139"/>
        <v>INSERT INTO `ez_fabrik_joins` (`list_id`, `element_id`, `join_from_table`, `table_join`, `table_key`, `table_join_key`, `join_type`, `group_id`, `params`) VALUES (0, 1967, '', '#__users', 'user_sp', 'id', 'left', 0, '{"join-label":"name","type":"element","pk":"`#__users`.`id`"}');</v>
      </c>
    </row>
    <row r="89" spans="1:212" x14ac:dyDescent="0.25">
      <c r="A89" s="67" t="s">
        <v>142</v>
      </c>
      <c r="B89" s="68">
        <f>dop!A91+1</f>
        <v>1971</v>
      </c>
      <c r="C89" s="69" t="s">
        <v>146</v>
      </c>
      <c r="D89" s="67">
        <f>form!B89</f>
        <v>0</v>
      </c>
      <c r="E89" s="67" t="s">
        <v>854</v>
      </c>
      <c r="F89" s="70">
        <f t="shared" si="71"/>
        <v>1987</v>
      </c>
      <c r="G89" s="67" t="s">
        <v>845</v>
      </c>
      <c r="H89" s="67"/>
      <c r="I89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1987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89" s="67" t="s">
        <v>142</v>
      </c>
      <c r="L89" s="68">
        <f t="shared" si="73"/>
        <v>1972</v>
      </c>
      <c r="M89" s="69" t="s">
        <v>147</v>
      </c>
      <c r="N89" s="67">
        <f>form!B89</f>
        <v>0</v>
      </c>
      <c r="O89" s="67" t="s">
        <v>846</v>
      </c>
      <c r="P89" s="67"/>
      <c r="Q89" s="67"/>
      <c r="R89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89" s="67" t="s">
        <v>142</v>
      </c>
      <c r="U89" s="68">
        <f t="shared" si="75"/>
        <v>1973</v>
      </c>
      <c r="V89" s="69" t="s">
        <v>148</v>
      </c>
      <c r="W89" s="67">
        <f>form!B89</f>
        <v>0</v>
      </c>
      <c r="X89" s="67" t="s">
        <v>138</v>
      </c>
      <c r="Y89" s="67"/>
      <c r="Z89" s="67"/>
      <c r="AA89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89" s="67" t="s">
        <v>142</v>
      </c>
      <c r="AD89" s="68">
        <f t="shared" si="77"/>
        <v>1974</v>
      </c>
      <c r="AE89" s="69" t="s">
        <v>149</v>
      </c>
      <c r="AF89" s="67">
        <f>form!B89</f>
        <v>0</v>
      </c>
      <c r="AG89" s="67" t="s">
        <v>807</v>
      </c>
      <c r="AH89" s="67">
        <f t="shared" si="78"/>
        <v>1973</v>
      </c>
      <c r="AI89" s="67" t="s">
        <v>810</v>
      </c>
      <c r="AJ89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1973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89" s="67" t="s">
        <v>142</v>
      </c>
      <c r="AM89" s="68">
        <f t="shared" si="80"/>
        <v>1975</v>
      </c>
      <c r="AN89" s="69" t="s">
        <v>150</v>
      </c>
      <c r="AO89" s="67">
        <f>form!B89</f>
        <v>0</v>
      </c>
      <c r="AP89" s="67" t="s">
        <v>808</v>
      </c>
      <c r="AQ89" s="67">
        <f t="shared" si="81"/>
        <v>1974</v>
      </c>
      <c r="AR89" s="67" t="s">
        <v>811</v>
      </c>
      <c r="AS89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1974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89" s="67" t="s">
        <v>142</v>
      </c>
      <c r="AV89" s="68">
        <f t="shared" si="83"/>
        <v>1976</v>
      </c>
      <c r="AW89" s="69" t="s">
        <v>151</v>
      </c>
      <c r="AX89" s="67">
        <f>form!B89</f>
        <v>0</v>
      </c>
      <c r="AY89" s="67" t="s">
        <v>809</v>
      </c>
      <c r="AZ89" s="67">
        <f t="shared" si="84"/>
        <v>1975</v>
      </c>
      <c r="BA89" s="67" t="s">
        <v>812</v>
      </c>
      <c r="BB89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1975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89" s="67" t="s">
        <v>142</v>
      </c>
      <c r="BE89" s="68">
        <f t="shared" si="86"/>
        <v>1977</v>
      </c>
      <c r="BF89" s="69" t="s">
        <v>152</v>
      </c>
      <c r="BG89" s="67">
        <f>form!B89</f>
        <v>0</v>
      </c>
      <c r="BH89" s="67" t="s">
        <v>849</v>
      </c>
      <c r="BI89" s="67"/>
      <c r="BJ89" s="67"/>
      <c r="BK89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89" s="67" t="s">
        <v>142</v>
      </c>
      <c r="BN89" s="68">
        <f t="shared" si="88"/>
        <v>1978</v>
      </c>
      <c r="BO89" s="69" t="s">
        <v>153</v>
      </c>
      <c r="BP89" s="67">
        <f>form!B89</f>
        <v>0</v>
      </c>
      <c r="BQ89" s="67" t="s">
        <v>814</v>
      </c>
      <c r="BR89" s="67">
        <f t="shared" si="89"/>
        <v>1987</v>
      </c>
      <c r="BS89" s="67" t="s">
        <v>144</v>
      </c>
      <c r="BT89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1987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89" s="67" t="s">
        <v>142</v>
      </c>
      <c r="BW89" s="68">
        <f t="shared" si="91"/>
        <v>1979</v>
      </c>
      <c r="BX89" s="69" t="s">
        <v>154</v>
      </c>
      <c r="BY89" s="67">
        <f>form!B89</f>
        <v>0</v>
      </c>
      <c r="BZ89" s="67" t="s">
        <v>806</v>
      </c>
      <c r="CA89" s="67">
        <f t="shared" si="92"/>
        <v>1980</v>
      </c>
      <c r="CB89" s="67" t="s">
        <v>145</v>
      </c>
      <c r="CC89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1980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89" s="67" t="s">
        <v>142</v>
      </c>
      <c r="CF89" s="68">
        <f t="shared" si="94"/>
        <v>1980</v>
      </c>
      <c r="CG89" s="69" t="s">
        <v>155</v>
      </c>
      <c r="CH89" s="67">
        <f>form!B89</f>
        <v>0</v>
      </c>
      <c r="CI89" s="67" t="s">
        <v>139</v>
      </c>
      <c r="CJ89" s="67"/>
      <c r="CK89" s="67"/>
      <c r="CL89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89" s="67" t="s">
        <v>142</v>
      </c>
      <c r="CO89" s="68">
        <f t="shared" si="96"/>
        <v>1981</v>
      </c>
      <c r="CP89" s="69" t="s">
        <v>141</v>
      </c>
      <c r="CQ89" s="67">
        <f>form!B89</f>
        <v>0</v>
      </c>
      <c r="CR89" s="67" t="s">
        <v>140</v>
      </c>
      <c r="CS89" s="67"/>
      <c r="CT89" s="67"/>
      <c r="CU89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89" s="67" t="s">
        <v>142</v>
      </c>
      <c r="CX89" s="68">
        <f t="shared" si="98"/>
        <v>1982</v>
      </c>
      <c r="CY89" s="69" t="s">
        <v>156</v>
      </c>
      <c r="CZ89" s="67">
        <f>form!B89</f>
        <v>0</v>
      </c>
      <c r="DA89" s="67" t="s">
        <v>137</v>
      </c>
      <c r="DB89" s="67"/>
      <c r="DC89" s="67"/>
      <c r="DD89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89" s="67" t="s">
        <v>142</v>
      </c>
      <c r="DG89" s="68">
        <f t="shared" si="100"/>
        <v>1983</v>
      </c>
      <c r="DH89" s="69" t="s">
        <v>158</v>
      </c>
      <c r="DI89" s="67">
        <f>form!B89</f>
        <v>0</v>
      </c>
      <c r="DJ89" s="67" t="s">
        <v>799</v>
      </c>
      <c r="DK89" s="70">
        <f t="shared" si="101"/>
        <v>1987</v>
      </c>
      <c r="DL89" s="67" t="s">
        <v>847</v>
      </c>
      <c r="DM89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89" s="67" t="s">
        <v>142</v>
      </c>
      <c r="DP89" s="68">
        <f t="shared" si="103"/>
        <v>1984</v>
      </c>
      <c r="DQ89" s="69" t="s">
        <v>159</v>
      </c>
      <c r="DR89" s="67">
        <f>form!B89</f>
        <v>0</v>
      </c>
      <c r="DS89" s="67" t="s">
        <v>802</v>
      </c>
      <c r="DT89" s="70">
        <f t="shared" si="104"/>
        <v>1987</v>
      </c>
      <c r="DU89" s="67" t="s">
        <v>848</v>
      </c>
      <c r="DV89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89" s="67" t="s">
        <v>142</v>
      </c>
      <c r="DY89" s="68">
        <f t="shared" si="106"/>
        <v>1985</v>
      </c>
      <c r="DZ89" s="69" t="s">
        <v>160</v>
      </c>
      <c r="EA89" s="67">
        <f>form!B89</f>
        <v>0</v>
      </c>
      <c r="EB89" s="67" t="s">
        <v>804</v>
      </c>
      <c r="EC89" s="70">
        <f t="shared" si="107"/>
        <v>1987</v>
      </c>
      <c r="ED89" s="67" t="s">
        <v>848</v>
      </c>
      <c r="EE89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89" s="67" t="s">
        <v>142</v>
      </c>
      <c r="EH89" s="68">
        <f t="shared" si="109"/>
        <v>1986</v>
      </c>
      <c r="EI89" s="69" t="s">
        <v>161</v>
      </c>
      <c r="EJ89" s="67">
        <f>form!B89</f>
        <v>0</v>
      </c>
      <c r="EK89" s="67" t="s">
        <v>805</v>
      </c>
      <c r="EL89" s="70">
        <f t="shared" si="110"/>
        <v>1987</v>
      </c>
      <c r="EM89" s="67" t="s">
        <v>848</v>
      </c>
      <c r="EN89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89" s="67" t="s">
        <v>142</v>
      </c>
      <c r="EQ89" s="68">
        <f t="shared" si="112"/>
        <v>1987</v>
      </c>
      <c r="ER89" s="69" t="s">
        <v>157</v>
      </c>
      <c r="ES89" s="67">
        <f>form!B89</f>
        <v>0</v>
      </c>
      <c r="ET89" s="67" t="s">
        <v>813</v>
      </c>
      <c r="EU89" s="67"/>
      <c r="EV89" s="67"/>
      <c r="EW89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89" s="71" t="s">
        <v>162</v>
      </c>
      <c r="FI89" s="71">
        <f t="shared" si="114"/>
        <v>1987</v>
      </c>
      <c r="FJ89" s="71" t="s">
        <v>163</v>
      </c>
      <c r="FK89" s="67">
        <f>form!B89</f>
        <v>0</v>
      </c>
      <c r="FL89" s="71" t="s">
        <v>164</v>
      </c>
      <c r="FM89" s="71"/>
      <c r="FN89" s="71"/>
      <c r="FO89" s="58" t="str">
        <f t="shared" si="115"/>
        <v>INSERT INTO `ez_fabrik_joins` (`list_id`, `element_id`, `join_from_table`, `table_join`, `table_key`, `table_join_key`, `join_type`, `group_id`, `params`) VALUES (0, 1987, '', '#__users', 'user_sp', 'id', 'left', 0, '{"join-label":"name","type":"element","pk":"`#__users`.`id`"}');</v>
      </c>
      <c r="FQ89" s="67" t="s">
        <v>142</v>
      </c>
      <c r="FR89" s="68">
        <f t="shared" si="116"/>
        <v>1988</v>
      </c>
      <c r="FS89" s="67" t="s">
        <v>341</v>
      </c>
      <c r="FT89" s="67">
        <f>form!B89</f>
        <v>0</v>
      </c>
      <c r="FU89" s="67" t="s">
        <v>342</v>
      </c>
      <c r="FV89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89" s="59"/>
      <c r="FX89" s="13" t="s">
        <v>142</v>
      </c>
      <c r="FY89" s="68">
        <f t="shared" si="118"/>
        <v>1989</v>
      </c>
      <c r="FZ89" t="s">
        <v>851</v>
      </c>
      <c r="GA89" s="67">
        <f>form!B89</f>
        <v>0</v>
      </c>
      <c r="GB89" t="s">
        <v>853</v>
      </c>
      <c r="GC89" s="34">
        <f t="shared" si="119"/>
        <v>1973</v>
      </c>
      <c r="GD89" t="s">
        <v>852</v>
      </c>
      <c r="GE89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1973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89" s="67"/>
      <c r="GH89" s="67"/>
      <c r="GI89" s="67"/>
      <c r="GJ89" s="67"/>
      <c r="GL89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1987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89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89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89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1973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89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1974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89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1975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89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89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1987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89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1980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89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89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89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89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89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89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89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1987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89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89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89" s="66" t="str">
        <f t="shared" si="139"/>
        <v>INSERT INTO `ez_fabrik_joins` (`list_id`, `element_id`, `join_from_table`, `table_join`, `table_key`, `table_join_key`, `join_type`, `group_id`, `params`) VALUES (0, 1987, '', '#__users', 'user_sp', 'id', 'left', 0, '{"join-label":"name","type":"element","pk":"`#__users`.`id`"}');</v>
      </c>
    </row>
    <row r="90" spans="1:212" x14ac:dyDescent="0.25">
      <c r="A90" s="67" t="s">
        <v>142</v>
      </c>
      <c r="B90" s="68">
        <f>dop!A92+1</f>
        <v>1991</v>
      </c>
      <c r="C90" s="69" t="s">
        <v>146</v>
      </c>
      <c r="D90" s="67">
        <f>form!B90</f>
        <v>0</v>
      </c>
      <c r="E90" s="67" t="s">
        <v>854</v>
      </c>
      <c r="F90" s="70">
        <f t="shared" si="71"/>
        <v>2007</v>
      </c>
      <c r="G90" s="67" t="s">
        <v>845</v>
      </c>
      <c r="H90" s="67"/>
      <c r="I90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2007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90" s="67" t="s">
        <v>142</v>
      </c>
      <c r="L90" s="68">
        <f t="shared" si="73"/>
        <v>1992</v>
      </c>
      <c r="M90" s="69" t="s">
        <v>147</v>
      </c>
      <c r="N90" s="67">
        <f>form!B90</f>
        <v>0</v>
      </c>
      <c r="O90" s="67" t="s">
        <v>846</v>
      </c>
      <c r="P90" s="67"/>
      <c r="Q90" s="67"/>
      <c r="R90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90" s="67" t="s">
        <v>142</v>
      </c>
      <c r="U90" s="68">
        <f t="shared" si="75"/>
        <v>1993</v>
      </c>
      <c r="V90" s="69" t="s">
        <v>148</v>
      </c>
      <c r="W90" s="67">
        <f>form!B90</f>
        <v>0</v>
      </c>
      <c r="X90" s="67" t="s">
        <v>138</v>
      </c>
      <c r="Y90" s="67"/>
      <c r="Z90" s="67"/>
      <c r="AA90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90" s="67" t="s">
        <v>142</v>
      </c>
      <c r="AD90" s="68">
        <f t="shared" si="77"/>
        <v>1994</v>
      </c>
      <c r="AE90" s="69" t="s">
        <v>149</v>
      </c>
      <c r="AF90" s="67">
        <f>form!B90</f>
        <v>0</v>
      </c>
      <c r="AG90" s="67" t="s">
        <v>807</v>
      </c>
      <c r="AH90" s="67">
        <f t="shared" si="78"/>
        <v>1993</v>
      </c>
      <c r="AI90" s="67" t="s">
        <v>810</v>
      </c>
      <c r="AJ90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1993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90" s="67" t="s">
        <v>142</v>
      </c>
      <c r="AM90" s="68">
        <f t="shared" si="80"/>
        <v>1995</v>
      </c>
      <c r="AN90" s="69" t="s">
        <v>150</v>
      </c>
      <c r="AO90" s="67">
        <f>form!B90</f>
        <v>0</v>
      </c>
      <c r="AP90" s="67" t="s">
        <v>808</v>
      </c>
      <c r="AQ90" s="67">
        <f t="shared" si="81"/>
        <v>1994</v>
      </c>
      <c r="AR90" s="67" t="s">
        <v>811</v>
      </c>
      <c r="AS90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1994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90" s="67" t="s">
        <v>142</v>
      </c>
      <c r="AV90" s="68">
        <f t="shared" si="83"/>
        <v>1996</v>
      </c>
      <c r="AW90" s="69" t="s">
        <v>151</v>
      </c>
      <c r="AX90" s="67">
        <f>form!B90</f>
        <v>0</v>
      </c>
      <c r="AY90" s="67" t="s">
        <v>809</v>
      </c>
      <c r="AZ90" s="67">
        <f t="shared" si="84"/>
        <v>1995</v>
      </c>
      <c r="BA90" s="67" t="s">
        <v>812</v>
      </c>
      <c r="BB90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1995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90" s="67" t="s">
        <v>142</v>
      </c>
      <c r="BE90" s="68">
        <f t="shared" si="86"/>
        <v>1997</v>
      </c>
      <c r="BF90" s="69" t="s">
        <v>152</v>
      </c>
      <c r="BG90" s="67">
        <f>form!B90</f>
        <v>0</v>
      </c>
      <c r="BH90" s="67" t="s">
        <v>849</v>
      </c>
      <c r="BI90" s="67"/>
      <c r="BJ90" s="67"/>
      <c r="BK90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90" s="67" t="s">
        <v>142</v>
      </c>
      <c r="BN90" s="68">
        <f t="shared" si="88"/>
        <v>1998</v>
      </c>
      <c r="BO90" s="69" t="s">
        <v>153</v>
      </c>
      <c r="BP90" s="67">
        <f>form!B90</f>
        <v>0</v>
      </c>
      <c r="BQ90" s="67" t="s">
        <v>814</v>
      </c>
      <c r="BR90" s="67">
        <f t="shared" si="89"/>
        <v>2007</v>
      </c>
      <c r="BS90" s="67" t="s">
        <v>144</v>
      </c>
      <c r="BT90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2007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90" s="67" t="s">
        <v>142</v>
      </c>
      <c r="BW90" s="68">
        <f t="shared" si="91"/>
        <v>1999</v>
      </c>
      <c r="BX90" s="69" t="s">
        <v>154</v>
      </c>
      <c r="BY90" s="67">
        <f>form!B90</f>
        <v>0</v>
      </c>
      <c r="BZ90" s="67" t="s">
        <v>806</v>
      </c>
      <c r="CA90" s="67">
        <f t="shared" si="92"/>
        <v>2000</v>
      </c>
      <c r="CB90" s="67" t="s">
        <v>145</v>
      </c>
      <c r="CC90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2000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90" s="67" t="s">
        <v>142</v>
      </c>
      <c r="CF90" s="68">
        <f t="shared" si="94"/>
        <v>2000</v>
      </c>
      <c r="CG90" s="69" t="s">
        <v>155</v>
      </c>
      <c r="CH90" s="67">
        <f>form!B90</f>
        <v>0</v>
      </c>
      <c r="CI90" s="67" t="s">
        <v>139</v>
      </c>
      <c r="CJ90" s="67"/>
      <c r="CK90" s="67"/>
      <c r="CL90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90" s="67" t="s">
        <v>142</v>
      </c>
      <c r="CO90" s="68">
        <f t="shared" si="96"/>
        <v>2001</v>
      </c>
      <c r="CP90" s="69" t="s">
        <v>141</v>
      </c>
      <c r="CQ90" s="67">
        <f>form!B90</f>
        <v>0</v>
      </c>
      <c r="CR90" s="67" t="s">
        <v>140</v>
      </c>
      <c r="CS90" s="67"/>
      <c r="CT90" s="67"/>
      <c r="CU90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90" s="67" t="s">
        <v>142</v>
      </c>
      <c r="CX90" s="68">
        <f t="shared" si="98"/>
        <v>2002</v>
      </c>
      <c r="CY90" s="69" t="s">
        <v>156</v>
      </c>
      <c r="CZ90" s="67">
        <f>form!B90</f>
        <v>0</v>
      </c>
      <c r="DA90" s="67" t="s">
        <v>137</v>
      </c>
      <c r="DB90" s="67"/>
      <c r="DC90" s="67"/>
      <c r="DD90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90" s="67" t="s">
        <v>142</v>
      </c>
      <c r="DG90" s="68">
        <f t="shared" si="100"/>
        <v>2003</v>
      </c>
      <c r="DH90" s="69" t="s">
        <v>158</v>
      </c>
      <c r="DI90" s="67">
        <f>form!B90</f>
        <v>0</v>
      </c>
      <c r="DJ90" s="67" t="s">
        <v>799</v>
      </c>
      <c r="DK90" s="70">
        <f t="shared" si="101"/>
        <v>2007</v>
      </c>
      <c r="DL90" s="67" t="s">
        <v>847</v>
      </c>
      <c r="DM90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90" s="67" t="s">
        <v>142</v>
      </c>
      <c r="DP90" s="68">
        <f t="shared" si="103"/>
        <v>2004</v>
      </c>
      <c r="DQ90" s="69" t="s">
        <v>159</v>
      </c>
      <c r="DR90" s="67">
        <f>form!B90</f>
        <v>0</v>
      </c>
      <c r="DS90" s="67" t="s">
        <v>802</v>
      </c>
      <c r="DT90" s="70">
        <f t="shared" si="104"/>
        <v>2007</v>
      </c>
      <c r="DU90" s="67" t="s">
        <v>848</v>
      </c>
      <c r="DV90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90" s="67" t="s">
        <v>142</v>
      </c>
      <c r="DY90" s="68">
        <f t="shared" si="106"/>
        <v>2005</v>
      </c>
      <c r="DZ90" s="69" t="s">
        <v>160</v>
      </c>
      <c r="EA90" s="67">
        <f>form!B90</f>
        <v>0</v>
      </c>
      <c r="EB90" s="67" t="s">
        <v>804</v>
      </c>
      <c r="EC90" s="70">
        <f t="shared" si="107"/>
        <v>2007</v>
      </c>
      <c r="ED90" s="67" t="s">
        <v>848</v>
      </c>
      <c r="EE90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90" s="67" t="s">
        <v>142</v>
      </c>
      <c r="EH90" s="68">
        <f t="shared" si="109"/>
        <v>2006</v>
      </c>
      <c r="EI90" s="69" t="s">
        <v>161</v>
      </c>
      <c r="EJ90" s="67">
        <f>form!B90</f>
        <v>0</v>
      </c>
      <c r="EK90" s="67" t="s">
        <v>805</v>
      </c>
      <c r="EL90" s="70">
        <f t="shared" si="110"/>
        <v>2007</v>
      </c>
      <c r="EM90" s="67" t="s">
        <v>848</v>
      </c>
      <c r="EN90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90" s="67" t="s">
        <v>142</v>
      </c>
      <c r="EQ90" s="68">
        <f t="shared" si="112"/>
        <v>2007</v>
      </c>
      <c r="ER90" s="69" t="s">
        <v>157</v>
      </c>
      <c r="ES90" s="67">
        <f>form!B90</f>
        <v>0</v>
      </c>
      <c r="ET90" s="67" t="s">
        <v>813</v>
      </c>
      <c r="EU90" s="67"/>
      <c r="EV90" s="67"/>
      <c r="EW90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90" s="71" t="s">
        <v>162</v>
      </c>
      <c r="FI90" s="71">
        <f t="shared" si="114"/>
        <v>2007</v>
      </c>
      <c r="FJ90" s="71" t="s">
        <v>163</v>
      </c>
      <c r="FK90" s="67">
        <f>form!B90</f>
        <v>0</v>
      </c>
      <c r="FL90" s="71" t="s">
        <v>164</v>
      </c>
      <c r="FM90" s="71"/>
      <c r="FN90" s="71"/>
      <c r="FO90" s="58" t="str">
        <f t="shared" si="115"/>
        <v>INSERT INTO `ez_fabrik_joins` (`list_id`, `element_id`, `join_from_table`, `table_join`, `table_key`, `table_join_key`, `join_type`, `group_id`, `params`) VALUES (0, 2007, '', '#__users', 'user_sp', 'id', 'left', 0, '{"join-label":"name","type":"element","pk":"`#__users`.`id`"}');</v>
      </c>
      <c r="FQ90" s="67" t="s">
        <v>142</v>
      </c>
      <c r="FR90" s="68">
        <f t="shared" si="116"/>
        <v>2008</v>
      </c>
      <c r="FS90" s="67" t="s">
        <v>341</v>
      </c>
      <c r="FT90" s="67">
        <f>form!B90</f>
        <v>0</v>
      </c>
      <c r="FU90" s="67" t="s">
        <v>342</v>
      </c>
      <c r="FV90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90" s="59"/>
      <c r="FX90" s="13" t="s">
        <v>142</v>
      </c>
      <c r="FY90" s="68">
        <f t="shared" si="118"/>
        <v>2009</v>
      </c>
      <c r="FZ90" t="s">
        <v>851</v>
      </c>
      <c r="GA90" s="67">
        <f>form!B90</f>
        <v>0</v>
      </c>
      <c r="GB90" t="s">
        <v>853</v>
      </c>
      <c r="GC90" s="34">
        <f t="shared" si="119"/>
        <v>1993</v>
      </c>
      <c r="GD90" t="s">
        <v>852</v>
      </c>
      <c r="GE90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1993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90" s="67"/>
      <c r="GH90" s="67"/>
      <c r="GI90" s="67"/>
      <c r="GJ90" s="67"/>
      <c r="GL90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2007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90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90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90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1993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90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1994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90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1995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90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90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2007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90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(1999,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2000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90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90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90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90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90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90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90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90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90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90" s="66" t="str">
        <f t="shared" si="139"/>
        <v>INSERT INTO `ez_fabrik_joins` (`list_id`, `element_id`, `join_from_table`, `table_join`, `table_key`, `table_join_key`, `join_type`, `group_id`, `params`) VALUES (0, 2007, '', '#__users', 'user_sp', 'id', 'left', 0, '{"join-label":"name","type":"element","pk":"`#__users`.`id`"}');</v>
      </c>
    </row>
    <row r="91" spans="1:212" x14ac:dyDescent="0.25">
      <c r="A91" s="67" t="s">
        <v>142</v>
      </c>
      <c r="B91" s="68">
        <f>dop!A93+1</f>
        <v>2011</v>
      </c>
      <c r="C91" s="69" t="s">
        <v>146</v>
      </c>
      <c r="D91" s="67">
        <f>form!B91</f>
        <v>0</v>
      </c>
      <c r="E91" s="67" t="s">
        <v>854</v>
      </c>
      <c r="F91" s="70">
        <f t="shared" si="71"/>
        <v>2027</v>
      </c>
      <c r="G91" s="67" t="s">
        <v>845</v>
      </c>
      <c r="H91" s="67"/>
      <c r="I91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2027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91" s="67" t="s">
        <v>142</v>
      </c>
      <c r="L91" s="68">
        <f t="shared" si="73"/>
        <v>2012</v>
      </c>
      <c r="M91" s="69" t="s">
        <v>147</v>
      </c>
      <c r="N91" s="67">
        <f>form!B91</f>
        <v>0</v>
      </c>
      <c r="O91" s="67" t="s">
        <v>846</v>
      </c>
      <c r="P91" s="67"/>
      <c r="Q91" s="67"/>
      <c r="R91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91" s="67" t="s">
        <v>142</v>
      </c>
      <c r="U91" s="68">
        <f t="shared" si="75"/>
        <v>2013</v>
      </c>
      <c r="V91" s="69" t="s">
        <v>148</v>
      </c>
      <c r="W91" s="67">
        <f>form!B91</f>
        <v>0</v>
      </c>
      <c r="X91" s="67" t="s">
        <v>138</v>
      </c>
      <c r="Y91" s="67"/>
      <c r="Z91" s="67"/>
      <c r="AA91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91" s="67" t="s">
        <v>142</v>
      </c>
      <c r="AD91" s="68">
        <f t="shared" si="77"/>
        <v>2014</v>
      </c>
      <c r="AE91" s="69" t="s">
        <v>149</v>
      </c>
      <c r="AF91" s="67">
        <f>form!B91</f>
        <v>0</v>
      </c>
      <c r="AG91" s="67" t="s">
        <v>807</v>
      </c>
      <c r="AH91" s="67">
        <f t="shared" si="78"/>
        <v>2013</v>
      </c>
      <c r="AI91" s="67" t="s">
        <v>810</v>
      </c>
      <c r="AJ91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2013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91" s="67" t="s">
        <v>142</v>
      </c>
      <c r="AM91" s="68">
        <f t="shared" si="80"/>
        <v>2015</v>
      </c>
      <c r="AN91" s="69" t="s">
        <v>150</v>
      </c>
      <c r="AO91" s="67">
        <f>form!B91</f>
        <v>0</v>
      </c>
      <c r="AP91" s="67" t="s">
        <v>808</v>
      </c>
      <c r="AQ91" s="67">
        <f t="shared" si="81"/>
        <v>2014</v>
      </c>
      <c r="AR91" s="67" t="s">
        <v>811</v>
      </c>
      <c r="AS91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2014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91" s="67" t="s">
        <v>142</v>
      </c>
      <c r="AV91" s="68">
        <f t="shared" si="83"/>
        <v>2016</v>
      </c>
      <c r="AW91" s="69" t="s">
        <v>151</v>
      </c>
      <c r="AX91" s="67">
        <f>form!B91</f>
        <v>0</v>
      </c>
      <c r="AY91" s="67" t="s">
        <v>809</v>
      </c>
      <c r="AZ91" s="67">
        <f t="shared" si="84"/>
        <v>2015</v>
      </c>
      <c r="BA91" s="67" t="s">
        <v>812</v>
      </c>
      <c r="BB91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2015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91" s="67" t="s">
        <v>142</v>
      </c>
      <c r="BE91" s="68">
        <f t="shared" si="86"/>
        <v>2017</v>
      </c>
      <c r="BF91" s="69" t="s">
        <v>152</v>
      </c>
      <c r="BG91" s="67">
        <f>form!B91</f>
        <v>0</v>
      </c>
      <c r="BH91" s="67" t="s">
        <v>849</v>
      </c>
      <c r="BI91" s="67"/>
      <c r="BJ91" s="67"/>
      <c r="BK91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91" s="67" t="s">
        <v>142</v>
      </c>
      <c r="BN91" s="68">
        <f t="shared" si="88"/>
        <v>2018</v>
      </c>
      <c r="BO91" s="69" t="s">
        <v>153</v>
      </c>
      <c r="BP91" s="67">
        <f>form!B91</f>
        <v>0</v>
      </c>
      <c r="BQ91" s="67" t="s">
        <v>814</v>
      </c>
      <c r="BR91" s="67">
        <f t="shared" si="89"/>
        <v>2027</v>
      </c>
      <c r="BS91" s="67" t="s">
        <v>144</v>
      </c>
      <c r="BT91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2027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91" s="67" t="s">
        <v>142</v>
      </c>
      <c r="BW91" s="68">
        <f t="shared" si="91"/>
        <v>2019</v>
      </c>
      <c r="BX91" s="69" t="s">
        <v>154</v>
      </c>
      <c r="BY91" s="67">
        <f>form!B91</f>
        <v>0</v>
      </c>
      <c r="BZ91" s="67" t="s">
        <v>806</v>
      </c>
      <c r="CA91" s="67">
        <f t="shared" si="92"/>
        <v>2020</v>
      </c>
      <c r="CB91" s="67" t="s">
        <v>145</v>
      </c>
      <c r="CC91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2020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91" s="67" t="s">
        <v>142</v>
      </c>
      <c r="CF91" s="68">
        <f t="shared" si="94"/>
        <v>2020</v>
      </c>
      <c r="CG91" s="69" t="s">
        <v>155</v>
      </c>
      <c r="CH91" s="67">
        <f>form!B91</f>
        <v>0</v>
      </c>
      <c r="CI91" s="67" t="s">
        <v>139</v>
      </c>
      <c r="CJ91" s="67"/>
      <c r="CK91" s="67"/>
      <c r="CL91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91" s="67" t="s">
        <v>142</v>
      </c>
      <c r="CO91" s="68">
        <f t="shared" si="96"/>
        <v>2021</v>
      </c>
      <c r="CP91" s="69" t="s">
        <v>141</v>
      </c>
      <c r="CQ91" s="67">
        <f>form!B91</f>
        <v>0</v>
      </c>
      <c r="CR91" s="67" t="s">
        <v>140</v>
      </c>
      <c r="CS91" s="67"/>
      <c r="CT91" s="67"/>
      <c r="CU91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91" s="67" t="s">
        <v>142</v>
      </c>
      <c r="CX91" s="68">
        <f t="shared" si="98"/>
        <v>2022</v>
      </c>
      <c r="CY91" s="69" t="s">
        <v>156</v>
      </c>
      <c r="CZ91" s="67">
        <f>form!B91</f>
        <v>0</v>
      </c>
      <c r="DA91" s="67" t="s">
        <v>137</v>
      </c>
      <c r="DB91" s="67"/>
      <c r="DC91" s="67"/>
      <c r="DD91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91" s="67" t="s">
        <v>142</v>
      </c>
      <c r="DG91" s="68">
        <f t="shared" si="100"/>
        <v>2023</v>
      </c>
      <c r="DH91" s="69" t="s">
        <v>158</v>
      </c>
      <c r="DI91" s="67">
        <f>form!B91</f>
        <v>0</v>
      </c>
      <c r="DJ91" s="67" t="s">
        <v>799</v>
      </c>
      <c r="DK91" s="70">
        <f t="shared" si="101"/>
        <v>2027</v>
      </c>
      <c r="DL91" s="67" t="s">
        <v>847</v>
      </c>
      <c r="DM91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91" s="67" t="s">
        <v>142</v>
      </c>
      <c r="DP91" s="68">
        <f t="shared" si="103"/>
        <v>2024</v>
      </c>
      <c r="DQ91" s="69" t="s">
        <v>159</v>
      </c>
      <c r="DR91" s="67">
        <f>form!B91</f>
        <v>0</v>
      </c>
      <c r="DS91" s="67" t="s">
        <v>802</v>
      </c>
      <c r="DT91" s="70">
        <f t="shared" si="104"/>
        <v>2027</v>
      </c>
      <c r="DU91" s="67" t="s">
        <v>848</v>
      </c>
      <c r="DV91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91" s="67" t="s">
        <v>142</v>
      </c>
      <c r="DY91" s="68">
        <f t="shared" si="106"/>
        <v>2025</v>
      </c>
      <c r="DZ91" s="69" t="s">
        <v>160</v>
      </c>
      <c r="EA91" s="67">
        <f>form!B91</f>
        <v>0</v>
      </c>
      <c r="EB91" s="67" t="s">
        <v>804</v>
      </c>
      <c r="EC91" s="70">
        <f t="shared" si="107"/>
        <v>2027</v>
      </c>
      <c r="ED91" s="67" t="s">
        <v>848</v>
      </c>
      <c r="EE91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91" s="67" t="s">
        <v>142</v>
      </c>
      <c r="EH91" s="68">
        <f t="shared" si="109"/>
        <v>2026</v>
      </c>
      <c r="EI91" s="69" t="s">
        <v>161</v>
      </c>
      <c r="EJ91" s="67">
        <f>form!B91</f>
        <v>0</v>
      </c>
      <c r="EK91" s="67" t="s">
        <v>805</v>
      </c>
      <c r="EL91" s="70">
        <f t="shared" si="110"/>
        <v>2027</v>
      </c>
      <c r="EM91" s="67" t="s">
        <v>848</v>
      </c>
      <c r="EN91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91" s="67" t="s">
        <v>142</v>
      </c>
      <c r="EQ91" s="68">
        <f t="shared" si="112"/>
        <v>2027</v>
      </c>
      <c r="ER91" s="69" t="s">
        <v>157</v>
      </c>
      <c r="ES91" s="67">
        <f>form!B91</f>
        <v>0</v>
      </c>
      <c r="ET91" s="67" t="s">
        <v>813</v>
      </c>
      <c r="EU91" s="67"/>
      <c r="EV91" s="67"/>
      <c r="EW91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91" s="71" t="s">
        <v>162</v>
      </c>
      <c r="FI91" s="71">
        <f t="shared" si="114"/>
        <v>2027</v>
      </c>
      <c r="FJ91" s="71" t="s">
        <v>163</v>
      </c>
      <c r="FK91" s="67">
        <f>form!B91</f>
        <v>0</v>
      </c>
      <c r="FL91" s="71" t="s">
        <v>164</v>
      </c>
      <c r="FM91" s="71"/>
      <c r="FN91" s="71"/>
      <c r="FO91" s="58" t="str">
        <f t="shared" si="115"/>
        <v>INSERT INTO `ez_fabrik_joins` (`list_id`, `element_id`, `join_from_table`, `table_join`, `table_key`, `table_join_key`, `join_type`, `group_id`, `params`) VALUES (0, 2027, '', '#__users', 'user_sp', 'id', 'left', 0, '{"join-label":"name","type":"element","pk":"`#__users`.`id`"}');</v>
      </c>
      <c r="FQ91" s="67" t="s">
        <v>142</v>
      </c>
      <c r="FR91" s="68">
        <f t="shared" si="116"/>
        <v>2028</v>
      </c>
      <c r="FS91" s="67" t="s">
        <v>341</v>
      </c>
      <c r="FT91" s="67">
        <f>form!B91</f>
        <v>0</v>
      </c>
      <c r="FU91" s="67" t="s">
        <v>342</v>
      </c>
      <c r="FV91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91" s="59"/>
      <c r="FX91" s="13" t="s">
        <v>142</v>
      </c>
      <c r="FY91" s="68">
        <f t="shared" si="118"/>
        <v>2029</v>
      </c>
      <c r="FZ91" t="s">
        <v>851</v>
      </c>
      <c r="GA91" s="67">
        <f>form!B91</f>
        <v>0</v>
      </c>
      <c r="GB91" t="s">
        <v>853</v>
      </c>
      <c r="GC91" s="34">
        <f t="shared" si="119"/>
        <v>2013</v>
      </c>
      <c r="GD91" t="s">
        <v>852</v>
      </c>
      <c r="GE91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2013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91" s="67"/>
      <c r="GH91" s="67"/>
      <c r="GI91" s="67"/>
      <c r="GJ91" s="67"/>
      <c r="GL91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2027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91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91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91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2013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91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2014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91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2015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91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91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2027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91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2020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91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91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91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91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91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91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91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91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91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91" s="66" t="str">
        <f t="shared" si="139"/>
        <v>INSERT INTO `ez_fabrik_joins` (`list_id`, `element_id`, `join_from_table`, `table_join`, `table_key`, `table_join_key`, `join_type`, `group_id`, `params`) VALUES (0, 2027, '', '#__users', 'user_sp', 'id', 'left', 0, '{"join-label":"name","type":"element","pk":"`#__users`.`id`"}');</v>
      </c>
    </row>
    <row r="92" spans="1:212" x14ac:dyDescent="0.25">
      <c r="A92" s="67" t="s">
        <v>142</v>
      </c>
      <c r="B92" s="68">
        <f>dop!A94+1</f>
        <v>2031</v>
      </c>
      <c r="C92" s="69" t="s">
        <v>146</v>
      </c>
      <c r="D92" s="67">
        <f>form!B92</f>
        <v>0</v>
      </c>
      <c r="E92" s="67" t="s">
        <v>854</v>
      </c>
      <c r="F92" s="70">
        <f t="shared" si="71"/>
        <v>2047</v>
      </c>
      <c r="G92" s="67" t="s">
        <v>845</v>
      </c>
      <c r="H92" s="67"/>
      <c r="I92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2047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92" s="67" t="s">
        <v>142</v>
      </c>
      <c r="L92" s="68">
        <f t="shared" si="73"/>
        <v>2032</v>
      </c>
      <c r="M92" s="69" t="s">
        <v>147</v>
      </c>
      <c r="N92" s="67">
        <f>form!B92</f>
        <v>0</v>
      </c>
      <c r="O92" s="67" t="s">
        <v>846</v>
      </c>
      <c r="P92" s="67"/>
      <c r="Q92" s="67"/>
      <c r="R92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92" s="67" t="s">
        <v>142</v>
      </c>
      <c r="U92" s="68">
        <f t="shared" si="75"/>
        <v>2033</v>
      </c>
      <c r="V92" s="69" t="s">
        <v>148</v>
      </c>
      <c r="W92" s="67">
        <f>form!B92</f>
        <v>0</v>
      </c>
      <c r="X92" s="67" t="s">
        <v>138</v>
      </c>
      <c r="Y92" s="67"/>
      <c r="Z92" s="67"/>
      <c r="AA92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92" s="67" t="s">
        <v>142</v>
      </c>
      <c r="AD92" s="68">
        <f t="shared" si="77"/>
        <v>2034</v>
      </c>
      <c r="AE92" s="69" t="s">
        <v>149</v>
      </c>
      <c r="AF92" s="67">
        <f>form!B92</f>
        <v>0</v>
      </c>
      <c r="AG92" s="67" t="s">
        <v>807</v>
      </c>
      <c r="AH92" s="67">
        <f t="shared" si="78"/>
        <v>2033</v>
      </c>
      <c r="AI92" s="67" t="s">
        <v>810</v>
      </c>
      <c r="AJ92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2033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92" s="67" t="s">
        <v>142</v>
      </c>
      <c r="AM92" s="68">
        <f t="shared" si="80"/>
        <v>2035</v>
      </c>
      <c r="AN92" s="69" t="s">
        <v>150</v>
      </c>
      <c r="AO92" s="67">
        <f>form!B92</f>
        <v>0</v>
      </c>
      <c r="AP92" s="67" t="s">
        <v>808</v>
      </c>
      <c r="AQ92" s="67">
        <f t="shared" si="81"/>
        <v>2034</v>
      </c>
      <c r="AR92" s="67" t="s">
        <v>811</v>
      </c>
      <c r="AS92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2034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92" s="67" t="s">
        <v>142</v>
      </c>
      <c r="AV92" s="68">
        <f t="shared" si="83"/>
        <v>2036</v>
      </c>
      <c r="AW92" s="69" t="s">
        <v>151</v>
      </c>
      <c r="AX92" s="67">
        <f>form!B92</f>
        <v>0</v>
      </c>
      <c r="AY92" s="67" t="s">
        <v>809</v>
      </c>
      <c r="AZ92" s="67">
        <f t="shared" si="84"/>
        <v>2035</v>
      </c>
      <c r="BA92" s="67" t="s">
        <v>812</v>
      </c>
      <c r="BB92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2035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92" s="67" t="s">
        <v>142</v>
      </c>
      <c r="BE92" s="68">
        <f t="shared" si="86"/>
        <v>2037</v>
      </c>
      <c r="BF92" s="69" t="s">
        <v>152</v>
      </c>
      <c r="BG92" s="67">
        <f>form!B92</f>
        <v>0</v>
      </c>
      <c r="BH92" s="67" t="s">
        <v>849</v>
      </c>
      <c r="BI92" s="67"/>
      <c r="BJ92" s="67"/>
      <c r="BK92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92" s="67" t="s">
        <v>142</v>
      </c>
      <c r="BN92" s="68">
        <f t="shared" si="88"/>
        <v>2038</v>
      </c>
      <c r="BO92" s="69" t="s">
        <v>153</v>
      </c>
      <c r="BP92" s="67">
        <f>form!B92</f>
        <v>0</v>
      </c>
      <c r="BQ92" s="67" t="s">
        <v>814</v>
      </c>
      <c r="BR92" s="67">
        <f t="shared" si="89"/>
        <v>2047</v>
      </c>
      <c r="BS92" s="67" t="s">
        <v>144</v>
      </c>
      <c r="BT92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2047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92" s="67" t="s">
        <v>142</v>
      </c>
      <c r="BW92" s="68">
        <f t="shared" si="91"/>
        <v>2039</v>
      </c>
      <c r="BX92" s="69" t="s">
        <v>154</v>
      </c>
      <c r="BY92" s="67">
        <f>form!B92</f>
        <v>0</v>
      </c>
      <c r="BZ92" s="67" t="s">
        <v>806</v>
      </c>
      <c r="CA92" s="67">
        <f t="shared" si="92"/>
        <v>2040</v>
      </c>
      <c r="CB92" s="67" t="s">
        <v>145</v>
      </c>
      <c r="CC92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2040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92" s="67" t="s">
        <v>142</v>
      </c>
      <c r="CF92" s="68">
        <f t="shared" si="94"/>
        <v>2040</v>
      </c>
      <c r="CG92" s="69" t="s">
        <v>155</v>
      </c>
      <c r="CH92" s="67">
        <f>form!B92</f>
        <v>0</v>
      </c>
      <c r="CI92" s="67" t="s">
        <v>139</v>
      </c>
      <c r="CJ92" s="67"/>
      <c r="CK92" s="67"/>
      <c r="CL92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92" s="67" t="s">
        <v>142</v>
      </c>
      <c r="CO92" s="68">
        <f t="shared" si="96"/>
        <v>2041</v>
      </c>
      <c r="CP92" s="69" t="s">
        <v>141</v>
      </c>
      <c r="CQ92" s="67">
        <f>form!B92</f>
        <v>0</v>
      </c>
      <c r="CR92" s="67" t="s">
        <v>140</v>
      </c>
      <c r="CS92" s="67"/>
      <c r="CT92" s="67"/>
      <c r="CU92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92" s="67" t="s">
        <v>142</v>
      </c>
      <c r="CX92" s="68">
        <f t="shared" si="98"/>
        <v>2042</v>
      </c>
      <c r="CY92" s="69" t="s">
        <v>156</v>
      </c>
      <c r="CZ92" s="67">
        <f>form!B92</f>
        <v>0</v>
      </c>
      <c r="DA92" s="67" t="s">
        <v>137</v>
      </c>
      <c r="DB92" s="67"/>
      <c r="DC92" s="67"/>
      <c r="DD92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92" s="67" t="s">
        <v>142</v>
      </c>
      <c r="DG92" s="68">
        <f t="shared" si="100"/>
        <v>2043</v>
      </c>
      <c r="DH92" s="69" t="s">
        <v>158</v>
      </c>
      <c r="DI92" s="67">
        <f>form!B92</f>
        <v>0</v>
      </c>
      <c r="DJ92" s="67" t="s">
        <v>799</v>
      </c>
      <c r="DK92" s="70">
        <f t="shared" si="101"/>
        <v>2047</v>
      </c>
      <c r="DL92" s="67" t="s">
        <v>847</v>
      </c>
      <c r="DM92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92" s="67" t="s">
        <v>142</v>
      </c>
      <c r="DP92" s="68">
        <f t="shared" si="103"/>
        <v>2044</v>
      </c>
      <c r="DQ92" s="69" t="s">
        <v>159</v>
      </c>
      <c r="DR92" s="67">
        <f>form!B92</f>
        <v>0</v>
      </c>
      <c r="DS92" s="67" t="s">
        <v>802</v>
      </c>
      <c r="DT92" s="70">
        <f t="shared" si="104"/>
        <v>2047</v>
      </c>
      <c r="DU92" s="67" t="s">
        <v>848</v>
      </c>
      <c r="DV92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92" s="67" t="s">
        <v>142</v>
      </c>
      <c r="DY92" s="68">
        <f t="shared" si="106"/>
        <v>2045</v>
      </c>
      <c r="DZ92" s="69" t="s">
        <v>160</v>
      </c>
      <c r="EA92" s="67">
        <f>form!B92</f>
        <v>0</v>
      </c>
      <c r="EB92" s="67" t="s">
        <v>804</v>
      </c>
      <c r="EC92" s="70">
        <f t="shared" si="107"/>
        <v>2047</v>
      </c>
      <c r="ED92" s="67" t="s">
        <v>848</v>
      </c>
      <c r="EE92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92" s="67" t="s">
        <v>142</v>
      </c>
      <c r="EH92" s="68">
        <f t="shared" si="109"/>
        <v>2046</v>
      </c>
      <c r="EI92" s="69" t="s">
        <v>161</v>
      </c>
      <c r="EJ92" s="67">
        <f>form!B92</f>
        <v>0</v>
      </c>
      <c r="EK92" s="67" t="s">
        <v>805</v>
      </c>
      <c r="EL92" s="70">
        <f t="shared" si="110"/>
        <v>2047</v>
      </c>
      <c r="EM92" s="67" t="s">
        <v>848</v>
      </c>
      <c r="EN92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92" s="67" t="s">
        <v>142</v>
      </c>
      <c r="EQ92" s="68">
        <f t="shared" si="112"/>
        <v>2047</v>
      </c>
      <c r="ER92" s="69" t="s">
        <v>157</v>
      </c>
      <c r="ES92" s="67">
        <f>form!B92</f>
        <v>0</v>
      </c>
      <c r="ET92" s="67" t="s">
        <v>813</v>
      </c>
      <c r="EU92" s="67"/>
      <c r="EV92" s="67"/>
      <c r="EW92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92" s="71" t="s">
        <v>162</v>
      </c>
      <c r="FI92" s="71">
        <f t="shared" si="114"/>
        <v>2047</v>
      </c>
      <c r="FJ92" s="71" t="s">
        <v>163</v>
      </c>
      <c r="FK92" s="67">
        <f>form!B92</f>
        <v>0</v>
      </c>
      <c r="FL92" s="71" t="s">
        <v>164</v>
      </c>
      <c r="FM92" s="71"/>
      <c r="FN92" s="71"/>
      <c r="FO92" s="58" t="str">
        <f t="shared" si="115"/>
        <v>INSERT INTO `ez_fabrik_joins` (`list_id`, `element_id`, `join_from_table`, `table_join`, `table_key`, `table_join_key`, `join_type`, `group_id`, `params`) VALUES (0, 2047, '', '#__users', 'user_sp', 'id', 'left', 0, '{"join-label":"name","type":"element","pk":"`#__users`.`id`"}');</v>
      </c>
      <c r="FQ92" s="67" t="s">
        <v>142</v>
      </c>
      <c r="FR92" s="68">
        <f t="shared" si="116"/>
        <v>2048</v>
      </c>
      <c r="FS92" s="67" t="s">
        <v>341</v>
      </c>
      <c r="FT92" s="67">
        <f>form!B92</f>
        <v>0</v>
      </c>
      <c r="FU92" s="67" t="s">
        <v>342</v>
      </c>
      <c r="FV92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92" s="59"/>
      <c r="FX92" s="13" t="s">
        <v>142</v>
      </c>
      <c r="FY92" s="68">
        <f t="shared" si="118"/>
        <v>2049</v>
      </c>
      <c r="FZ92" t="s">
        <v>851</v>
      </c>
      <c r="GA92" s="67">
        <f>form!B92</f>
        <v>0</v>
      </c>
      <c r="GB92" t="s">
        <v>853</v>
      </c>
      <c r="GC92" s="34">
        <f t="shared" si="119"/>
        <v>2033</v>
      </c>
      <c r="GD92" t="s">
        <v>852</v>
      </c>
      <c r="GE92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2033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92" s="67"/>
      <c r="GH92" s="67"/>
      <c r="GI92" s="67"/>
      <c r="GJ92" s="67"/>
      <c r="GL92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2047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92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92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92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2033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92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2034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92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2035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92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92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2047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92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2040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92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92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92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92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92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92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92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92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92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92" s="66" t="str">
        <f t="shared" si="139"/>
        <v>INSERT INTO `ez_fabrik_joins` (`list_id`, `element_id`, `join_from_table`, `table_join`, `table_key`, `table_join_key`, `join_type`, `group_id`, `params`) VALUES (0, 2047, '', '#__users', 'user_sp', 'id', 'left', 0, '{"join-label":"name","type":"element","pk":"`#__users`.`id`"}');</v>
      </c>
    </row>
    <row r="93" spans="1:212" x14ac:dyDescent="0.25">
      <c r="A93" s="67" t="s">
        <v>142</v>
      </c>
      <c r="B93" s="68">
        <f>dop!A95+1</f>
        <v>2051</v>
      </c>
      <c r="C93" s="69" t="s">
        <v>146</v>
      </c>
      <c r="D93" s="67">
        <f>form!B93</f>
        <v>0</v>
      </c>
      <c r="E93" s="67" t="s">
        <v>854</v>
      </c>
      <c r="F93" s="70">
        <f t="shared" si="71"/>
        <v>2067</v>
      </c>
      <c r="G93" s="67" t="s">
        <v>845</v>
      </c>
      <c r="H93" s="67"/>
      <c r="I93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2067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93" s="67" t="s">
        <v>142</v>
      </c>
      <c r="L93" s="68">
        <f t="shared" si="73"/>
        <v>2052</v>
      </c>
      <c r="M93" s="69" t="s">
        <v>147</v>
      </c>
      <c r="N93" s="67">
        <f>form!B93</f>
        <v>0</v>
      </c>
      <c r="O93" s="67" t="s">
        <v>846</v>
      </c>
      <c r="P93" s="67"/>
      <c r="Q93" s="67"/>
      <c r="R93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93" s="67" t="s">
        <v>142</v>
      </c>
      <c r="U93" s="68">
        <f t="shared" si="75"/>
        <v>2053</v>
      </c>
      <c r="V93" s="69" t="s">
        <v>148</v>
      </c>
      <c r="W93" s="67">
        <f>form!B93</f>
        <v>0</v>
      </c>
      <c r="X93" s="67" t="s">
        <v>138</v>
      </c>
      <c r="Y93" s="67"/>
      <c r="Z93" s="67"/>
      <c r="AA93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93" s="67" t="s">
        <v>142</v>
      </c>
      <c r="AD93" s="68">
        <f t="shared" si="77"/>
        <v>2054</v>
      </c>
      <c r="AE93" s="69" t="s">
        <v>149</v>
      </c>
      <c r="AF93" s="67">
        <f>form!B93</f>
        <v>0</v>
      </c>
      <c r="AG93" s="67" t="s">
        <v>807</v>
      </c>
      <c r="AH93" s="67">
        <f t="shared" si="78"/>
        <v>2053</v>
      </c>
      <c r="AI93" s="67" t="s">
        <v>810</v>
      </c>
      <c r="AJ93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2053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93" s="67" t="s">
        <v>142</v>
      </c>
      <c r="AM93" s="68">
        <f t="shared" si="80"/>
        <v>2055</v>
      </c>
      <c r="AN93" s="69" t="s">
        <v>150</v>
      </c>
      <c r="AO93" s="67">
        <f>form!B93</f>
        <v>0</v>
      </c>
      <c r="AP93" s="67" t="s">
        <v>808</v>
      </c>
      <c r="AQ93" s="67">
        <f t="shared" si="81"/>
        <v>2054</v>
      </c>
      <c r="AR93" s="67" t="s">
        <v>811</v>
      </c>
      <c r="AS93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2054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93" s="67" t="s">
        <v>142</v>
      </c>
      <c r="AV93" s="68">
        <f t="shared" si="83"/>
        <v>2056</v>
      </c>
      <c r="AW93" s="69" t="s">
        <v>151</v>
      </c>
      <c r="AX93" s="67">
        <f>form!B93</f>
        <v>0</v>
      </c>
      <c r="AY93" s="67" t="s">
        <v>809</v>
      </c>
      <c r="AZ93" s="67">
        <f t="shared" si="84"/>
        <v>2055</v>
      </c>
      <c r="BA93" s="67" t="s">
        <v>812</v>
      </c>
      <c r="BB93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2055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93" s="67" t="s">
        <v>142</v>
      </c>
      <c r="BE93" s="68">
        <f t="shared" si="86"/>
        <v>2057</v>
      </c>
      <c r="BF93" s="69" t="s">
        <v>152</v>
      </c>
      <c r="BG93" s="67">
        <f>form!B93</f>
        <v>0</v>
      </c>
      <c r="BH93" s="67" t="s">
        <v>849</v>
      </c>
      <c r="BI93" s="67"/>
      <c r="BJ93" s="67"/>
      <c r="BK93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93" s="67" t="s">
        <v>142</v>
      </c>
      <c r="BN93" s="68">
        <f t="shared" si="88"/>
        <v>2058</v>
      </c>
      <c r="BO93" s="69" t="s">
        <v>153</v>
      </c>
      <c r="BP93" s="67">
        <f>form!B93</f>
        <v>0</v>
      </c>
      <c r="BQ93" s="67" t="s">
        <v>814</v>
      </c>
      <c r="BR93" s="67">
        <f t="shared" si="89"/>
        <v>2067</v>
      </c>
      <c r="BS93" s="67" t="s">
        <v>144</v>
      </c>
      <c r="BT93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2067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93" s="67" t="s">
        <v>142</v>
      </c>
      <c r="BW93" s="68">
        <f t="shared" si="91"/>
        <v>2059</v>
      </c>
      <c r="BX93" s="69" t="s">
        <v>154</v>
      </c>
      <c r="BY93" s="67">
        <f>form!B93</f>
        <v>0</v>
      </c>
      <c r="BZ93" s="67" t="s">
        <v>806</v>
      </c>
      <c r="CA93" s="67">
        <f t="shared" si="92"/>
        <v>2060</v>
      </c>
      <c r="CB93" s="67" t="s">
        <v>145</v>
      </c>
      <c r="CC93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2060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93" s="67" t="s">
        <v>142</v>
      </c>
      <c r="CF93" s="68">
        <f t="shared" si="94"/>
        <v>2060</v>
      </c>
      <c r="CG93" s="69" t="s">
        <v>155</v>
      </c>
      <c r="CH93" s="67">
        <f>form!B93</f>
        <v>0</v>
      </c>
      <c r="CI93" s="67" t="s">
        <v>139</v>
      </c>
      <c r="CJ93" s="67"/>
      <c r="CK93" s="67"/>
      <c r="CL93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93" s="67" t="s">
        <v>142</v>
      </c>
      <c r="CO93" s="68">
        <f t="shared" si="96"/>
        <v>2061</v>
      </c>
      <c r="CP93" s="69" t="s">
        <v>141</v>
      </c>
      <c r="CQ93" s="67">
        <f>form!B93</f>
        <v>0</v>
      </c>
      <c r="CR93" s="67" t="s">
        <v>140</v>
      </c>
      <c r="CS93" s="67"/>
      <c r="CT93" s="67"/>
      <c r="CU93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93" s="67" t="s">
        <v>142</v>
      </c>
      <c r="CX93" s="68">
        <f t="shared" si="98"/>
        <v>2062</v>
      </c>
      <c r="CY93" s="69" t="s">
        <v>156</v>
      </c>
      <c r="CZ93" s="67">
        <f>form!B93</f>
        <v>0</v>
      </c>
      <c r="DA93" s="67" t="s">
        <v>137</v>
      </c>
      <c r="DB93" s="67"/>
      <c r="DC93" s="67"/>
      <c r="DD93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93" s="67" t="s">
        <v>142</v>
      </c>
      <c r="DG93" s="68">
        <f t="shared" si="100"/>
        <v>2063</v>
      </c>
      <c r="DH93" s="69" t="s">
        <v>158</v>
      </c>
      <c r="DI93" s="67">
        <f>form!B93</f>
        <v>0</v>
      </c>
      <c r="DJ93" s="67" t="s">
        <v>799</v>
      </c>
      <c r="DK93" s="70">
        <f t="shared" si="101"/>
        <v>2067</v>
      </c>
      <c r="DL93" s="67" t="s">
        <v>847</v>
      </c>
      <c r="DM93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93" s="67" t="s">
        <v>142</v>
      </c>
      <c r="DP93" s="68">
        <f t="shared" si="103"/>
        <v>2064</v>
      </c>
      <c r="DQ93" s="69" t="s">
        <v>159</v>
      </c>
      <c r="DR93" s="67">
        <f>form!B93</f>
        <v>0</v>
      </c>
      <c r="DS93" s="67" t="s">
        <v>802</v>
      </c>
      <c r="DT93" s="70">
        <f t="shared" si="104"/>
        <v>2067</v>
      </c>
      <c r="DU93" s="67" t="s">
        <v>848</v>
      </c>
      <c r="DV93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93" s="67" t="s">
        <v>142</v>
      </c>
      <c r="DY93" s="68">
        <f t="shared" si="106"/>
        <v>2065</v>
      </c>
      <c r="DZ93" s="69" t="s">
        <v>160</v>
      </c>
      <c r="EA93" s="67">
        <f>form!B93</f>
        <v>0</v>
      </c>
      <c r="EB93" s="67" t="s">
        <v>804</v>
      </c>
      <c r="EC93" s="70">
        <f t="shared" si="107"/>
        <v>2067</v>
      </c>
      <c r="ED93" s="67" t="s">
        <v>848</v>
      </c>
      <c r="EE93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93" s="67" t="s">
        <v>142</v>
      </c>
      <c r="EH93" s="68">
        <f t="shared" si="109"/>
        <v>2066</v>
      </c>
      <c r="EI93" s="69" t="s">
        <v>161</v>
      </c>
      <c r="EJ93" s="67">
        <f>form!B93</f>
        <v>0</v>
      </c>
      <c r="EK93" s="67" t="s">
        <v>805</v>
      </c>
      <c r="EL93" s="70">
        <f t="shared" si="110"/>
        <v>2067</v>
      </c>
      <c r="EM93" s="67" t="s">
        <v>848</v>
      </c>
      <c r="EN93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93" s="67" t="s">
        <v>142</v>
      </c>
      <c r="EQ93" s="68">
        <f t="shared" si="112"/>
        <v>2067</v>
      </c>
      <c r="ER93" s="69" t="s">
        <v>157</v>
      </c>
      <c r="ES93" s="67">
        <f>form!B93</f>
        <v>0</v>
      </c>
      <c r="ET93" s="67" t="s">
        <v>813</v>
      </c>
      <c r="EU93" s="67"/>
      <c r="EV93" s="67"/>
      <c r="EW93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93" s="71" t="s">
        <v>162</v>
      </c>
      <c r="FI93" s="71">
        <f t="shared" si="114"/>
        <v>2067</v>
      </c>
      <c r="FJ93" s="71" t="s">
        <v>163</v>
      </c>
      <c r="FK93" s="67">
        <f>form!B93</f>
        <v>0</v>
      </c>
      <c r="FL93" s="71" t="s">
        <v>164</v>
      </c>
      <c r="FM93" s="71"/>
      <c r="FN93" s="71"/>
      <c r="FO93" s="58" t="str">
        <f t="shared" si="115"/>
        <v>INSERT INTO `ez_fabrik_joins` (`list_id`, `element_id`, `join_from_table`, `table_join`, `table_key`, `table_join_key`, `join_type`, `group_id`, `params`) VALUES (0, 2067, '', '#__users', 'user_sp', 'id', 'left', 0, '{"join-label":"name","type":"element","pk":"`#__users`.`id`"}');</v>
      </c>
      <c r="FQ93" s="67" t="s">
        <v>142</v>
      </c>
      <c r="FR93" s="68">
        <f t="shared" si="116"/>
        <v>2068</v>
      </c>
      <c r="FS93" s="67" t="s">
        <v>341</v>
      </c>
      <c r="FT93" s="67">
        <f>form!B93</f>
        <v>0</v>
      </c>
      <c r="FU93" s="67" t="s">
        <v>342</v>
      </c>
      <c r="FV93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93" s="59"/>
      <c r="FX93" s="13" t="s">
        <v>142</v>
      </c>
      <c r="FY93" s="68">
        <f t="shared" si="118"/>
        <v>2069</v>
      </c>
      <c r="FZ93" t="s">
        <v>851</v>
      </c>
      <c r="GA93" s="67">
        <f>form!B93</f>
        <v>0</v>
      </c>
      <c r="GB93" t="s">
        <v>853</v>
      </c>
      <c r="GC93" s="34">
        <f t="shared" si="119"/>
        <v>2053</v>
      </c>
      <c r="GD93" t="s">
        <v>852</v>
      </c>
      <c r="GE93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2053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93" s="67"/>
      <c r="GH93" s="67"/>
      <c r="GI93" s="67"/>
      <c r="GJ93" s="67"/>
      <c r="GL93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2067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93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93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93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2053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93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2054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93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2055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93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93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2067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93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2060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93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93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93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93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93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93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93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93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93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93" s="66" t="str">
        <f t="shared" si="139"/>
        <v>INSERT INTO `ez_fabrik_joins` (`list_id`, `element_id`, `join_from_table`, `table_join`, `table_key`, `table_join_key`, `join_type`, `group_id`, `params`) VALUES (0, 2067, '', '#__users', 'user_sp', 'id', 'left', 0, '{"join-label":"name","type":"element","pk":"`#__users`.`id`"}');</v>
      </c>
    </row>
    <row r="94" spans="1:212" x14ac:dyDescent="0.25">
      <c r="A94" s="67" t="s">
        <v>142</v>
      </c>
      <c r="B94" s="68">
        <f>dop!A96+1</f>
        <v>2071</v>
      </c>
      <c r="C94" s="69" t="s">
        <v>146</v>
      </c>
      <c r="D94" s="67">
        <f>form!B94</f>
        <v>0</v>
      </c>
      <c r="E94" s="67" t="s">
        <v>854</v>
      </c>
      <c r="F94" s="70">
        <f t="shared" si="71"/>
        <v>2087</v>
      </c>
      <c r="G94" s="67" t="s">
        <v>845</v>
      </c>
      <c r="H94" s="67"/>
      <c r="I94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2087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94" s="67" t="s">
        <v>142</v>
      </c>
      <c r="L94" s="68">
        <f t="shared" si="73"/>
        <v>2072</v>
      </c>
      <c r="M94" s="69" t="s">
        <v>147</v>
      </c>
      <c r="N94" s="67">
        <f>form!B94</f>
        <v>0</v>
      </c>
      <c r="O94" s="67" t="s">
        <v>846</v>
      </c>
      <c r="P94" s="67"/>
      <c r="Q94" s="67"/>
      <c r="R94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94" s="67" t="s">
        <v>142</v>
      </c>
      <c r="U94" s="68">
        <f t="shared" si="75"/>
        <v>2073</v>
      </c>
      <c r="V94" s="69" t="s">
        <v>148</v>
      </c>
      <c r="W94" s="67">
        <f>form!B94</f>
        <v>0</v>
      </c>
      <c r="X94" s="67" t="s">
        <v>138</v>
      </c>
      <c r="Y94" s="67"/>
      <c r="Z94" s="67"/>
      <c r="AA94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94" s="67" t="s">
        <v>142</v>
      </c>
      <c r="AD94" s="68">
        <f t="shared" si="77"/>
        <v>2074</v>
      </c>
      <c r="AE94" s="69" t="s">
        <v>149</v>
      </c>
      <c r="AF94" s="67">
        <f>form!B94</f>
        <v>0</v>
      </c>
      <c r="AG94" s="67" t="s">
        <v>807</v>
      </c>
      <c r="AH94" s="67">
        <f t="shared" si="78"/>
        <v>2073</v>
      </c>
      <c r="AI94" s="67" t="s">
        <v>810</v>
      </c>
      <c r="AJ94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2073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94" s="67" t="s">
        <v>142</v>
      </c>
      <c r="AM94" s="68">
        <f t="shared" si="80"/>
        <v>2075</v>
      </c>
      <c r="AN94" s="69" t="s">
        <v>150</v>
      </c>
      <c r="AO94" s="67">
        <f>form!B94</f>
        <v>0</v>
      </c>
      <c r="AP94" s="67" t="s">
        <v>808</v>
      </c>
      <c r="AQ94" s="67">
        <f t="shared" si="81"/>
        <v>2074</v>
      </c>
      <c r="AR94" s="67" t="s">
        <v>811</v>
      </c>
      <c r="AS94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2074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94" s="67" t="s">
        <v>142</v>
      </c>
      <c r="AV94" s="68">
        <f t="shared" si="83"/>
        <v>2076</v>
      </c>
      <c r="AW94" s="69" t="s">
        <v>151</v>
      </c>
      <c r="AX94" s="67">
        <f>form!B94</f>
        <v>0</v>
      </c>
      <c r="AY94" s="67" t="s">
        <v>809</v>
      </c>
      <c r="AZ94" s="67">
        <f t="shared" si="84"/>
        <v>2075</v>
      </c>
      <c r="BA94" s="67" t="s">
        <v>812</v>
      </c>
      <c r="BB94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2075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94" s="67" t="s">
        <v>142</v>
      </c>
      <c r="BE94" s="68">
        <f t="shared" si="86"/>
        <v>2077</v>
      </c>
      <c r="BF94" s="69" t="s">
        <v>152</v>
      </c>
      <c r="BG94" s="67">
        <f>form!B94</f>
        <v>0</v>
      </c>
      <c r="BH94" s="67" t="s">
        <v>849</v>
      </c>
      <c r="BI94" s="67"/>
      <c r="BJ94" s="67"/>
      <c r="BK94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94" s="67" t="s">
        <v>142</v>
      </c>
      <c r="BN94" s="68">
        <f t="shared" si="88"/>
        <v>2078</v>
      </c>
      <c r="BO94" s="69" t="s">
        <v>153</v>
      </c>
      <c r="BP94" s="67">
        <f>form!B94</f>
        <v>0</v>
      </c>
      <c r="BQ94" s="67" t="s">
        <v>814</v>
      </c>
      <c r="BR94" s="67">
        <f t="shared" si="89"/>
        <v>2087</v>
      </c>
      <c r="BS94" s="67" t="s">
        <v>144</v>
      </c>
      <c r="BT94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2087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94" s="67" t="s">
        <v>142</v>
      </c>
      <c r="BW94" s="68">
        <f t="shared" si="91"/>
        <v>2079</v>
      </c>
      <c r="BX94" s="69" t="s">
        <v>154</v>
      </c>
      <c r="BY94" s="67">
        <f>form!B94</f>
        <v>0</v>
      </c>
      <c r="BZ94" s="67" t="s">
        <v>806</v>
      </c>
      <c r="CA94" s="67">
        <f t="shared" si="92"/>
        <v>2080</v>
      </c>
      <c r="CB94" s="67" t="s">
        <v>145</v>
      </c>
      <c r="CC94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2080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94" s="67" t="s">
        <v>142</v>
      </c>
      <c r="CF94" s="68">
        <f t="shared" si="94"/>
        <v>2080</v>
      </c>
      <c r="CG94" s="69" t="s">
        <v>155</v>
      </c>
      <c r="CH94" s="67">
        <f>form!B94</f>
        <v>0</v>
      </c>
      <c r="CI94" s="67" t="s">
        <v>139</v>
      </c>
      <c r="CJ94" s="67"/>
      <c r="CK94" s="67"/>
      <c r="CL94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94" s="67" t="s">
        <v>142</v>
      </c>
      <c r="CO94" s="68">
        <f t="shared" si="96"/>
        <v>2081</v>
      </c>
      <c r="CP94" s="69" t="s">
        <v>141</v>
      </c>
      <c r="CQ94" s="67">
        <f>form!B94</f>
        <v>0</v>
      </c>
      <c r="CR94" s="67" t="s">
        <v>140</v>
      </c>
      <c r="CS94" s="67"/>
      <c r="CT94" s="67"/>
      <c r="CU94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94" s="67" t="s">
        <v>142</v>
      </c>
      <c r="CX94" s="68">
        <f t="shared" si="98"/>
        <v>2082</v>
      </c>
      <c r="CY94" s="69" t="s">
        <v>156</v>
      </c>
      <c r="CZ94" s="67">
        <f>form!B94</f>
        <v>0</v>
      </c>
      <c r="DA94" s="67" t="s">
        <v>137</v>
      </c>
      <c r="DB94" s="67"/>
      <c r="DC94" s="67"/>
      <c r="DD94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94" s="67" t="s">
        <v>142</v>
      </c>
      <c r="DG94" s="68">
        <f t="shared" si="100"/>
        <v>2083</v>
      </c>
      <c r="DH94" s="69" t="s">
        <v>158</v>
      </c>
      <c r="DI94" s="67">
        <f>form!B94</f>
        <v>0</v>
      </c>
      <c r="DJ94" s="67" t="s">
        <v>799</v>
      </c>
      <c r="DK94" s="70">
        <f t="shared" si="101"/>
        <v>2087</v>
      </c>
      <c r="DL94" s="67" t="s">
        <v>847</v>
      </c>
      <c r="DM94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94" s="67" t="s">
        <v>142</v>
      </c>
      <c r="DP94" s="68">
        <f t="shared" si="103"/>
        <v>2084</v>
      </c>
      <c r="DQ94" s="69" t="s">
        <v>159</v>
      </c>
      <c r="DR94" s="67">
        <f>form!B94</f>
        <v>0</v>
      </c>
      <c r="DS94" s="67" t="s">
        <v>802</v>
      </c>
      <c r="DT94" s="70">
        <f t="shared" si="104"/>
        <v>2087</v>
      </c>
      <c r="DU94" s="67" t="s">
        <v>848</v>
      </c>
      <c r="DV94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94" s="67" t="s">
        <v>142</v>
      </c>
      <c r="DY94" s="68">
        <f t="shared" si="106"/>
        <v>2085</v>
      </c>
      <c r="DZ94" s="69" t="s">
        <v>160</v>
      </c>
      <c r="EA94" s="67">
        <f>form!B94</f>
        <v>0</v>
      </c>
      <c r="EB94" s="67" t="s">
        <v>804</v>
      </c>
      <c r="EC94" s="70">
        <f t="shared" si="107"/>
        <v>2087</v>
      </c>
      <c r="ED94" s="67" t="s">
        <v>848</v>
      </c>
      <c r="EE94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94" s="67" t="s">
        <v>142</v>
      </c>
      <c r="EH94" s="68">
        <f t="shared" si="109"/>
        <v>2086</v>
      </c>
      <c r="EI94" s="69" t="s">
        <v>161</v>
      </c>
      <c r="EJ94" s="67">
        <f>form!B94</f>
        <v>0</v>
      </c>
      <c r="EK94" s="67" t="s">
        <v>805</v>
      </c>
      <c r="EL94" s="70">
        <f t="shared" si="110"/>
        <v>2087</v>
      </c>
      <c r="EM94" s="67" t="s">
        <v>848</v>
      </c>
      <c r="EN94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94" s="67" t="s">
        <v>142</v>
      </c>
      <c r="EQ94" s="68">
        <f t="shared" si="112"/>
        <v>2087</v>
      </c>
      <c r="ER94" s="69" t="s">
        <v>157</v>
      </c>
      <c r="ES94" s="67">
        <f>form!B94</f>
        <v>0</v>
      </c>
      <c r="ET94" s="67" t="s">
        <v>813</v>
      </c>
      <c r="EU94" s="67"/>
      <c r="EV94" s="67"/>
      <c r="EW94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94" s="71" t="s">
        <v>162</v>
      </c>
      <c r="FI94" s="71">
        <f t="shared" si="114"/>
        <v>2087</v>
      </c>
      <c r="FJ94" s="71" t="s">
        <v>163</v>
      </c>
      <c r="FK94" s="67">
        <f>form!B94</f>
        <v>0</v>
      </c>
      <c r="FL94" s="71" t="s">
        <v>164</v>
      </c>
      <c r="FM94" s="71"/>
      <c r="FN94" s="71"/>
      <c r="FO94" s="58" t="str">
        <f t="shared" si="115"/>
        <v>INSERT INTO `ez_fabrik_joins` (`list_id`, `element_id`, `join_from_table`, `table_join`, `table_key`, `table_join_key`, `join_type`, `group_id`, `params`) VALUES (0, 2087, '', '#__users', 'user_sp', 'id', 'left', 0, '{"join-label":"name","type":"element","pk":"`#__users`.`id`"}');</v>
      </c>
      <c r="FQ94" s="67" t="s">
        <v>142</v>
      </c>
      <c r="FR94" s="68">
        <f t="shared" si="116"/>
        <v>2088</v>
      </c>
      <c r="FS94" s="67" t="s">
        <v>341</v>
      </c>
      <c r="FT94" s="67">
        <f>form!B94</f>
        <v>0</v>
      </c>
      <c r="FU94" s="67" t="s">
        <v>342</v>
      </c>
      <c r="FV94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94" s="59"/>
      <c r="FX94" s="13" t="s">
        <v>142</v>
      </c>
      <c r="FY94" s="68">
        <f t="shared" si="118"/>
        <v>2089</v>
      </c>
      <c r="FZ94" t="s">
        <v>851</v>
      </c>
      <c r="GA94" s="67">
        <f>form!B94</f>
        <v>0</v>
      </c>
      <c r="GB94" t="s">
        <v>853</v>
      </c>
      <c r="GC94" s="34">
        <f t="shared" si="119"/>
        <v>2073</v>
      </c>
      <c r="GD94" t="s">
        <v>852</v>
      </c>
      <c r="GE94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2073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94" s="67"/>
      <c r="GH94" s="67"/>
      <c r="GI94" s="67"/>
      <c r="GJ94" s="67"/>
      <c r="GL94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2087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94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94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94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2073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94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2074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94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2075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94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94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2087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94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2080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94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94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94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94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94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94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94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2087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94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94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94" s="66" t="str">
        <f t="shared" si="139"/>
        <v>INSERT INTO `ez_fabrik_joins` (`list_id`, `element_id`, `join_from_table`, `table_join`, `table_key`, `table_join_key`, `join_type`, `group_id`, `params`) VALUES (0, 2087, '', '#__users', 'user_sp', 'id', 'left', 0, '{"join-label":"name","type":"element","pk":"`#__users`.`id`"}');</v>
      </c>
    </row>
    <row r="95" spans="1:212" x14ac:dyDescent="0.25">
      <c r="A95" s="67" t="s">
        <v>142</v>
      </c>
      <c r="B95" s="68">
        <f>dop!A97+1</f>
        <v>2091</v>
      </c>
      <c r="C95" s="69" t="s">
        <v>146</v>
      </c>
      <c r="D95" s="67">
        <f>form!B95</f>
        <v>0</v>
      </c>
      <c r="E95" s="67" t="s">
        <v>854</v>
      </c>
      <c r="F95" s="70">
        <f t="shared" si="71"/>
        <v>2107</v>
      </c>
      <c r="G95" s="67" t="s">
        <v>845</v>
      </c>
      <c r="H95" s="67"/>
      <c r="I95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2107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95" s="67" t="s">
        <v>142</v>
      </c>
      <c r="L95" s="68">
        <f t="shared" si="73"/>
        <v>2092</v>
      </c>
      <c r="M95" s="69" t="s">
        <v>147</v>
      </c>
      <c r="N95" s="67">
        <f>form!B95</f>
        <v>0</v>
      </c>
      <c r="O95" s="67" t="s">
        <v>846</v>
      </c>
      <c r="P95" s="67"/>
      <c r="Q95" s="67"/>
      <c r="R95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95" s="67" t="s">
        <v>142</v>
      </c>
      <c r="U95" s="68">
        <f t="shared" si="75"/>
        <v>2093</v>
      </c>
      <c r="V95" s="69" t="s">
        <v>148</v>
      </c>
      <c r="W95" s="67">
        <f>form!B95</f>
        <v>0</v>
      </c>
      <c r="X95" s="67" t="s">
        <v>138</v>
      </c>
      <c r="Y95" s="67"/>
      <c r="Z95" s="67"/>
      <c r="AA95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95" s="67" t="s">
        <v>142</v>
      </c>
      <c r="AD95" s="68">
        <f t="shared" si="77"/>
        <v>2094</v>
      </c>
      <c r="AE95" s="69" t="s">
        <v>149</v>
      </c>
      <c r="AF95" s="67">
        <f>form!B95</f>
        <v>0</v>
      </c>
      <c r="AG95" s="67" t="s">
        <v>807</v>
      </c>
      <c r="AH95" s="67">
        <f t="shared" si="78"/>
        <v>2093</v>
      </c>
      <c r="AI95" s="67" t="s">
        <v>810</v>
      </c>
      <c r="AJ95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2093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95" s="67" t="s">
        <v>142</v>
      </c>
      <c r="AM95" s="68">
        <f t="shared" si="80"/>
        <v>2095</v>
      </c>
      <c r="AN95" s="69" t="s">
        <v>150</v>
      </c>
      <c r="AO95" s="67">
        <f>form!B95</f>
        <v>0</v>
      </c>
      <c r="AP95" s="67" t="s">
        <v>808</v>
      </c>
      <c r="AQ95" s="67">
        <f t="shared" si="81"/>
        <v>2094</v>
      </c>
      <c r="AR95" s="67" t="s">
        <v>811</v>
      </c>
      <c r="AS95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2094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95" s="67" t="s">
        <v>142</v>
      </c>
      <c r="AV95" s="68">
        <f t="shared" si="83"/>
        <v>2096</v>
      </c>
      <c r="AW95" s="69" t="s">
        <v>151</v>
      </c>
      <c r="AX95" s="67">
        <f>form!B95</f>
        <v>0</v>
      </c>
      <c r="AY95" s="67" t="s">
        <v>809</v>
      </c>
      <c r="AZ95" s="67">
        <f t="shared" si="84"/>
        <v>2095</v>
      </c>
      <c r="BA95" s="67" t="s">
        <v>812</v>
      </c>
      <c r="BB95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2095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95" s="67" t="s">
        <v>142</v>
      </c>
      <c r="BE95" s="68">
        <f t="shared" si="86"/>
        <v>2097</v>
      </c>
      <c r="BF95" s="69" t="s">
        <v>152</v>
      </c>
      <c r="BG95" s="67">
        <f>form!B95</f>
        <v>0</v>
      </c>
      <c r="BH95" s="67" t="s">
        <v>849</v>
      </c>
      <c r="BI95" s="67"/>
      <c r="BJ95" s="67"/>
      <c r="BK95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95" s="67" t="s">
        <v>142</v>
      </c>
      <c r="BN95" s="68">
        <f t="shared" si="88"/>
        <v>2098</v>
      </c>
      <c r="BO95" s="69" t="s">
        <v>153</v>
      </c>
      <c r="BP95" s="67">
        <f>form!B95</f>
        <v>0</v>
      </c>
      <c r="BQ95" s="67" t="s">
        <v>814</v>
      </c>
      <c r="BR95" s="67">
        <f t="shared" si="89"/>
        <v>2107</v>
      </c>
      <c r="BS95" s="67" t="s">
        <v>144</v>
      </c>
      <c r="BT95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2107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95" s="67" t="s">
        <v>142</v>
      </c>
      <c r="BW95" s="68">
        <f t="shared" si="91"/>
        <v>2099</v>
      </c>
      <c r="BX95" s="69" t="s">
        <v>154</v>
      </c>
      <c r="BY95" s="67">
        <f>form!B95</f>
        <v>0</v>
      </c>
      <c r="BZ95" s="67" t="s">
        <v>806</v>
      </c>
      <c r="CA95" s="67">
        <f t="shared" si="92"/>
        <v>2100</v>
      </c>
      <c r="CB95" s="67" t="s">
        <v>145</v>
      </c>
      <c r="CC95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2100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95" s="67" t="s">
        <v>142</v>
      </c>
      <c r="CF95" s="68">
        <f t="shared" si="94"/>
        <v>2100</v>
      </c>
      <c r="CG95" s="69" t="s">
        <v>155</v>
      </c>
      <c r="CH95" s="67">
        <f>form!B95</f>
        <v>0</v>
      </c>
      <c r="CI95" s="67" t="s">
        <v>139</v>
      </c>
      <c r="CJ95" s="67"/>
      <c r="CK95" s="67"/>
      <c r="CL95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95" s="67" t="s">
        <v>142</v>
      </c>
      <c r="CO95" s="68">
        <f t="shared" si="96"/>
        <v>2101</v>
      </c>
      <c r="CP95" s="69" t="s">
        <v>141</v>
      </c>
      <c r="CQ95" s="67">
        <f>form!B95</f>
        <v>0</v>
      </c>
      <c r="CR95" s="67" t="s">
        <v>140</v>
      </c>
      <c r="CS95" s="67"/>
      <c r="CT95" s="67"/>
      <c r="CU95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95" s="67" t="s">
        <v>142</v>
      </c>
      <c r="CX95" s="68">
        <f t="shared" si="98"/>
        <v>2102</v>
      </c>
      <c r="CY95" s="69" t="s">
        <v>156</v>
      </c>
      <c r="CZ95" s="67">
        <f>form!B95</f>
        <v>0</v>
      </c>
      <c r="DA95" s="67" t="s">
        <v>137</v>
      </c>
      <c r="DB95" s="67"/>
      <c r="DC95" s="67"/>
      <c r="DD95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95" s="67" t="s">
        <v>142</v>
      </c>
      <c r="DG95" s="68">
        <f t="shared" si="100"/>
        <v>2103</v>
      </c>
      <c r="DH95" s="69" t="s">
        <v>158</v>
      </c>
      <c r="DI95" s="67">
        <f>form!B95</f>
        <v>0</v>
      </c>
      <c r="DJ95" s="67" t="s">
        <v>799</v>
      </c>
      <c r="DK95" s="70">
        <f t="shared" si="101"/>
        <v>2107</v>
      </c>
      <c r="DL95" s="67" t="s">
        <v>847</v>
      </c>
      <c r="DM95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95" s="67" t="s">
        <v>142</v>
      </c>
      <c r="DP95" s="68">
        <f t="shared" si="103"/>
        <v>2104</v>
      </c>
      <c r="DQ95" s="69" t="s">
        <v>159</v>
      </c>
      <c r="DR95" s="67">
        <f>form!B95</f>
        <v>0</v>
      </c>
      <c r="DS95" s="67" t="s">
        <v>802</v>
      </c>
      <c r="DT95" s="70">
        <f t="shared" si="104"/>
        <v>2107</v>
      </c>
      <c r="DU95" s="67" t="s">
        <v>848</v>
      </c>
      <c r="DV95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95" s="67" t="s">
        <v>142</v>
      </c>
      <c r="DY95" s="68">
        <f t="shared" si="106"/>
        <v>2105</v>
      </c>
      <c r="DZ95" s="69" t="s">
        <v>160</v>
      </c>
      <c r="EA95" s="67">
        <f>form!B95</f>
        <v>0</v>
      </c>
      <c r="EB95" s="67" t="s">
        <v>804</v>
      </c>
      <c r="EC95" s="70">
        <f t="shared" si="107"/>
        <v>2107</v>
      </c>
      <c r="ED95" s="67" t="s">
        <v>848</v>
      </c>
      <c r="EE95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95" s="67" t="s">
        <v>142</v>
      </c>
      <c r="EH95" s="68">
        <f t="shared" si="109"/>
        <v>2106</v>
      </c>
      <c r="EI95" s="69" t="s">
        <v>161</v>
      </c>
      <c r="EJ95" s="67">
        <f>form!B95</f>
        <v>0</v>
      </c>
      <c r="EK95" s="67" t="s">
        <v>805</v>
      </c>
      <c r="EL95" s="70">
        <f t="shared" si="110"/>
        <v>2107</v>
      </c>
      <c r="EM95" s="67" t="s">
        <v>848</v>
      </c>
      <c r="EN95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95" s="67" t="s">
        <v>142</v>
      </c>
      <c r="EQ95" s="68">
        <f t="shared" si="112"/>
        <v>2107</v>
      </c>
      <c r="ER95" s="69" t="s">
        <v>157</v>
      </c>
      <c r="ES95" s="67">
        <f>form!B95</f>
        <v>0</v>
      </c>
      <c r="ET95" s="67" t="s">
        <v>813</v>
      </c>
      <c r="EU95" s="67"/>
      <c r="EV95" s="67"/>
      <c r="EW95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95" s="71" t="s">
        <v>162</v>
      </c>
      <c r="FI95" s="71">
        <f t="shared" si="114"/>
        <v>2107</v>
      </c>
      <c r="FJ95" s="71" t="s">
        <v>163</v>
      </c>
      <c r="FK95" s="67">
        <f>form!B95</f>
        <v>0</v>
      </c>
      <c r="FL95" s="71" t="s">
        <v>164</v>
      </c>
      <c r="FM95" s="71"/>
      <c r="FN95" s="71"/>
      <c r="FO95" s="58" t="str">
        <f t="shared" si="115"/>
        <v>INSERT INTO `ez_fabrik_joins` (`list_id`, `element_id`, `join_from_table`, `table_join`, `table_key`, `table_join_key`, `join_type`, `group_id`, `params`) VALUES (0, 2107, '', '#__users', 'user_sp', 'id', 'left', 0, '{"join-label":"name","type":"element","pk":"`#__users`.`id`"}');</v>
      </c>
      <c r="FQ95" s="67" t="s">
        <v>142</v>
      </c>
      <c r="FR95" s="68">
        <f t="shared" si="116"/>
        <v>2108</v>
      </c>
      <c r="FS95" s="67" t="s">
        <v>341</v>
      </c>
      <c r="FT95" s="67">
        <f>form!B95</f>
        <v>0</v>
      </c>
      <c r="FU95" s="67" t="s">
        <v>342</v>
      </c>
      <c r="FV95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95" s="59"/>
      <c r="FX95" s="13" t="s">
        <v>142</v>
      </c>
      <c r="FY95" s="68">
        <f t="shared" si="118"/>
        <v>2109</v>
      </c>
      <c r="FZ95" t="s">
        <v>851</v>
      </c>
      <c r="GA95" s="67">
        <f>form!B95</f>
        <v>0</v>
      </c>
      <c r="GB95" t="s">
        <v>853</v>
      </c>
      <c r="GC95" s="34">
        <f t="shared" si="119"/>
        <v>2093</v>
      </c>
      <c r="GD95" t="s">
        <v>852</v>
      </c>
      <c r="GE95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2093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95" s="67"/>
      <c r="GH95" s="67"/>
      <c r="GI95" s="67"/>
      <c r="GJ95" s="67"/>
      <c r="GL95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2107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95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95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95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2093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95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2094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95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2095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95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95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2107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95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(2099,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2100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95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95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95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95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95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95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95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95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95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95" s="66" t="str">
        <f t="shared" si="139"/>
        <v>INSERT INTO `ez_fabrik_joins` (`list_id`, `element_id`, `join_from_table`, `table_join`, `table_key`, `table_join_key`, `join_type`, `group_id`, `params`) VALUES (0, 2107, '', '#__users', 'user_sp', 'id', 'left', 0, '{"join-label":"name","type":"element","pk":"`#__users`.`id`"}');</v>
      </c>
    </row>
    <row r="96" spans="1:212" x14ac:dyDescent="0.25">
      <c r="A96" s="67" t="s">
        <v>142</v>
      </c>
      <c r="B96" s="68">
        <f>dop!A98+1</f>
        <v>2111</v>
      </c>
      <c r="C96" s="69" t="s">
        <v>146</v>
      </c>
      <c r="D96" s="67">
        <f>form!B96</f>
        <v>0</v>
      </c>
      <c r="E96" s="67" t="s">
        <v>854</v>
      </c>
      <c r="F96" s="70">
        <f t="shared" si="71"/>
        <v>2127</v>
      </c>
      <c r="G96" s="67" t="s">
        <v>845</v>
      </c>
      <c r="H96" s="67"/>
      <c r="I96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2127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96" s="67" t="s">
        <v>142</v>
      </c>
      <c r="L96" s="68">
        <f t="shared" si="73"/>
        <v>2112</v>
      </c>
      <c r="M96" s="69" t="s">
        <v>147</v>
      </c>
      <c r="N96" s="67">
        <f>form!B96</f>
        <v>0</v>
      </c>
      <c r="O96" s="67" t="s">
        <v>846</v>
      </c>
      <c r="P96" s="67"/>
      <c r="Q96" s="67"/>
      <c r="R96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96" s="67" t="s">
        <v>142</v>
      </c>
      <c r="U96" s="68">
        <f t="shared" si="75"/>
        <v>2113</v>
      </c>
      <c r="V96" s="69" t="s">
        <v>148</v>
      </c>
      <c r="W96" s="67">
        <f>form!B96</f>
        <v>0</v>
      </c>
      <c r="X96" s="67" t="s">
        <v>138</v>
      </c>
      <c r="Y96" s="67"/>
      <c r="Z96" s="67"/>
      <c r="AA96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96" s="67" t="s">
        <v>142</v>
      </c>
      <c r="AD96" s="68">
        <f t="shared" si="77"/>
        <v>2114</v>
      </c>
      <c r="AE96" s="69" t="s">
        <v>149</v>
      </c>
      <c r="AF96" s="67">
        <f>form!B96</f>
        <v>0</v>
      </c>
      <c r="AG96" s="67" t="s">
        <v>807</v>
      </c>
      <c r="AH96" s="67">
        <f t="shared" si="78"/>
        <v>2113</v>
      </c>
      <c r="AI96" s="67" t="s">
        <v>810</v>
      </c>
      <c r="AJ96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2113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96" s="67" t="s">
        <v>142</v>
      </c>
      <c r="AM96" s="68">
        <f t="shared" si="80"/>
        <v>2115</v>
      </c>
      <c r="AN96" s="69" t="s">
        <v>150</v>
      </c>
      <c r="AO96" s="67">
        <f>form!B96</f>
        <v>0</v>
      </c>
      <c r="AP96" s="67" t="s">
        <v>808</v>
      </c>
      <c r="AQ96" s="67">
        <f t="shared" si="81"/>
        <v>2114</v>
      </c>
      <c r="AR96" s="67" t="s">
        <v>811</v>
      </c>
      <c r="AS96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2114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96" s="67" t="s">
        <v>142</v>
      </c>
      <c r="AV96" s="68">
        <f t="shared" si="83"/>
        <v>2116</v>
      </c>
      <c r="AW96" s="69" t="s">
        <v>151</v>
      </c>
      <c r="AX96" s="67">
        <f>form!B96</f>
        <v>0</v>
      </c>
      <c r="AY96" s="67" t="s">
        <v>809</v>
      </c>
      <c r="AZ96" s="67">
        <f t="shared" si="84"/>
        <v>2115</v>
      </c>
      <c r="BA96" s="67" t="s">
        <v>812</v>
      </c>
      <c r="BB96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2115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96" s="67" t="s">
        <v>142</v>
      </c>
      <c r="BE96" s="68">
        <f t="shared" si="86"/>
        <v>2117</v>
      </c>
      <c r="BF96" s="69" t="s">
        <v>152</v>
      </c>
      <c r="BG96" s="67">
        <f>form!B96</f>
        <v>0</v>
      </c>
      <c r="BH96" s="67" t="s">
        <v>849</v>
      </c>
      <c r="BI96" s="67"/>
      <c r="BJ96" s="67"/>
      <c r="BK96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96" s="67" t="s">
        <v>142</v>
      </c>
      <c r="BN96" s="68">
        <f t="shared" si="88"/>
        <v>2118</v>
      </c>
      <c r="BO96" s="69" t="s">
        <v>153</v>
      </c>
      <c r="BP96" s="67">
        <f>form!B96</f>
        <v>0</v>
      </c>
      <c r="BQ96" s="67" t="s">
        <v>814</v>
      </c>
      <c r="BR96" s="67">
        <f t="shared" si="89"/>
        <v>2127</v>
      </c>
      <c r="BS96" s="67" t="s">
        <v>144</v>
      </c>
      <c r="BT96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2127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96" s="67" t="s">
        <v>142</v>
      </c>
      <c r="BW96" s="68">
        <f t="shared" si="91"/>
        <v>2119</v>
      </c>
      <c r="BX96" s="69" t="s">
        <v>154</v>
      </c>
      <c r="BY96" s="67">
        <f>form!B96</f>
        <v>0</v>
      </c>
      <c r="BZ96" s="67" t="s">
        <v>806</v>
      </c>
      <c r="CA96" s="67">
        <f t="shared" si="92"/>
        <v>2120</v>
      </c>
      <c r="CB96" s="67" t="s">
        <v>145</v>
      </c>
      <c r="CC96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2120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96" s="67" t="s">
        <v>142</v>
      </c>
      <c r="CF96" s="68">
        <f t="shared" si="94"/>
        <v>2120</v>
      </c>
      <c r="CG96" s="69" t="s">
        <v>155</v>
      </c>
      <c r="CH96" s="67">
        <f>form!B96</f>
        <v>0</v>
      </c>
      <c r="CI96" s="67" t="s">
        <v>139</v>
      </c>
      <c r="CJ96" s="67"/>
      <c r="CK96" s="67"/>
      <c r="CL96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96" s="67" t="s">
        <v>142</v>
      </c>
      <c r="CO96" s="68">
        <f t="shared" si="96"/>
        <v>2121</v>
      </c>
      <c r="CP96" s="69" t="s">
        <v>141</v>
      </c>
      <c r="CQ96" s="67">
        <f>form!B96</f>
        <v>0</v>
      </c>
      <c r="CR96" s="67" t="s">
        <v>140</v>
      </c>
      <c r="CS96" s="67"/>
      <c r="CT96" s="67"/>
      <c r="CU96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96" s="67" t="s">
        <v>142</v>
      </c>
      <c r="CX96" s="68">
        <f t="shared" si="98"/>
        <v>2122</v>
      </c>
      <c r="CY96" s="69" t="s">
        <v>156</v>
      </c>
      <c r="CZ96" s="67">
        <f>form!B96</f>
        <v>0</v>
      </c>
      <c r="DA96" s="67" t="s">
        <v>137</v>
      </c>
      <c r="DB96" s="67"/>
      <c r="DC96" s="67"/>
      <c r="DD96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96" s="67" t="s">
        <v>142</v>
      </c>
      <c r="DG96" s="68">
        <f t="shared" si="100"/>
        <v>2123</v>
      </c>
      <c r="DH96" s="69" t="s">
        <v>158</v>
      </c>
      <c r="DI96" s="67">
        <f>form!B96</f>
        <v>0</v>
      </c>
      <c r="DJ96" s="67" t="s">
        <v>799</v>
      </c>
      <c r="DK96" s="70">
        <f t="shared" si="101"/>
        <v>2127</v>
      </c>
      <c r="DL96" s="67" t="s">
        <v>847</v>
      </c>
      <c r="DM96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96" s="67" t="s">
        <v>142</v>
      </c>
      <c r="DP96" s="68">
        <f t="shared" si="103"/>
        <v>2124</v>
      </c>
      <c r="DQ96" s="69" t="s">
        <v>159</v>
      </c>
      <c r="DR96" s="67">
        <f>form!B96</f>
        <v>0</v>
      </c>
      <c r="DS96" s="67" t="s">
        <v>802</v>
      </c>
      <c r="DT96" s="70">
        <f t="shared" si="104"/>
        <v>2127</v>
      </c>
      <c r="DU96" s="67" t="s">
        <v>848</v>
      </c>
      <c r="DV96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96" s="67" t="s">
        <v>142</v>
      </c>
      <c r="DY96" s="68">
        <f t="shared" si="106"/>
        <v>2125</v>
      </c>
      <c r="DZ96" s="69" t="s">
        <v>160</v>
      </c>
      <c r="EA96" s="67">
        <f>form!B96</f>
        <v>0</v>
      </c>
      <c r="EB96" s="67" t="s">
        <v>804</v>
      </c>
      <c r="EC96" s="70">
        <f t="shared" si="107"/>
        <v>2127</v>
      </c>
      <c r="ED96" s="67" t="s">
        <v>848</v>
      </c>
      <c r="EE96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96" s="67" t="s">
        <v>142</v>
      </c>
      <c r="EH96" s="68">
        <f t="shared" si="109"/>
        <v>2126</v>
      </c>
      <c r="EI96" s="69" t="s">
        <v>161</v>
      </c>
      <c r="EJ96" s="67">
        <f>form!B96</f>
        <v>0</v>
      </c>
      <c r="EK96" s="67" t="s">
        <v>805</v>
      </c>
      <c r="EL96" s="70">
        <f t="shared" si="110"/>
        <v>2127</v>
      </c>
      <c r="EM96" s="67" t="s">
        <v>848</v>
      </c>
      <c r="EN96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96" s="67" t="s">
        <v>142</v>
      </c>
      <c r="EQ96" s="68">
        <f t="shared" si="112"/>
        <v>2127</v>
      </c>
      <c r="ER96" s="69" t="s">
        <v>157</v>
      </c>
      <c r="ES96" s="67">
        <f>form!B96</f>
        <v>0</v>
      </c>
      <c r="ET96" s="67" t="s">
        <v>813</v>
      </c>
      <c r="EU96" s="67"/>
      <c r="EV96" s="67"/>
      <c r="EW96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96" s="71" t="s">
        <v>162</v>
      </c>
      <c r="FI96" s="71">
        <f t="shared" si="114"/>
        <v>2127</v>
      </c>
      <c r="FJ96" s="71" t="s">
        <v>163</v>
      </c>
      <c r="FK96" s="67">
        <f>form!B96</f>
        <v>0</v>
      </c>
      <c r="FL96" s="71" t="s">
        <v>164</v>
      </c>
      <c r="FM96" s="71"/>
      <c r="FN96" s="71"/>
      <c r="FO96" s="58" t="str">
        <f t="shared" si="115"/>
        <v>INSERT INTO `ez_fabrik_joins` (`list_id`, `element_id`, `join_from_table`, `table_join`, `table_key`, `table_join_key`, `join_type`, `group_id`, `params`) VALUES (0, 2127, '', '#__users', 'user_sp', 'id', 'left', 0, '{"join-label":"name","type":"element","pk":"`#__users`.`id`"}');</v>
      </c>
      <c r="FQ96" s="67" t="s">
        <v>142</v>
      </c>
      <c r="FR96" s="68">
        <f t="shared" si="116"/>
        <v>2128</v>
      </c>
      <c r="FS96" s="67" t="s">
        <v>341</v>
      </c>
      <c r="FT96" s="67">
        <f>form!B96</f>
        <v>0</v>
      </c>
      <c r="FU96" s="67" t="s">
        <v>342</v>
      </c>
      <c r="FV96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96" s="59"/>
      <c r="FX96" s="13" t="s">
        <v>142</v>
      </c>
      <c r="FY96" s="68">
        <f t="shared" si="118"/>
        <v>2129</v>
      </c>
      <c r="FZ96" t="s">
        <v>851</v>
      </c>
      <c r="GA96" s="67">
        <f>form!B96</f>
        <v>0</v>
      </c>
      <c r="GB96" t="s">
        <v>853</v>
      </c>
      <c r="GC96" s="34">
        <f t="shared" si="119"/>
        <v>2113</v>
      </c>
      <c r="GD96" t="s">
        <v>852</v>
      </c>
      <c r="GE96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2113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96" s="67"/>
      <c r="GH96" s="67"/>
      <c r="GI96" s="67"/>
      <c r="GJ96" s="67"/>
      <c r="GL96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2127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96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96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96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2113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96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2114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96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2115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96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96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2127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96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2120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96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96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96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96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96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96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96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96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96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96" s="66" t="str">
        <f t="shared" si="139"/>
        <v>INSERT INTO `ez_fabrik_joins` (`list_id`, `element_id`, `join_from_table`, `table_join`, `table_key`, `table_join_key`, `join_type`, `group_id`, `params`) VALUES (0, 2127, '', '#__users', 'user_sp', 'id', 'left', 0, '{"join-label":"name","type":"element","pk":"`#__users`.`id`"}');</v>
      </c>
    </row>
    <row r="97" spans="1:212" x14ac:dyDescent="0.25">
      <c r="A97" s="67" t="s">
        <v>142</v>
      </c>
      <c r="B97" s="68">
        <f>dop!A99+1</f>
        <v>2131</v>
      </c>
      <c r="C97" s="69" t="s">
        <v>146</v>
      </c>
      <c r="D97" s="67">
        <f>form!B97</f>
        <v>0</v>
      </c>
      <c r="E97" s="67" t="s">
        <v>854</v>
      </c>
      <c r="F97" s="70">
        <f t="shared" si="71"/>
        <v>2147</v>
      </c>
      <c r="G97" s="67" t="s">
        <v>845</v>
      </c>
      <c r="H97" s="67"/>
      <c r="I97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2147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97" s="67" t="s">
        <v>142</v>
      </c>
      <c r="L97" s="68">
        <f t="shared" si="73"/>
        <v>2132</v>
      </c>
      <c r="M97" s="69" t="s">
        <v>147</v>
      </c>
      <c r="N97" s="67">
        <f>form!B97</f>
        <v>0</v>
      </c>
      <c r="O97" s="67" t="s">
        <v>846</v>
      </c>
      <c r="P97" s="67"/>
      <c r="Q97" s="67"/>
      <c r="R97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97" s="67" t="s">
        <v>142</v>
      </c>
      <c r="U97" s="68">
        <f t="shared" si="75"/>
        <v>2133</v>
      </c>
      <c r="V97" s="69" t="s">
        <v>148</v>
      </c>
      <c r="W97" s="67">
        <f>form!B97</f>
        <v>0</v>
      </c>
      <c r="X97" s="67" t="s">
        <v>138</v>
      </c>
      <c r="Y97" s="67"/>
      <c r="Z97" s="67"/>
      <c r="AA97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97" s="67" t="s">
        <v>142</v>
      </c>
      <c r="AD97" s="68">
        <f t="shared" si="77"/>
        <v>2134</v>
      </c>
      <c r="AE97" s="69" t="s">
        <v>149</v>
      </c>
      <c r="AF97" s="67">
        <f>form!B97</f>
        <v>0</v>
      </c>
      <c r="AG97" s="67" t="s">
        <v>807</v>
      </c>
      <c r="AH97" s="67">
        <f t="shared" si="78"/>
        <v>2133</v>
      </c>
      <c r="AI97" s="67" t="s">
        <v>810</v>
      </c>
      <c r="AJ97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2133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97" s="67" t="s">
        <v>142</v>
      </c>
      <c r="AM97" s="68">
        <f t="shared" si="80"/>
        <v>2135</v>
      </c>
      <c r="AN97" s="69" t="s">
        <v>150</v>
      </c>
      <c r="AO97" s="67">
        <f>form!B97</f>
        <v>0</v>
      </c>
      <c r="AP97" s="67" t="s">
        <v>808</v>
      </c>
      <c r="AQ97" s="67">
        <f t="shared" si="81"/>
        <v>2134</v>
      </c>
      <c r="AR97" s="67" t="s">
        <v>811</v>
      </c>
      <c r="AS97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2134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97" s="67" t="s">
        <v>142</v>
      </c>
      <c r="AV97" s="68">
        <f t="shared" si="83"/>
        <v>2136</v>
      </c>
      <c r="AW97" s="69" t="s">
        <v>151</v>
      </c>
      <c r="AX97" s="67">
        <f>form!B97</f>
        <v>0</v>
      </c>
      <c r="AY97" s="67" t="s">
        <v>809</v>
      </c>
      <c r="AZ97" s="67">
        <f t="shared" si="84"/>
        <v>2135</v>
      </c>
      <c r="BA97" s="67" t="s">
        <v>812</v>
      </c>
      <c r="BB97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2135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97" s="67" t="s">
        <v>142</v>
      </c>
      <c r="BE97" s="68">
        <f t="shared" si="86"/>
        <v>2137</v>
      </c>
      <c r="BF97" s="69" t="s">
        <v>152</v>
      </c>
      <c r="BG97" s="67">
        <f>form!B97</f>
        <v>0</v>
      </c>
      <c r="BH97" s="67" t="s">
        <v>849</v>
      </c>
      <c r="BI97" s="67"/>
      <c r="BJ97" s="67"/>
      <c r="BK97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97" s="67" t="s">
        <v>142</v>
      </c>
      <c r="BN97" s="68">
        <f t="shared" si="88"/>
        <v>2138</v>
      </c>
      <c r="BO97" s="69" t="s">
        <v>153</v>
      </c>
      <c r="BP97" s="67">
        <f>form!B97</f>
        <v>0</v>
      </c>
      <c r="BQ97" s="67" t="s">
        <v>814</v>
      </c>
      <c r="BR97" s="67">
        <f t="shared" si="89"/>
        <v>2147</v>
      </c>
      <c r="BS97" s="67" t="s">
        <v>144</v>
      </c>
      <c r="BT97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2147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97" s="67" t="s">
        <v>142</v>
      </c>
      <c r="BW97" s="68">
        <f t="shared" si="91"/>
        <v>2139</v>
      </c>
      <c r="BX97" s="69" t="s">
        <v>154</v>
      </c>
      <c r="BY97" s="67">
        <f>form!B97</f>
        <v>0</v>
      </c>
      <c r="BZ97" s="67" t="s">
        <v>806</v>
      </c>
      <c r="CA97" s="67">
        <f t="shared" si="92"/>
        <v>2140</v>
      </c>
      <c r="CB97" s="67" t="s">
        <v>145</v>
      </c>
      <c r="CC97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2140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97" s="67" t="s">
        <v>142</v>
      </c>
      <c r="CF97" s="68">
        <f t="shared" si="94"/>
        <v>2140</v>
      </c>
      <c r="CG97" s="69" t="s">
        <v>155</v>
      </c>
      <c r="CH97" s="67">
        <f>form!B97</f>
        <v>0</v>
      </c>
      <c r="CI97" s="67" t="s">
        <v>139</v>
      </c>
      <c r="CJ97" s="67"/>
      <c r="CK97" s="67"/>
      <c r="CL97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97" s="67" t="s">
        <v>142</v>
      </c>
      <c r="CO97" s="68">
        <f t="shared" si="96"/>
        <v>2141</v>
      </c>
      <c r="CP97" s="69" t="s">
        <v>141</v>
      </c>
      <c r="CQ97" s="67">
        <f>form!B97</f>
        <v>0</v>
      </c>
      <c r="CR97" s="67" t="s">
        <v>140</v>
      </c>
      <c r="CS97" s="67"/>
      <c r="CT97" s="67"/>
      <c r="CU97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97" s="67" t="s">
        <v>142</v>
      </c>
      <c r="CX97" s="68">
        <f t="shared" si="98"/>
        <v>2142</v>
      </c>
      <c r="CY97" s="69" t="s">
        <v>156</v>
      </c>
      <c r="CZ97" s="67">
        <f>form!B97</f>
        <v>0</v>
      </c>
      <c r="DA97" s="67" t="s">
        <v>137</v>
      </c>
      <c r="DB97" s="67"/>
      <c r="DC97" s="67"/>
      <c r="DD97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97" s="67" t="s">
        <v>142</v>
      </c>
      <c r="DG97" s="68">
        <f t="shared" si="100"/>
        <v>2143</v>
      </c>
      <c r="DH97" s="69" t="s">
        <v>158</v>
      </c>
      <c r="DI97" s="67">
        <f>form!B97</f>
        <v>0</v>
      </c>
      <c r="DJ97" s="67" t="s">
        <v>799</v>
      </c>
      <c r="DK97" s="70">
        <f t="shared" si="101"/>
        <v>2147</v>
      </c>
      <c r="DL97" s="67" t="s">
        <v>847</v>
      </c>
      <c r="DM97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97" s="67" t="s">
        <v>142</v>
      </c>
      <c r="DP97" s="68">
        <f t="shared" si="103"/>
        <v>2144</v>
      </c>
      <c r="DQ97" s="69" t="s">
        <v>159</v>
      </c>
      <c r="DR97" s="67">
        <f>form!B97</f>
        <v>0</v>
      </c>
      <c r="DS97" s="67" t="s">
        <v>802</v>
      </c>
      <c r="DT97" s="70">
        <f t="shared" si="104"/>
        <v>2147</v>
      </c>
      <c r="DU97" s="67" t="s">
        <v>848</v>
      </c>
      <c r="DV97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97" s="67" t="s">
        <v>142</v>
      </c>
      <c r="DY97" s="68">
        <f t="shared" si="106"/>
        <v>2145</v>
      </c>
      <c r="DZ97" s="69" t="s">
        <v>160</v>
      </c>
      <c r="EA97" s="67">
        <f>form!B97</f>
        <v>0</v>
      </c>
      <c r="EB97" s="67" t="s">
        <v>804</v>
      </c>
      <c r="EC97" s="70">
        <f t="shared" si="107"/>
        <v>2147</v>
      </c>
      <c r="ED97" s="67" t="s">
        <v>848</v>
      </c>
      <c r="EE97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97" s="67" t="s">
        <v>142</v>
      </c>
      <c r="EH97" s="68">
        <f t="shared" si="109"/>
        <v>2146</v>
      </c>
      <c r="EI97" s="69" t="s">
        <v>161</v>
      </c>
      <c r="EJ97" s="67">
        <f>form!B97</f>
        <v>0</v>
      </c>
      <c r="EK97" s="67" t="s">
        <v>805</v>
      </c>
      <c r="EL97" s="70">
        <f t="shared" si="110"/>
        <v>2147</v>
      </c>
      <c r="EM97" s="67" t="s">
        <v>848</v>
      </c>
      <c r="EN97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97" s="67" t="s">
        <v>142</v>
      </c>
      <c r="EQ97" s="68">
        <f t="shared" si="112"/>
        <v>2147</v>
      </c>
      <c r="ER97" s="69" t="s">
        <v>157</v>
      </c>
      <c r="ES97" s="67">
        <f>form!B97</f>
        <v>0</v>
      </c>
      <c r="ET97" s="67" t="s">
        <v>813</v>
      </c>
      <c r="EU97" s="67"/>
      <c r="EV97" s="67"/>
      <c r="EW97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97" s="71" t="s">
        <v>162</v>
      </c>
      <c r="FI97" s="71">
        <f t="shared" si="114"/>
        <v>2147</v>
      </c>
      <c r="FJ97" s="71" t="s">
        <v>163</v>
      </c>
      <c r="FK97" s="67">
        <f>form!B97</f>
        <v>0</v>
      </c>
      <c r="FL97" s="71" t="s">
        <v>164</v>
      </c>
      <c r="FM97" s="71"/>
      <c r="FN97" s="71"/>
      <c r="FO97" s="58" t="str">
        <f t="shared" si="115"/>
        <v>INSERT INTO `ez_fabrik_joins` (`list_id`, `element_id`, `join_from_table`, `table_join`, `table_key`, `table_join_key`, `join_type`, `group_id`, `params`) VALUES (0, 2147, '', '#__users', 'user_sp', 'id', 'left', 0, '{"join-label":"name","type":"element","pk":"`#__users`.`id`"}');</v>
      </c>
      <c r="FQ97" s="67" t="s">
        <v>142</v>
      </c>
      <c r="FR97" s="68">
        <f t="shared" si="116"/>
        <v>2148</v>
      </c>
      <c r="FS97" s="67" t="s">
        <v>341</v>
      </c>
      <c r="FT97" s="67">
        <f>form!B97</f>
        <v>0</v>
      </c>
      <c r="FU97" s="67" t="s">
        <v>342</v>
      </c>
      <c r="FV97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97" s="59"/>
      <c r="FX97" s="13" t="s">
        <v>142</v>
      </c>
      <c r="FY97" s="68">
        <f t="shared" si="118"/>
        <v>2149</v>
      </c>
      <c r="FZ97" t="s">
        <v>851</v>
      </c>
      <c r="GA97" s="67">
        <f>form!B97</f>
        <v>0</v>
      </c>
      <c r="GB97" t="s">
        <v>853</v>
      </c>
      <c r="GC97" s="34">
        <f t="shared" si="119"/>
        <v>2133</v>
      </c>
      <c r="GD97" t="s">
        <v>852</v>
      </c>
      <c r="GE97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2133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97" s="67"/>
      <c r="GH97" s="67"/>
      <c r="GI97" s="67"/>
      <c r="GJ97" s="67"/>
      <c r="GL97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2147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97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97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97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2133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97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2134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97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2135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97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97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2147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97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2140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97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97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97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97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97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97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97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97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97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97" s="66" t="str">
        <f t="shared" si="139"/>
        <v>INSERT INTO `ez_fabrik_joins` (`list_id`, `element_id`, `join_from_table`, `table_join`, `table_key`, `table_join_key`, `join_type`, `group_id`, `params`) VALUES (0, 2147, '', '#__users', 'user_sp', 'id', 'left', 0, '{"join-label":"name","type":"element","pk":"`#__users`.`id`"}');</v>
      </c>
    </row>
    <row r="98" spans="1:212" x14ac:dyDescent="0.25">
      <c r="A98" s="67" t="s">
        <v>142</v>
      </c>
      <c r="B98" s="68">
        <f>dop!A100+1</f>
        <v>2151</v>
      </c>
      <c r="C98" s="69" t="s">
        <v>146</v>
      </c>
      <c r="D98" s="67">
        <f>form!B98</f>
        <v>0</v>
      </c>
      <c r="E98" s="67" t="s">
        <v>854</v>
      </c>
      <c r="F98" s="70">
        <f t="shared" si="71"/>
        <v>2167</v>
      </c>
      <c r="G98" s="67" t="s">
        <v>845</v>
      </c>
      <c r="H98" s="67"/>
      <c r="I98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2167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98" s="67" t="s">
        <v>142</v>
      </c>
      <c r="L98" s="68">
        <f t="shared" si="73"/>
        <v>2152</v>
      </c>
      <c r="M98" s="69" t="s">
        <v>147</v>
      </c>
      <c r="N98" s="67">
        <f>form!B98</f>
        <v>0</v>
      </c>
      <c r="O98" s="67" t="s">
        <v>846</v>
      </c>
      <c r="P98" s="67"/>
      <c r="Q98" s="67"/>
      <c r="R98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98" s="67" t="s">
        <v>142</v>
      </c>
      <c r="U98" s="68">
        <f t="shared" si="75"/>
        <v>2153</v>
      </c>
      <c r="V98" s="69" t="s">
        <v>148</v>
      </c>
      <c r="W98" s="67">
        <f>form!B98</f>
        <v>0</v>
      </c>
      <c r="X98" s="67" t="s">
        <v>138</v>
      </c>
      <c r="Y98" s="67"/>
      <c r="Z98" s="67"/>
      <c r="AA98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98" s="67" t="s">
        <v>142</v>
      </c>
      <c r="AD98" s="68">
        <f t="shared" si="77"/>
        <v>2154</v>
      </c>
      <c r="AE98" s="69" t="s">
        <v>149</v>
      </c>
      <c r="AF98" s="67">
        <f>form!B98</f>
        <v>0</v>
      </c>
      <c r="AG98" s="67" t="s">
        <v>807</v>
      </c>
      <c r="AH98" s="67">
        <f t="shared" si="78"/>
        <v>2153</v>
      </c>
      <c r="AI98" s="67" t="s">
        <v>810</v>
      </c>
      <c r="AJ98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2153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98" s="67" t="s">
        <v>142</v>
      </c>
      <c r="AM98" s="68">
        <f t="shared" si="80"/>
        <v>2155</v>
      </c>
      <c r="AN98" s="69" t="s">
        <v>150</v>
      </c>
      <c r="AO98" s="67">
        <f>form!B98</f>
        <v>0</v>
      </c>
      <c r="AP98" s="67" t="s">
        <v>808</v>
      </c>
      <c r="AQ98" s="67">
        <f t="shared" si="81"/>
        <v>2154</v>
      </c>
      <c r="AR98" s="67" t="s">
        <v>811</v>
      </c>
      <c r="AS98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2154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98" s="67" t="s">
        <v>142</v>
      </c>
      <c r="AV98" s="68">
        <f t="shared" si="83"/>
        <v>2156</v>
      </c>
      <c r="AW98" s="69" t="s">
        <v>151</v>
      </c>
      <c r="AX98" s="67">
        <f>form!B98</f>
        <v>0</v>
      </c>
      <c r="AY98" s="67" t="s">
        <v>809</v>
      </c>
      <c r="AZ98" s="67">
        <f t="shared" si="84"/>
        <v>2155</v>
      </c>
      <c r="BA98" s="67" t="s">
        <v>812</v>
      </c>
      <c r="BB98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2155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98" s="67" t="s">
        <v>142</v>
      </c>
      <c r="BE98" s="68">
        <f t="shared" si="86"/>
        <v>2157</v>
      </c>
      <c r="BF98" s="69" t="s">
        <v>152</v>
      </c>
      <c r="BG98" s="67">
        <f>form!B98</f>
        <v>0</v>
      </c>
      <c r="BH98" s="67" t="s">
        <v>849</v>
      </c>
      <c r="BI98" s="67"/>
      <c r="BJ98" s="67"/>
      <c r="BK98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98" s="67" t="s">
        <v>142</v>
      </c>
      <c r="BN98" s="68">
        <f t="shared" si="88"/>
        <v>2158</v>
      </c>
      <c r="BO98" s="69" t="s">
        <v>153</v>
      </c>
      <c r="BP98" s="67">
        <f>form!B98</f>
        <v>0</v>
      </c>
      <c r="BQ98" s="67" t="s">
        <v>814</v>
      </c>
      <c r="BR98" s="67">
        <f t="shared" si="89"/>
        <v>2167</v>
      </c>
      <c r="BS98" s="67" t="s">
        <v>144</v>
      </c>
      <c r="BT98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2167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98" s="67" t="s">
        <v>142</v>
      </c>
      <c r="BW98" s="68">
        <f t="shared" si="91"/>
        <v>2159</v>
      </c>
      <c r="BX98" s="69" t="s">
        <v>154</v>
      </c>
      <c r="BY98" s="67">
        <f>form!B98</f>
        <v>0</v>
      </c>
      <c r="BZ98" s="67" t="s">
        <v>806</v>
      </c>
      <c r="CA98" s="67">
        <f t="shared" si="92"/>
        <v>2160</v>
      </c>
      <c r="CB98" s="67" t="s">
        <v>145</v>
      </c>
      <c r="CC98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2160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98" s="67" t="s">
        <v>142</v>
      </c>
      <c r="CF98" s="68">
        <f t="shared" si="94"/>
        <v>2160</v>
      </c>
      <c r="CG98" s="69" t="s">
        <v>155</v>
      </c>
      <c r="CH98" s="67">
        <f>form!B98</f>
        <v>0</v>
      </c>
      <c r="CI98" s="67" t="s">
        <v>139</v>
      </c>
      <c r="CJ98" s="67"/>
      <c r="CK98" s="67"/>
      <c r="CL98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98" s="67" t="s">
        <v>142</v>
      </c>
      <c r="CO98" s="68">
        <f t="shared" si="96"/>
        <v>2161</v>
      </c>
      <c r="CP98" s="69" t="s">
        <v>141</v>
      </c>
      <c r="CQ98" s="67">
        <f>form!B98</f>
        <v>0</v>
      </c>
      <c r="CR98" s="67" t="s">
        <v>140</v>
      </c>
      <c r="CS98" s="67"/>
      <c r="CT98" s="67"/>
      <c r="CU98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98" s="67" t="s">
        <v>142</v>
      </c>
      <c r="CX98" s="68">
        <f t="shared" si="98"/>
        <v>2162</v>
      </c>
      <c r="CY98" s="69" t="s">
        <v>156</v>
      </c>
      <c r="CZ98" s="67">
        <f>form!B98</f>
        <v>0</v>
      </c>
      <c r="DA98" s="67" t="s">
        <v>137</v>
      </c>
      <c r="DB98" s="67"/>
      <c r="DC98" s="67"/>
      <c r="DD98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98" s="67" t="s">
        <v>142</v>
      </c>
      <c r="DG98" s="68">
        <f t="shared" si="100"/>
        <v>2163</v>
      </c>
      <c r="DH98" s="69" t="s">
        <v>158</v>
      </c>
      <c r="DI98" s="67">
        <f>form!B98</f>
        <v>0</v>
      </c>
      <c r="DJ98" s="67" t="s">
        <v>799</v>
      </c>
      <c r="DK98" s="70">
        <f t="shared" si="101"/>
        <v>2167</v>
      </c>
      <c r="DL98" s="67" t="s">
        <v>847</v>
      </c>
      <c r="DM98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98" s="67" t="s">
        <v>142</v>
      </c>
      <c r="DP98" s="68">
        <f t="shared" si="103"/>
        <v>2164</v>
      </c>
      <c r="DQ98" s="69" t="s">
        <v>159</v>
      </c>
      <c r="DR98" s="67">
        <f>form!B98</f>
        <v>0</v>
      </c>
      <c r="DS98" s="67" t="s">
        <v>802</v>
      </c>
      <c r="DT98" s="70">
        <f t="shared" si="104"/>
        <v>2167</v>
      </c>
      <c r="DU98" s="67" t="s">
        <v>848</v>
      </c>
      <c r="DV98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98" s="67" t="s">
        <v>142</v>
      </c>
      <c r="DY98" s="68">
        <f t="shared" si="106"/>
        <v>2165</v>
      </c>
      <c r="DZ98" s="69" t="s">
        <v>160</v>
      </c>
      <c r="EA98" s="67">
        <f>form!B98</f>
        <v>0</v>
      </c>
      <c r="EB98" s="67" t="s">
        <v>804</v>
      </c>
      <c r="EC98" s="70">
        <f t="shared" si="107"/>
        <v>2167</v>
      </c>
      <c r="ED98" s="67" t="s">
        <v>848</v>
      </c>
      <c r="EE98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98" s="67" t="s">
        <v>142</v>
      </c>
      <c r="EH98" s="68">
        <f t="shared" si="109"/>
        <v>2166</v>
      </c>
      <c r="EI98" s="69" t="s">
        <v>161</v>
      </c>
      <c r="EJ98" s="67">
        <f>form!B98</f>
        <v>0</v>
      </c>
      <c r="EK98" s="67" t="s">
        <v>805</v>
      </c>
      <c r="EL98" s="70">
        <f t="shared" si="110"/>
        <v>2167</v>
      </c>
      <c r="EM98" s="67" t="s">
        <v>848</v>
      </c>
      <c r="EN98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98" s="67" t="s">
        <v>142</v>
      </c>
      <c r="EQ98" s="68">
        <f t="shared" si="112"/>
        <v>2167</v>
      </c>
      <c r="ER98" s="69" t="s">
        <v>157</v>
      </c>
      <c r="ES98" s="67">
        <f>form!B98</f>
        <v>0</v>
      </c>
      <c r="ET98" s="67" t="s">
        <v>813</v>
      </c>
      <c r="EU98" s="67"/>
      <c r="EV98" s="67"/>
      <c r="EW98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98" s="71" t="s">
        <v>162</v>
      </c>
      <c r="FI98" s="71">
        <f t="shared" si="114"/>
        <v>2167</v>
      </c>
      <c r="FJ98" s="71" t="s">
        <v>163</v>
      </c>
      <c r="FK98" s="67">
        <f>form!B98</f>
        <v>0</v>
      </c>
      <c r="FL98" s="71" t="s">
        <v>164</v>
      </c>
      <c r="FM98" s="71"/>
      <c r="FN98" s="71"/>
      <c r="FO98" s="58" t="str">
        <f t="shared" si="115"/>
        <v>INSERT INTO `ez_fabrik_joins` (`list_id`, `element_id`, `join_from_table`, `table_join`, `table_key`, `table_join_key`, `join_type`, `group_id`, `params`) VALUES (0, 2167, '', '#__users', 'user_sp', 'id', 'left', 0, '{"join-label":"name","type":"element","pk":"`#__users`.`id`"}');</v>
      </c>
      <c r="FQ98" s="67" t="s">
        <v>142</v>
      </c>
      <c r="FR98" s="68">
        <f t="shared" si="116"/>
        <v>2168</v>
      </c>
      <c r="FS98" s="67" t="s">
        <v>341</v>
      </c>
      <c r="FT98" s="67">
        <f>form!B98</f>
        <v>0</v>
      </c>
      <c r="FU98" s="67" t="s">
        <v>342</v>
      </c>
      <c r="FV98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98" s="59"/>
      <c r="FX98" s="13" t="s">
        <v>142</v>
      </c>
      <c r="FY98" s="68">
        <f t="shared" si="118"/>
        <v>2169</v>
      </c>
      <c r="FZ98" t="s">
        <v>851</v>
      </c>
      <c r="GA98" s="67">
        <f>form!B98</f>
        <v>0</v>
      </c>
      <c r="GB98" t="s">
        <v>853</v>
      </c>
      <c r="GC98" s="34">
        <f t="shared" si="119"/>
        <v>2153</v>
      </c>
      <c r="GD98" t="s">
        <v>852</v>
      </c>
      <c r="GE98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2153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98" s="67"/>
      <c r="GH98" s="67"/>
      <c r="GI98" s="67"/>
      <c r="GJ98" s="67"/>
      <c r="GL98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2167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98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98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98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2153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98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2154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98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2155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98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98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2167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98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2160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98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98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98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98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98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98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98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98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98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98" s="66" t="str">
        <f t="shared" si="139"/>
        <v>INSERT INTO `ez_fabrik_joins` (`list_id`, `element_id`, `join_from_table`, `table_join`, `table_key`, `table_join_key`, `join_type`, `group_id`, `params`) VALUES (0, 2167, '', '#__users', 'user_sp', 'id', 'left', 0, '{"join-label":"name","type":"element","pk":"`#__users`.`id`"}');</v>
      </c>
    </row>
    <row r="99" spans="1:212" x14ac:dyDescent="0.25">
      <c r="A99" s="67" t="s">
        <v>142</v>
      </c>
      <c r="B99" s="68">
        <f>dop!A101+1</f>
        <v>2171</v>
      </c>
      <c r="C99" s="69" t="s">
        <v>146</v>
      </c>
      <c r="D99" s="67">
        <f>form!B99</f>
        <v>0</v>
      </c>
      <c r="E99" s="67" t="s">
        <v>854</v>
      </c>
      <c r="F99" s="70">
        <f t="shared" si="71"/>
        <v>2187</v>
      </c>
      <c r="G99" s="67" t="s">
        <v>845</v>
      </c>
      <c r="H99" s="67"/>
      <c r="I99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2187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99" s="67" t="s">
        <v>142</v>
      </c>
      <c r="L99" s="68">
        <f t="shared" si="73"/>
        <v>2172</v>
      </c>
      <c r="M99" s="69" t="s">
        <v>147</v>
      </c>
      <c r="N99" s="67">
        <f>form!B99</f>
        <v>0</v>
      </c>
      <c r="O99" s="67" t="s">
        <v>846</v>
      </c>
      <c r="P99" s="67"/>
      <c r="Q99" s="67"/>
      <c r="R99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99" s="67" t="s">
        <v>142</v>
      </c>
      <c r="U99" s="68">
        <f t="shared" si="75"/>
        <v>2173</v>
      </c>
      <c r="V99" s="69" t="s">
        <v>148</v>
      </c>
      <c r="W99" s="67">
        <f>form!B99</f>
        <v>0</v>
      </c>
      <c r="X99" s="67" t="s">
        <v>138</v>
      </c>
      <c r="Y99" s="67"/>
      <c r="Z99" s="67"/>
      <c r="AA99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99" s="67" t="s">
        <v>142</v>
      </c>
      <c r="AD99" s="68">
        <f t="shared" si="77"/>
        <v>2174</v>
      </c>
      <c r="AE99" s="69" t="s">
        <v>149</v>
      </c>
      <c r="AF99" s="67">
        <f>form!B99</f>
        <v>0</v>
      </c>
      <c r="AG99" s="67" t="s">
        <v>807</v>
      </c>
      <c r="AH99" s="67">
        <f t="shared" si="78"/>
        <v>2173</v>
      </c>
      <c r="AI99" s="67" t="s">
        <v>810</v>
      </c>
      <c r="AJ99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2173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99" s="67" t="s">
        <v>142</v>
      </c>
      <c r="AM99" s="68">
        <f t="shared" si="80"/>
        <v>2175</v>
      </c>
      <c r="AN99" s="69" t="s">
        <v>150</v>
      </c>
      <c r="AO99" s="67">
        <f>form!B99</f>
        <v>0</v>
      </c>
      <c r="AP99" s="67" t="s">
        <v>808</v>
      </c>
      <c r="AQ99" s="67">
        <f t="shared" si="81"/>
        <v>2174</v>
      </c>
      <c r="AR99" s="67" t="s">
        <v>811</v>
      </c>
      <c r="AS99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2174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99" s="67" t="s">
        <v>142</v>
      </c>
      <c r="AV99" s="68">
        <f t="shared" si="83"/>
        <v>2176</v>
      </c>
      <c r="AW99" s="69" t="s">
        <v>151</v>
      </c>
      <c r="AX99" s="67">
        <f>form!B99</f>
        <v>0</v>
      </c>
      <c r="AY99" s="67" t="s">
        <v>809</v>
      </c>
      <c r="AZ99" s="67">
        <f t="shared" si="84"/>
        <v>2175</v>
      </c>
      <c r="BA99" s="67" t="s">
        <v>812</v>
      </c>
      <c r="BB99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2175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99" s="67" t="s">
        <v>142</v>
      </c>
      <c r="BE99" s="68">
        <f t="shared" si="86"/>
        <v>2177</v>
      </c>
      <c r="BF99" s="69" t="s">
        <v>152</v>
      </c>
      <c r="BG99" s="67">
        <f>form!B99</f>
        <v>0</v>
      </c>
      <c r="BH99" s="67" t="s">
        <v>849</v>
      </c>
      <c r="BI99" s="67"/>
      <c r="BJ99" s="67"/>
      <c r="BK99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99" s="67" t="s">
        <v>142</v>
      </c>
      <c r="BN99" s="68">
        <f t="shared" si="88"/>
        <v>2178</v>
      </c>
      <c r="BO99" s="69" t="s">
        <v>153</v>
      </c>
      <c r="BP99" s="67">
        <f>form!B99</f>
        <v>0</v>
      </c>
      <c r="BQ99" s="67" t="s">
        <v>814</v>
      </c>
      <c r="BR99" s="67">
        <f t="shared" si="89"/>
        <v>2187</v>
      </c>
      <c r="BS99" s="67" t="s">
        <v>144</v>
      </c>
      <c r="BT99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2187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99" s="67" t="s">
        <v>142</v>
      </c>
      <c r="BW99" s="68">
        <f t="shared" si="91"/>
        <v>2179</v>
      </c>
      <c r="BX99" s="69" t="s">
        <v>154</v>
      </c>
      <c r="BY99" s="67">
        <f>form!B99</f>
        <v>0</v>
      </c>
      <c r="BZ99" s="67" t="s">
        <v>806</v>
      </c>
      <c r="CA99" s="67">
        <f t="shared" si="92"/>
        <v>2180</v>
      </c>
      <c r="CB99" s="67" t="s">
        <v>145</v>
      </c>
      <c r="CC99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2180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99" s="67" t="s">
        <v>142</v>
      </c>
      <c r="CF99" s="68">
        <f t="shared" si="94"/>
        <v>2180</v>
      </c>
      <c r="CG99" s="69" t="s">
        <v>155</v>
      </c>
      <c r="CH99" s="67">
        <f>form!B99</f>
        <v>0</v>
      </c>
      <c r="CI99" s="67" t="s">
        <v>139</v>
      </c>
      <c r="CJ99" s="67"/>
      <c r="CK99" s="67"/>
      <c r="CL99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99" s="67" t="s">
        <v>142</v>
      </c>
      <c r="CO99" s="68">
        <f t="shared" si="96"/>
        <v>2181</v>
      </c>
      <c r="CP99" s="69" t="s">
        <v>141</v>
      </c>
      <c r="CQ99" s="67">
        <f>form!B99</f>
        <v>0</v>
      </c>
      <c r="CR99" s="67" t="s">
        <v>140</v>
      </c>
      <c r="CS99" s="67"/>
      <c r="CT99" s="67"/>
      <c r="CU99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99" s="67" t="s">
        <v>142</v>
      </c>
      <c r="CX99" s="68">
        <f t="shared" si="98"/>
        <v>2182</v>
      </c>
      <c r="CY99" s="69" t="s">
        <v>156</v>
      </c>
      <c r="CZ99" s="67">
        <f>form!B99</f>
        <v>0</v>
      </c>
      <c r="DA99" s="67" t="s">
        <v>137</v>
      </c>
      <c r="DB99" s="67"/>
      <c r="DC99" s="67"/>
      <c r="DD99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99" s="67" t="s">
        <v>142</v>
      </c>
      <c r="DG99" s="68">
        <f t="shared" si="100"/>
        <v>2183</v>
      </c>
      <c r="DH99" s="69" t="s">
        <v>158</v>
      </c>
      <c r="DI99" s="67">
        <f>form!B99</f>
        <v>0</v>
      </c>
      <c r="DJ99" s="67" t="s">
        <v>799</v>
      </c>
      <c r="DK99" s="70">
        <f t="shared" si="101"/>
        <v>2187</v>
      </c>
      <c r="DL99" s="67" t="s">
        <v>847</v>
      </c>
      <c r="DM99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99" s="67" t="s">
        <v>142</v>
      </c>
      <c r="DP99" s="68">
        <f t="shared" si="103"/>
        <v>2184</v>
      </c>
      <c r="DQ99" s="69" t="s">
        <v>159</v>
      </c>
      <c r="DR99" s="67">
        <f>form!B99</f>
        <v>0</v>
      </c>
      <c r="DS99" s="67" t="s">
        <v>802</v>
      </c>
      <c r="DT99" s="70">
        <f t="shared" si="104"/>
        <v>2187</v>
      </c>
      <c r="DU99" s="67" t="s">
        <v>848</v>
      </c>
      <c r="DV99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99" s="67" t="s">
        <v>142</v>
      </c>
      <c r="DY99" s="68">
        <f t="shared" si="106"/>
        <v>2185</v>
      </c>
      <c r="DZ99" s="69" t="s">
        <v>160</v>
      </c>
      <c r="EA99" s="67">
        <f>form!B99</f>
        <v>0</v>
      </c>
      <c r="EB99" s="67" t="s">
        <v>804</v>
      </c>
      <c r="EC99" s="70">
        <f t="shared" si="107"/>
        <v>2187</v>
      </c>
      <c r="ED99" s="67" t="s">
        <v>848</v>
      </c>
      <c r="EE99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99" s="67" t="s">
        <v>142</v>
      </c>
      <c r="EH99" s="68">
        <f t="shared" si="109"/>
        <v>2186</v>
      </c>
      <c r="EI99" s="69" t="s">
        <v>161</v>
      </c>
      <c r="EJ99" s="67">
        <f>form!B99</f>
        <v>0</v>
      </c>
      <c r="EK99" s="67" t="s">
        <v>805</v>
      </c>
      <c r="EL99" s="70">
        <f t="shared" si="110"/>
        <v>2187</v>
      </c>
      <c r="EM99" s="67" t="s">
        <v>848</v>
      </c>
      <c r="EN99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99" s="67" t="s">
        <v>142</v>
      </c>
      <c r="EQ99" s="68">
        <f t="shared" si="112"/>
        <v>2187</v>
      </c>
      <c r="ER99" s="69" t="s">
        <v>157</v>
      </c>
      <c r="ES99" s="67">
        <f>form!B99</f>
        <v>0</v>
      </c>
      <c r="ET99" s="67" t="s">
        <v>813</v>
      </c>
      <c r="EU99" s="67"/>
      <c r="EV99" s="67"/>
      <c r="EW99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99" s="71" t="s">
        <v>162</v>
      </c>
      <c r="FI99" s="71">
        <f t="shared" si="114"/>
        <v>2187</v>
      </c>
      <c r="FJ99" s="71" t="s">
        <v>163</v>
      </c>
      <c r="FK99" s="67">
        <f>form!B99</f>
        <v>0</v>
      </c>
      <c r="FL99" s="71" t="s">
        <v>164</v>
      </c>
      <c r="FM99" s="71"/>
      <c r="FN99" s="71"/>
      <c r="FO99" s="58" t="str">
        <f t="shared" si="115"/>
        <v>INSERT INTO `ez_fabrik_joins` (`list_id`, `element_id`, `join_from_table`, `table_join`, `table_key`, `table_join_key`, `join_type`, `group_id`, `params`) VALUES (0, 2187, '', '#__users', 'user_sp', 'id', 'left', 0, '{"join-label":"name","type":"element","pk":"`#__users`.`id`"}');</v>
      </c>
      <c r="FQ99" s="67" t="s">
        <v>142</v>
      </c>
      <c r="FR99" s="68">
        <f t="shared" si="116"/>
        <v>2188</v>
      </c>
      <c r="FS99" s="67" t="s">
        <v>341</v>
      </c>
      <c r="FT99" s="67">
        <f>form!B99</f>
        <v>0</v>
      </c>
      <c r="FU99" s="67" t="s">
        <v>342</v>
      </c>
      <c r="FV99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99" s="59"/>
      <c r="FX99" s="13" t="s">
        <v>142</v>
      </c>
      <c r="FY99" s="68">
        <f t="shared" si="118"/>
        <v>2189</v>
      </c>
      <c r="FZ99" t="s">
        <v>851</v>
      </c>
      <c r="GA99" s="67">
        <f>form!B99</f>
        <v>0</v>
      </c>
      <c r="GB99" t="s">
        <v>853</v>
      </c>
      <c r="GC99" s="34">
        <f t="shared" si="119"/>
        <v>2173</v>
      </c>
      <c r="GD99" t="s">
        <v>852</v>
      </c>
      <c r="GE99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2173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99" s="67"/>
      <c r="GH99" s="67"/>
      <c r="GI99" s="67"/>
      <c r="GJ99" s="67"/>
      <c r="GL99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2187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99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99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99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2173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99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2174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99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2175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99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99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2187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99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2180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99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99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99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99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2187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99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99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99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2187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99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99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99" s="66" t="str">
        <f t="shared" si="139"/>
        <v>INSERT INTO `ez_fabrik_joins` (`list_id`, `element_id`, `join_from_table`, `table_join`, `table_key`, `table_join_key`, `join_type`, `group_id`, `params`) VALUES (0, 2187, '', '#__users', 'user_sp', 'id', 'left', 0, '{"join-label":"name","type":"element","pk":"`#__users`.`id`"}');</v>
      </c>
    </row>
    <row r="100" spans="1:212" x14ac:dyDescent="0.25">
      <c r="A100" s="67" t="s">
        <v>142</v>
      </c>
      <c r="B100" s="68">
        <f>dop!A102+1</f>
        <v>2191</v>
      </c>
      <c r="C100" s="69" t="s">
        <v>146</v>
      </c>
      <c r="D100" s="67">
        <f>form!B100</f>
        <v>0</v>
      </c>
      <c r="E100" s="67" t="s">
        <v>854</v>
      </c>
      <c r="F100" s="70">
        <f t="shared" si="71"/>
        <v>2207</v>
      </c>
      <c r="G100" s="67" t="s">
        <v>845</v>
      </c>
      <c r="H100" s="67"/>
      <c r="I100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2207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00" s="67" t="s">
        <v>142</v>
      </c>
      <c r="L100" s="68">
        <f t="shared" si="73"/>
        <v>2192</v>
      </c>
      <c r="M100" s="69" t="s">
        <v>147</v>
      </c>
      <c r="N100" s="67">
        <f>form!B100</f>
        <v>0</v>
      </c>
      <c r="O100" s="67" t="s">
        <v>846</v>
      </c>
      <c r="P100" s="67"/>
      <c r="Q100" s="67"/>
      <c r="R100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00" s="67" t="s">
        <v>142</v>
      </c>
      <c r="U100" s="68">
        <f t="shared" si="75"/>
        <v>2193</v>
      </c>
      <c r="V100" s="69" t="s">
        <v>148</v>
      </c>
      <c r="W100" s="67">
        <f>form!B100</f>
        <v>0</v>
      </c>
      <c r="X100" s="67" t="s">
        <v>138</v>
      </c>
      <c r="Y100" s="67"/>
      <c r="Z100" s="67"/>
      <c r="AA100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00" s="67" t="s">
        <v>142</v>
      </c>
      <c r="AD100" s="68">
        <f t="shared" si="77"/>
        <v>2194</v>
      </c>
      <c r="AE100" s="69" t="s">
        <v>149</v>
      </c>
      <c r="AF100" s="67">
        <f>form!B100</f>
        <v>0</v>
      </c>
      <c r="AG100" s="67" t="s">
        <v>807</v>
      </c>
      <c r="AH100" s="67">
        <f t="shared" si="78"/>
        <v>2193</v>
      </c>
      <c r="AI100" s="67" t="s">
        <v>810</v>
      </c>
      <c r="AJ100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2193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00" s="67" t="s">
        <v>142</v>
      </c>
      <c r="AM100" s="68">
        <f t="shared" si="80"/>
        <v>2195</v>
      </c>
      <c r="AN100" s="69" t="s">
        <v>150</v>
      </c>
      <c r="AO100" s="67">
        <f>form!B100</f>
        <v>0</v>
      </c>
      <c r="AP100" s="67" t="s">
        <v>808</v>
      </c>
      <c r="AQ100" s="67">
        <f t="shared" si="81"/>
        <v>2194</v>
      </c>
      <c r="AR100" s="67" t="s">
        <v>811</v>
      </c>
      <c r="AS100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2194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00" s="67" t="s">
        <v>142</v>
      </c>
      <c r="AV100" s="68">
        <f t="shared" si="83"/>
        <v>2196</v>
      </c>
      <c r="AW100" s="69" t="s">
        <v>151</v>
      </c>
      <c r="AX100" s="67">
        <f>form!B100</f>
        <v>0</v>
      </c>
      <c r="AY100" s="67" t="s">
        <v>809</v>
      </c>
      <c r="AZ100" s="67">
        <f t="shared" si="84"/>
        <v>2195</v>
      </c>
      <c r="BA100" s="67" t="s">
        <v>812</v>
      </c>
      <c r="BB100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2195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00" s="67" t="s">
        <v>142</v>
      </c>
      <c r="BE100" s="68">
        <f t="shared" si="86"/>
        <v>2197</v>
      </c>
      <c r="BF100" s="69" t="s">
        <v>152</v>
      </c>
      <c r="BG100" s="67">
        <f>form!B100</f>
        <v>0</v>
      </c>
      <c r="BH100" s="67" t="s">
        <v>849</v>
      </c>
      <c r="BI100" s="67"/>
      <c r="BJ100" s="67"/>
      <c r="BK100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00" s="67" t="s">
        <v>142</v>
      </c>
      <c r="BN100" s="68">
        <f t="shared" si="88"/>
        <v>2198</v>
      </c>
      <c r="BO100" s="69" t="s">
        <v>153</v>
      </c>
      <c r="BP100" s="67">
        <f>form!B100</f>
        <v>0</v>
      </c>
      <c r="BQ100" s="67" t="s">
        <v>814</v>
      </c>
      <c r="BR100" s="67">
        <f t="shared" si="89"/>
        <v>2207</v>
      </c>
      <c r="BS100" s="67" t="s">
        <v>144</v>
      </c>
      <c r="BT100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2207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00" s="67" t="s">
        <v>142</v>
      </c>
      <c r="BW100" s="68">
        <f t="shared" si="91"/>
        <v>2199</v>
      </c>
      <c r="BX100" s="69" t="s">
        <v>154</v>
      </c>
      <c r="BY100" s="67">
        <f>form!B100</f>
        <v>0</v>
      </c>
      <c r="BZ100" s="67" t="s">
        <v>806</v>
      </c>
      <c r="CA100" s="67">
        <f t="shared" si="92"/>
        <v>2200</v>
      </c>
      <c r="CB100" s="67" t="s">
        <v>145</v>
      </c>
      <c r="CC100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2200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00" s="67" t="s">
        <v>142</v>
      </c>
      <c r="CF100" s="68">
        <f t="shared" si="94"/>
        <v>2200</v>
      </c>
      <c r="CG100" s="69" t="s">
        <v>155</v>
      </c>
      <c r="CH100" s="67">
        <f>form!B100</f>
        <v>0</v>
      </c>
      <c r="CI100" s="67" t="s">
        <v>139</v>
      </c>
      <c r="CJ100" s="67"/>
      <c r="CK100" s="67"/>
      <c r="CL100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00" s="67" t="s">
        <v>142</v>
      </c>
      <c r="CO100" s="68">
        <f t="shared" si="96"/>
        <v>2201</v>
      </c>
      <c r="CP100" s="69" t="s">
        <v>141</v>
      </c>
      <c r="CQ100" s="67">
        <f>form!B100</f>
        <v>0</v>
      </c>
      <c r="CR100" s="67" t="s">
        <v>140</v>
      </c>
      <c r="CS100" s="67"/>
      <c r="CT100" s="67"/>
      <c r="CU100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00" s="67" t="s">
        <v>142</v>
      </c>
      <c r="CX100" s="68">
        <f t="shared" si="98"/>
        <v>2202</v>
      </c>
      <c r="CY100" s="69" t="s">
        <v>156</v>
      </c>
      <c r="CZ100" s="67">
        <f>form!B100</f>
        <v>0</v>
      </c>
      <c r="DA100" s="67" t="s">
        <v>137</v>
      </c>
      <c r="DB100" s="67"/>
      <c r="DC100" s="67"/>
      <c r="DD100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00" s="67" t="s">
        <v>142</v>
      </c>
      <c r="DG100" s="68">
        <f t="shared" si="100"/>
        <v>2203</v>
      </c>
      <c r="DH100" s="69" t="s">
        <v>158</v>
      </c>
      <c r="DI100" s="67">
        <f>form!B100</f>
        <v>0</v>
      </c>
      <c r="DJ100" s="67" t="s">
        <v>799</v>
      </c>
      <c r="DK100" s="70">
        <f t="shared" si="101"/>
        <v>2207</v>
      </c>
      <c r="DL100" s="67" t="s">
        <v>847</v>
      </c>
      <c r="DM100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00" s="67" t="s">
        <v>142</v>
      </c>
      <c r="DP100" s="68">
        <f t="shared" si="103"/>
        <v>2204</v>
      </c>
      <c r="DQ100" s="69" t="s">
        <v>159</v>
      </c>
      <c r="DR100" s="67">
        <f>form!B100</f>
        <v>0</v>
      </c>
      <c r="DS100" s="67" t="s">
        <v>802</v>
      </c>
      <c r="DT100" s="70">
        <f t="shared" si="104"/>
        <v>2207</v>
      </c>
      <c r="DU100" s="67" t="s">
        <v>848</v>
      </c>
      <c r="DV100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00" s="67" t="s">
        <v>142</v>
      </c>
      <c r="DY100" s="68">
        <f t="shared" si="106"/>
        <v>2205</v>
      </c>
      <c r="DZ100" s="69" t="s">
        <v>160</v>
      </c>
      <c r="EA100" s="67">
        <f>form!B100</f>
        <v>0</v>
      </c>
      <c r="EB100" s="67" t="s">
        <v>804</v>
      </c>
      <c r="EC100" s="70">
        <f t="shared" si="107"/>
        <v>2207</v>
      </c>
      <c r="ED100" s="67" t="s">
        <v>848</v>
      </c>
      <c r="EE100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00" s="67" t="s">
        <v>142</v>
      </c>
      <c r="EH100" s="68">
        <f t="shared" si="109"/>
        <v>2206</v>
      </c>
      <c r="EI100" s="69" t="s">
        <v>161</v>
      </c>
      <c r="EJ100" s="67">
        <f>form!B100</f>
        <v>0</v>
      </c>
      <c r="EK100" s="67" t="s">
        <v>805</v>
      </c>
      <c r="EL100" s="70">
        <f t="shared" si="110"/>
        <v>2207</v>
      </c>
      <c r="EM100" s="67" t="s">
        <v>848</v>
      </c>
      <c r="EN100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00" s="67" t="s">
        <v>142</v>
      </c>
      <c r="EQ100" s="68">
        <f t="shared" si="112"/>
        <v>2207</v>
      </c>
      <c r="ER100" s="69" t="s">
        <v>157</v>
      </c>
      <c r="ES100" s="67">
        <f>form!B100</f>
        <v>0</v>
      </c>
      <c r="ET100" s="67" t="s">
        <v>813</v>
      </c>
      <c r="EU100" s="67"/>
      <c r="EV100" s="67"/>
      <c r="EW100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00" s="71" t="s">
        <v>162</v>
      </c>
      <c r="FI100" s="71">
        <f t="shared" si="114"/>
        <v>2207</v>
      </c>
      <c r="FJ100" s="71" t="s">
        <v>163</v>
      </c>
      <c r="FK100" s="67">
        <f>form!B100</f>
        <v>0</v>
      </c>
      <c r="FL100" s="71" t="s">
        <v>164</v>
      </c>
      <c r="FM100" s="71"/>
      <c r="FN100" s="71"/>
      <c r="FO100" s="58" t="str">
        <f t="shared" si="115"/>
        <v>INSERT INTO `ez_fabrik_joins` (`list_id`, `element_id`, `join_from_table`, `table_join`, `table_key`, `table_join_key`, `join_type`, `group_id`, `params`) VALUES (0, 2207, '', '#__users', 'user_sp', 'id', 'left', 0, '{"join-label":"name","type":"element","pk":"`#__users`.`id`"}');</v>
      </c>
      <c r="FQ100" s="67" t="s">
        <v>142</v>
      </c>
      <c r="FR100" s="68">
        <f t="shared" si="116"/>
        <v>2208</v>
      </c>
      <c r="FS100" s="67" t="s">
        <v>341</v>
      </c>
      <c r="FT100" s="67">
        <f>form!B100</f>
        <v>0</v>
      </c>
      <c r="FU100" s="67" t="s">
        <v>342</v>
      </c>
      <c r="FV100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00" s="59"/>
      <c r="FX100" s="13" t="s">
        <v>142</v>
      </c>
      <c r="FY100" s="68">
        <f t="shared" si="118"/>
        <v>2209</v>
      </c>
      <c r="FZ100" t="s">
        <v>851</v>
      </c>
      <c r="GA100" s="67">
        <f>form!B100</f>
        <v>0</v>
      </c>
      <c r="GB100" t="s">
        <v>853</v>
      </c>
      <c r="GC100" s="34">
        <f t="shared" si="119"/>
        <v>2193</v>
      </c>
      <c r="GD100" t="s">
        <v>852</v>
      </c>
      <c r="GE100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2193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00" s="67"/>
      <c r="GH100" s="67"/>
      <c r="GI100" s="67"/>
      <c r="GJ100" s="67"/>
      <c r="GL100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2207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00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00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00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2193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00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2194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00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2195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00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00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2207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00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(2199,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2200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00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00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00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00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2207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00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00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00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2207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00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00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00" s="66" t="str">
        <f t="shared" si="139"/>
        <v>INSERT INTO `ez_fabrik_joins` (`list_id`, `element_id`, `join_from_table`, `table_join`, `table_key`, `table_join_key`, `join_type`, `group_id`, `params`) VALUES (0, 2207, '', '#__users', 'user_sp', 'id', 'left', 0, '{"join-label":"name","type":"element","pk":"`#__users`.`id`"}');</v>
      </c>
    </row>
    <row r="101" spans="1:212" x14ac:dyDescent="0.25">
      <c r="A101" s="67" t="s">
        <v>142</v>
      </c>
      <c r="B101" s="68">
        <f>dop!A103+1</f>
        <v>2211</v>
      </c>
      <c r="C101" s="69" t="s">
        <v>146</v>
      </c>
      <c r="D101" s="67">
        <f>form!B101</f>
        <v>0</v>
      </c>
      <c r="E101" s="67" t="s">
        <v>854</v>
      </c>
      <c r="F101" s="70">
        <f t="shared" si="71"/>
        <v>2227</v>
      </c>
      <c r="G101" s="67" t="s">
        <v>845</v>
      </c>
      <c r="H101" s="67"/>
      <c r="I101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2227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01" s="67" t="s">
        <v>142</v>
      </c>
      <c r="L101" s="68">
        <f t="shared" si="73"/>
        <v>2212</v>
      </c>
      <c r="M101" s="69" t="s">
        <v>147</v>
      </c>
      <c r="N101" s="67">
        <f>form!B101</f>
        <v>0</v>
      </c>
      <c r="O101" s="67" t="s">
        <v>846</v>
      </c>
      <c r="P101" s="67"/>
      <c r="Q101" s="67"/>
      <c r="R101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01" s="67" t="s">
        <v>142</v>
      </c>
      <c r="U101" s="68">
        <f t="shared" si="75"/>
        <v>2213</v>
      </c>
      <c r="V101" s="69" t="s">
        <v>148</v>
      </c>
      <c r="W101" s="67">
        <f>form!B101</f>
        <v>0</v>
      </c>
      <c r="X101" s="67" t="s">
        <v>138</v>
      </c>
      <c r="Y101" s="67"/>
      <c r="Z101" s="67"/>
      <c r="AA101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01" s="67" t="s">
        <v>142</v>
      </c>
      <c r="AD101" s="68">
        <f t="shared" si="77"/>
        <v>2214</v>
      </c>
      <c r="AE101" s="69" t="s">
        <v>149</v>
      </c>
      <c r="AF101" s="67">
        <f>form!B101</f>
        <v>0</v>
      </c>
      <c r="AG101" s="67" t="s">
        <v>807</v>
      </c>
      <c r="AH101" s="67">
        <f t="shared" si="78"/>
        <v>2213</v>
      </c>
      <c r="AI101" s="67" t="s">
        <v>810</v>
      </c>
      <c r="AJ101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2213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01" s="67" t="s">
        <v>142</v>
      </c>
      <c r="AM101" s="68">
        <f t="shared" si="80"/>
        <v>2215</v>
      </c>
      <c r="AN101" s="69" t="s">
        <v>150</v>
      </c>
      <c r="AO101" s="67">
        <f>form!B101</f>
        <v>0</v>
      </c>
      <c r="AP101" s="67" t="s">
        <v>808</v>
      </c>
      <c r="AQ101" s="67">
        <f t="shared" si="81"/>
        <v>2214</v>
      </c>
      <c r="AR101" s="67" t="s">
        <v>811</v>
      </c>
      <c r="AS101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2214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01" s="67" t="s">
        <v>142</v>
      </c>
      <c r="AV101" s="68">
        <f t="shared" si="83"/>
        <v>2216</v>
      </c>
      <c r="AW101" s="69" t="s">
        <v>151</v>
      </c>
      <c r="AX101" s="67">
        <f>form!B101</f>
        <v>0</v>
      </c>
      <c r="AY101" s="67" t="s">
        <v>809</v>
      </c>
      <c r="AZ101" s="67">
        <f t="shared" si="84"/>
        <v>2215</v>
      </c>
      <c r="BA101" s="67" t="s">
        <v>812</v>
      </c>
      <c r="BB101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2215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01" s="67" t="s">
        <v>142</v>
      </c>
      <c r="BE101" s="68">
        <f t="shared" si="86"/>
        <v>2217</v>
      </c>
      <c r="BF101" s="69" t="s">
        <v>152</v>
      </c>
      <c r="BG101" s="67">
        <f>form!B101</f>
        <v>0</v>
      </c>
      <c r="BH101" s="67" t="s">
        <v>849</v>
      </c>
      <c r="BI101" s="67"/>
      <c r="BJ101" s="67"/>
      <c r="BK101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01" s="67" t="s">
        <v>142</v>
      </c>
      <c r="BN101" s="68">
        <f t="shared" si="88"/>
        <v>2218</v>
      </c>
      <c r="BO101" s="69" t="s">
        <v>153</v>
      </c>
      <c r="BP101" s="67">
        <f>form!B101</f>
        <v>0</v>
      </c>
      <c r="BQ101" s="67" t="s">
        <v>814</v>
      </c>
      <c r="BR101" s="67">
        <f t="shared" si="89"/>
        <v>2227</v>
      </c>
      <c r="BS101" s="67" t="s">
        <v>144</v>
      </c>
      <c r="BT101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2227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01" s="67" t="s">
        <v>142</v>
      </c>
      <c r="BW101" s="68">
        <f t="shared" si="91"/>
        <v>2219</v>
      </c>
      <c r="BX101" s="69" t="s">
        <v>154</v>
      </c>
      <c r="BY101" s="67">
        <f>form!B101</f>
        <v>0</v>
      </c>
      <c r="BZ101" s="67" t="s">
        <v>806</v>
      </c>
      <c r="CA101" s="67">
        <f t="shared" si="92"/>
        <v>2220</v>
      </c>
      <c r="CB101" s="67" t="s">
        <v>145</v>
      </c>
      <c r="CC101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2220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01" s="67" t="s">
        <v>142</v>
      </c>
      <c r="CF101" s="68">
        <f t="shared" si="94"/>
        <v>2220</v>
      </c>
      <c r="CG101" s="69" t="s">
        <v>155</v>
      </c>
      <c r="CH101" s="67">
        <f>form!B101</f>
        <v>0</v>
      </c>
      <c r="CI101" s="67" t="s">
        <v>139</v>
      </c>
      <c r="CJ101" s="67"/>
      <c r="CK101" s="67"/>
      <c r="CL101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01" s="67" t="s">
        <v>142</v>
      </c>
      <c r="CO101" s="68">
        <f t="shared" si="96"/>
        <v>2221</v>
      </c>
      <c r="CP101" s="69" t="s">
        <v>141</v>
      </c>
      <c r="CQ101" s="67">
        <f>form!B101</f>
        <v>0</v>
      </c>
      <c r="CR101" s="67" t="s">
        <v>140</v>
      </c>
      <c r="CS101" s="67"/>
      <c r="CT101" s="67"/>
      <c r="CU101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01" s="67" t="s">
        <v>142</v>
      </c>
      <c r="CX101" s="68">
        <f t="shared" si="98"/>
        <v>2222</v>
      </c>
      <c r="CY101" s="69" t="s">
        <v>156</v>
      </c>
      <c r="CZ101" s="67">
        <f>form!B101</f>
        <v>0</v>
      </c>
      <c r="DA101" s="67" t="s">
        <v>137</v>
      </c>
      <c r="DB101" s="67"/>
      <c r="DC101" s="67"/>
      <c r="DD101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01" s="67" t="s">
        <v>142</v>
      </c>
      <c r="DG101" s="68">
        <f t="shared" si="100"/>
        <v>2223</v>
      </c>
      <c r="DH101" s="69" t="s">
        <v>158</v>
      </c>
      <c r="DI101" s="67">
        <f>form!B101</f>
        <v>0</v>
      </c>
      <c r="DJ101" s="67" t="s">
        <v>799</v>
      </c>
      <c r="DK101" s="70">
        <f t="shared" si="101"/>
        <v>2227</v>
      </c>
      <c r="DL101" s="67" t="s">
        <v>847</v>
      </c>
      <c r="DM101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01" s="67" t="s">
        <v>142</v>
      </c>
      <c r="DP101" s="68">
        <f t="shared" si="103"/>
        <v>2224</v>
      </c>
      <c r="DQ101" s="69" t="s">
        <v>159</v>
      </c>
      <c r="DR101" s="67">
        <f>form!B101</f>
        <v>0</v>
      </c>
      <c r="DS101" s="67" t="s">
        <v>802</v>
      </c>
      <c r="DT101" s="70">
        <f t="shared" si="104"/>
        <v>2227</v>
      </c>
      <c r="DU101" s="67" t="s">
        <v>848</v>
      </c>
      <c r="DV101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01" s="67" t="s">
        <v>142</v>
      </c>
      <c r="DY101" s="68">
        <f t="shared" si="106"/>
        <v>2225</v>
      </c>
      <c r="DZ101" s="69" t="s">
        <v>160</v>
      </c>
      <c r="EA101" s="67">
        <f>form!B101</f>
        <v>0</v>
      </c>
      <c r="EB101" s="67" t="s">
        <v>804</v>
      </c>
      <c r="EC101" s="70">
        <f t="shared" si="107"/>
        <v>2227</v>
      </c>
      <c r="ED101" s="67" t="s">
        <v>848</v>
      </c>
      <c r="EE101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01" s="67" t="s">
        <v>142</v>
      </c>
      <c r="EH101" s="68">
        <f t="shared" si="109"/>
        <v>2226</v>
      </c>
      <c r="EI101" s="69" t="s">
        <v>161</v>
      </c>
      <c r="EJ101" s="67">
        <f>form!B101</f>
        <v>0</v>
      </c>
      <c r="EK101" s="67" t="s">
        <v>805</v>
      </c>
      <c r="EL101" s="70">
        <f t="shared" si="110"/>
        <v>2227</v>
      </c>
      <c r="EM101" s="67" t="s">
        <v>848</v>
      </c>
      <c r="EN101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01" s="67" t="s">
        <v>142</v>
      </c>
      <c r="EQ101" s="68">
        <f t="shared" si="112"/>
        <v>2227</v>
      </c>
      <c r="ER101" s="69" t="s">
        <v>157</v>
      </c>
      <c r="ES101" s="67">
        <f>form!B101</f>
        <v>0</v>
      </c>
      <c r="ET101" s="67" t="s">
        <v>813</v>
      </c>
      <c r="EU101" s="67"/>
      <c r="EV101" s="67"/>
      <c r="EW101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01" s="71" t="s">
        <v>162</v>
      </c>
      <c r="FI101" s="71">
        <f t="shared" si="114"/>
        <v>2227</v>
      </c>
      <c r="FJ101" s="71" t="s">
        <v>163</v>
      </c>
      <c r="FK101" s="67">
        <f>form!B101</f>
        <v>0</v>
      </c>
      <c r="FL101" s="71" t="s">
        <v>164</v>
      </c>
      <c r="FM101" s="71"/>
      <c r="FN101" s="71"/>
      <c r="FO101" s="58" t="str">
        <f t="shared" si="115"/>
        <v>INSERT INTO `ez_fabrik_joins` (`list_id`, `element_id`, `join_from_table`, `table_join`, `table_key`, `table_join_key`, `join_type`, `group_id`, `params`) VALUES (0, 2227, '', '#__users', 'user_sp', 'id', 'left', 0, '{"join-label":"name","type":"element","pk":"`#__users`.`id`"}');</v>
      </c>
      <c r="FQ101" s="67" t="s">
        <v>142</v>
      </c>
      <c r="FR101" s="68">
        <f t="shared" si="116"/>
        <v>2228</v>
      </c>
      <c r="FS101" s="67" t="s">
        <v>341</v>
      </c>
      <c r="FT101" s="67">
        <f>form!B101</f>
        <v>0</v>
      </c>
      <c r="FU101" s="67" t="s">
        <v>342</v>
      </c>
      <c r="FV101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01" s="59"/>
      <c r="FX101" s="13" t="s">
        <v>142</v>
      </c>
      <c r="FY101" s="68">
        <f t="shared" si="118"/>
        <v>2229</v>
      </c>
      <c r="FZ101" t="s">
        <v>851</v>
      </c>
      <c r="GA101" s="67">
        <f>form!B101</f>
        <v>0</v>
      </c>
      <c r="GB101" t="s">
        <v>853</v>
      </c>
      <c r="GC101" s="34">
        <f t="shared" si="119"/>
        <v>2213</v>
      </c>
      <c r="GD101" t="s">
        <v>852</v>
      </c>
      <c r="GE101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2213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01" s="67"/>
      <c r="GH101" s="67"/>
      <c r="GI101" s="67"/>
      <c r="GJ101" s="67"/>
      <c r="GL101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2227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01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01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01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2213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01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2214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01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2215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01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01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2227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01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2220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01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01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01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01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2227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01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01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01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2227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01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01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01" s="66" t="str">
        <f t="shared" si="139"/>
        <v>INSERT INTO `ez_fabrik_joins` (`list_id`, `element_id`, `join_from_table`, `table_join`, `table_key`, `table_join_key`, `join_type`, `group_id`, `params`) VALUES (0, 2227, '', '#__users', 'user_sp', 'id', 'left', 0, '{"join-label":"name","type":"element","pk":"`#__users`.`id`"}');</v>
      </c>
    </row>
    <row r="102" spans="1:212" x14ac:dyDescent="0.25">
      <c r="A102" s="67" t="s">
        <v>142</v>
      </c>
      <c r="B102" s="68">
        <f>dop!A104+1</f>
        <v>2231</v>
      </c>
      <c r="C102" s="69" t="s">
        <v>146</v>
      </c>
      <c r="D102" s="67">
        <f>form!B102</f>
        <v>0</v>
      </c>
      <c r="E102" s="67" t="s">
        <v>854</v>
      </c>
      <c r="F102" s="70">
        <f t="shared" si="71"/>
        <v>2247</v>
      </c>
      <c r="G102" s="67" t="s">
        <v>845</v>
      </c>
      <c r="H102" s="67"/>
      <c r="I102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2247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02" s="67" t="s">
        <v>142</v>
      </c>
      <c r="L102" s="68">
        <f t="shared" si="73"/>
        <v>2232</v>
      </c>
      <c r="M102" s="69" t="s">
        <v>147</v>
      </c>
      <c r="N102" s="67">
        <f>form!B102</f>
        <v>0</v>
      </c>
      <c r="O102" s="67" t="s">
        <v>846</v>
      </c>
      <c r="P102" s="67"/>
      <c r="Q102" s="67"/>
      <c r="R102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02" s="67" t="s">
        <v>142</v>
      </c>
      <c r="U102" s="68">
        <f t="shared" si="75"/>
        <v>2233</v>
      </c>
      <c r="V102" s="69" t="s">
        <v>148</v>
      </c>
      <c r="W102" s="67">
        <f>form!B102</f>
        <v>0</v>
      </c>
      <c r="X102" s="67" t="s">
        <v>138</v>
      </c>
      <c r="Y102" s="67"/>
      <c r="Z102" s="67"/>
      <c r="AA102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02" s="67" t="s">
        <v>142</v>
      </c>
      <c r="AD102" s="68">
        <f t="shared" si="77"/>
        <v>2234</v>
      </c>
      <c r="AE102" s="69" t="s">
        <v>149</v>
      </c>
      <c r="AF102" s="67">
        <f>form!B102</f>
        <v>0</v>
      </c>
      <c r="AG102" s="67" t="s">
        <v>807</v>
      </c>
      <c r="AH102" s="67">
        <f t="shared" si="78"/>
        <v>2233</v>
      </c>
      <c r="AI102" s="67" t="s">
        <v>810</v>
      </c>
      <c r="AJ102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2233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02" s="67" t="s">
        <v>142</v>
      </c>
      <c r="AM102" s="68">
        <f t="shared" si="80"/>
        <v>2235</v>
      </c>
      <c r="AN102" s="69" t="s">
        <v>150</v>
      </c>
      <c r="AO102" s="67">
        <f>form!B102</f>
        <v>0</v>
      </c>
      <c r="AP102" s="67" t="s">
        <v>808</v>
      </c>
      <c r="AQ102" s="67">
        <f t="shared" si="81"/>
        <v>2234</v>
      </c>
      <c r="AR102" s="67" t="s">
        <v>811</v>
      </c>
      <c r="AS102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2234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02" s="67" t="s">
        <v>142</v>
      </c>
      <c r="AV102" s="68">
        <f t="shared" si="83"/>
        <v>2236</v>
      </c>
      <c r="AW102" s="69" t="s">
        <v>151</v>
      </c>
      <c r="AX102" s="67">
        <f>form!B102</f>
        <v>0</v>
      </c>
      <c r="AY102" s="67" t="s">
        <v>809</v>
      </c>
      <c r="AZ102" s="67">
        <f t="shared" si="84"/>
        <v>2235</v>
      </c>
      <c r="BA102" s="67" t="s">
        <v>812</v>
      </c>
      <c r="BB102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2235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02" s="67" t="s">
        <v>142</v>
      </c>
      <c r="BE102" s="68">
        <f t="shared" si="86"/>
        <v>2237</v>
      </c>
      <c r="BF102" s="69" t="s">
        <v>152</v>
      </c>
      <c r="BG102" s="67">
        <f>form!B102</f>
        <v>0</v>
      </c>
      <c r="BH102" s="67" t="s">
        <v>849</v>
      </c>
      <c r="BI102" s="67"/>
      <c r="BJ102" s="67"/>
      <c r="BK102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02" s="67" t="s">
        <v>142</v>
      </c>
      <c r="BN102" s="68">
        <f t="shared" si="88"/>
        <v>2238</v>
      </c>
      <c r="BO102" s="69" t="s">
        <v>153</v>
      </c>
      <c r="BP102" s="67">
        <f>form!B102</f>
        <v>0</v>
      </c>
      <c r="BQ102" s="67" t="s">
        <v>814</v>
      </c>
      <c r="BR102" s="67">
        <f t="shared" si="89"/>
        <v>2247</v>
      </c>
      <c r="BS102" s="67" t="s">
        <v>144</v>
      </c>
      <c r="BT102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2247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02" s="67" t="s">
        <v>142</v>
      </c>
      <c r="BW102" s="68">
        <f t="shared" si="91"/>
        <v>2239</v>
      </c>
      <c r="BX102" s="69" t="s">
        <v>154</v>
      </c>
      <c r="BY102" s="67">
        <f>form!B102</f>
        <v>0</v>
      </c>
      <c r="BZ102" s="67" t="s">
        <v>806</v>
      </c>
      <c r="CA102" s="67">
        <f t="shared" si="92"/>
        <v>2240</v>
      </c>
      <c r="CB102" s="67" t="s">
        <v>145</v>
      </c>
      <c r="CC102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2240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02" s="67" t="s">
        <v>142</v>
      </c>
      <c r="CF102" s="68">
        <f t="shared" si="94"/>
        <v>2240</v>
      </c>
      <c r="CG102" s="69" t="s">
        <v>155</v>
      </c>
      <c r="CH102" s="67">
        <f>form!B102</f>
        <v>0</v>
      </c>
      <c r="CI102" s="67" t="s">
        <v>139</v>
      </c>
      <c r="CJ102" s="67"/>
      <c r="CK102" s="67"/>
      <c r="CL102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02" s="67" t="s">
        <v>142</v>
      </c>
      <c r="CO102" s="68">
        <f t="shared" si="96"/>
        <v>2241</v>
      </c>
      <c r="CP102" s="69" t="s">
        <v>141</v>
      </c>
      <c r="CQ102" s="67">
        <f>form!B102</f>
        <v>0</v>
      </c>
      <c r="CR102" s="67" t="s">
        <v>140</v>
      </c>
      <c r="CS102" s="67"/>
      <c r="CT102" s="67"/>
      <c r="CU102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02" s="67" t="s">
        <v>142</v>
      </c>
      <c r="CX102" s="68">
        <f t="shared" si="98"/>
        <v>2242</v>
      </c>
      <c r="CY102" s="69" t="s">
        <v>156</v>
      </c>
      <c r="CZ102" s="67">
        <f>form!B102</f>
        <v>0</v>
      </c>
      <c r="DA102" s="67" t="s">
        <v>137</v>
      </c>
      <c r="DB102" s="67"/>
      <c r="DC102" s="67"/>
      <c r="DD102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02" s="67" t="s">
        <v>142</v>
      </c>
      <c r="DG102" s="68">
        <f t="shared" si="100"/>
        <v>2243</v>
      </c>
      <c r="DH102" s="69" t="s">
        <v>158</v>
      </c>
      <c r="DI102" s="67">
        <f>form!B102</f>
        <v>0</v>
      </c>
      <c r="DJ102" s="67" t="s">
        <v>799</v>
      </c>
      <c r="DK102" s="70">
        <f t="shared" si="101"/>
        <v>2247</v>
      </c>
      <c r="DL102" s="67" t="s">
        <v>847</v>
      </c>
      <c r="DM102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02" s="67" t="s">
        <v>142</v>
      </c>
      <c r="DP102" s="68">
        <f t="shared" si="103"/>
        <v>2244</v>
      </c>
      <c r="DQ102" s="69" t="s">
        <v>159</v>
      </c>
      <c r="DR102" s="67">
        <f>form!B102</f>
        <v>0</v>
      </c>
      <c r="DS102" s="67" t="s">
        <v>802</v>
      </c>
      <c r="DT102" s="70">
        <f t="shared" si="104"/>
        <v>2247</v>
      </c>
      <c r="DU102" s="67" t="s">
        <v>848</v>
      </c>
      <c r="DV102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02" s="67" t="s">
        <v>142</v>
      </c>
      <c r="DY102" s="68">
        <f t="shared" si="106"/>
        <v>2245</v>
      </c>
      <c r="DZ102" s="69" t="s">
        <v>160</v>
      </c>
      <c r="EA102" s="67">
        <f>form!B102</f>
        <v>0</v>
      </c>
      <c r="EB102" s="67" t="s">
        <v>804</v>
      </c>
      <c r="EC102" s="70">
        <f t="shared" si="107"/>
        <v>2247</v>
      </c>
      <c r="ED102" s="67" t="s">
        <v>848</v>
      </c>
      <c r="EE102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02" s="67" t="s">
        <v>142</v>
      </c>
      <c r="EH102" s="68">
        <f t="shared" si="109"/>
        <v>2246</v>
      </c>
      <c r="EI102" s="69" t="s">
        <v>161</v>
      </c>
      <c r="EJ102" s="67">
        <f>form!B102</f>
        <v>0</v>
      </c>
      <c r="EK102" s="67" t="s">
        <v>805</v>
      </c>
      <c r="EL102" s="70">
        <f t="shared" si="110"/>
        <v>2247</v>
      </c>
      <c r="EM102" s="67" t="s">
        <v>848</v>
      </c>
      <c r="EN102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02" s="67" t="s">
        <v>142</v>
      </c>
      <c r="EQ102" s="68">
        <f t="shared" si="112"/>
        <v>2247</v>
      </c>
      <c r="ER102" s="69" t="s">
        <v>157</v>
      </c>
      <c r="ES102" s="67">
        <f>form!B102</f>
        <v>0</v>
      </c>
      <c r="ET102" s="67" t="s">
        <v>813</v>
      </c>
      <c r="EU102" s="67"/>
      <c r="EV102" s="67"/>
      <c r="EW102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02" s="71" t="s">
        <v>162</v>
      </c>
      <c r="FI102" s="71">
        <f t="shared" si="114"/>
        <v>2247</v>
      </c>
      <c r="FJ102" s="71" t="s">
        <v>163</v>
      </c>
      <c r="FK102" s="67">
        <f>form!B102</f>
        <v>0</v>
      </c>
      <c r="FL102" s="71" t="s">
        <v>164</v>
      </c>
      <c r="FM102" s="71"/>
      <c r="FN102" s="71"/>
      <c r="FO102" s="58" t="str">
        <f t="shared" si="115"/>
        <v>INSERT INTO `ez_fabrik_joins` (`list_id`, `element_id`, `join_from_table`, `table_join`, `table_key`, `table_join_key`, `join_type`, `group_id`, `params`) VALUES (0, 2247, '', '#__users', 'user_sp', 'id', 'left', 0, '{"join-label":"name","type":"element","pk":"`#__users`.`id`"}');</v>
      </c>
      <c r="FQ102" s="67" t="s">
        <v>142</v>
      </c>
      <c r="FR102" s="68">
        <f t="shared" si="116"/>
        <v>2248</v>
      </c>
      <c r="FS102" s="67" t="s">
        <v>341</v>
      </c>
      <c r="FT102" s="67">
        <f>form!B102</f>
        <v>0</v>
      </c>
      <c r="FU102" s="67" t="s">
        <v>342</v>
      </c>
      <c r="FV102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02" s="59"/>
      <c r="FX102" s="13" t="s">
        <v>142</v>
      </c>
      <c r="FY102" s="68">
        <f t="shared" si="118"/>
        <v>2249</v>
      </c>
      <c r="FZ102" t="s">
        <v>851</v>
      </c>
      <c r="GA102" s="67">
        <f>form!B102</f>
        <v>0</v>
      </c>
      <c r="GB102" t="s">
        <v>853</v>
      </c>
      <c r="GC102" s="34">
        <f t="shared" si="119"/>
        <v>2233</v>
      </c>
      <c r="GD102" t="s">
        <v>852</v>
      </c>
      <c r="GE102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2233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02" s="67"/>
      <c r="GH102" s="67"/>
      <c r="GI102" s="67"/>
      <c r="GJ102" s="67"/>
      <c r="GL102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2247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02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02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02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2233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02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2234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02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2235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02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02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2247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02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2240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02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02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02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02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2247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02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02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02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2247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02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02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02" s="66" t="str">
        <f t="shared" si="139"/>
        <v>INSERT INTO `ez_fabrik_joins` (`list_id`, `element_id`, `join_from_table`, `table_join`, `table_key`, `table_join_key`, `join_type`, `group_id`, `params`) VALUES (0, 2247, '', '#__users', 'user_sp', 'id', 'left', 0, '{"join-label":"name","type":"element","pk":"`#__users`.`id`"}');</v>
      </c>
    </row>
    <row r="103" spans="1:212" x14ac:dyDescent="0.25">
      <c r="A103" s="67" t="s">
        <v>142</v>
      </c>
      <c r="B103" s="68">
        <f>dop!A105+1</f>
        <v>2251</v>
      </c>
      <c r="C103" s="69" t="s">
        <v>146</v>
      </c>
      <c r="D103" s="67">
        <f>form!B103</f>
        <v>0</v>
      </c>
      <c r="E103" s="67" t="s">
        <v>854</v>
      </c>
      <c r="F103" s="70">
        <f t="shared" si="71"/>
        <v>2267</v>
      </c>
      <c r="G103" s="67" t="s">
        <v>845</v>
      </c>
      <c r="H103" s="67"/>
      <c r="I103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2267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03" s="67" t="s">
        <v>142</v>
      </c>
      <c r="L103" s="68">
        <f t="shared" si="73"/>
        <v>2252</v>
      </c>
      <c r="M103" s="69" t="s">
        <v>147</v>
      </c>
      <c r="N103" s="67">
        <f>form!B103</f>
        <v>0</v>
      </c>
      <c r="O103" s="67" t="s">
        <v>846</v>
      </c>
      <c r="P103" s="67"/>
      <c r="Q103" s="67"/>
      <c r="R103" s="58" t="str">
        <f t="shared" si="7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03" s="67" t="s">
        <v>142</v>
      </c>
      <c r="U103" s="68">
        <f t="shared" si="75"/>
        <v>2253</v>
      </c>
      <c r="V103" s="69" t="s">
        <v>148</v>
      </c>
      <c r="W103" s="67">
        <f>form!B103</f>
        <v>0</v>
      </c>
      <c r="X103" s="67" t="s">
        <v>138</v>
      </c>
      <c r="Y103" s="67"/>
      <c r="Z103" s="67"/>
      <c r="AA103" s="58" t="str">
        <f t="shared" si="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03" s="67" t="s">
        <v>142</v>
      </c>
      <c r="AD103" s="68">
        <f t="shared" si="77"/>
        <v>2254</v>
      </c>
      <c r="AE103" s="69" t="s">
        <v>149</v>
      </c>
      <c r="AF103" s="67">
        <f>form!B103</f>
        <v>0</v>
      </c>
      <c r="AG103" s="67" t="s">
        <v>807</v>
      </c>
      <c r="AH103" s="67">
        <f t="shared" si="78"/>
        <v>2253</v>
      </c>
      <c r="AI103" s="67" t="s">
        <v>810</v>
      </c>
      <c r="AJ103" s="58" t="str">
        <f t="shared" si="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2253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03" s="67" t="s">
        <v>142</v>
      </c>
      <c r="AM103" s="68">
        <f t="shared" si="80"/>
        <v>2255</v>
      </c>
      <c r="AN103" s="69" t="s">
        <v>150</v>
      </c>
      <c r="AO103" s="67">
        <f>form!B103</f>
        <v>0</v>
      </c>
      <c r="AP103" s="67" t="s">
        <v>808</v>
      </c>
      <c r="AQ103" s="67">
        <f t="shared" si="81"/>
        <v>2254</v>
      </c>
      <c r="AR103" s="67" t="s">
        <v>811</v>
      </c>
      <c r="AS103" s="58" t="str">
        <f t="shared" si="8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2254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03" s="67" t="s">
        <v>142</v>
      </c>
      <c r="AV103" s="68">
        <f t="shared" si="83"/>
        <v>2256</v>
      </c>
      <c r="AW103" s="69" t="s">
        <v>151</v>
      </c>
      <c r="AX103" s="67">
        <f>form!B103</f>
        <v>0</v>
      </c>
      <c r="AY103" s="67" t="s">
        <v>809</v>
      </c>
      <c r="AZ103" s="67">
        <f t="shared" si="84"/>
        <v>2255</v>
      </c>
      <c r="BA103" s="67" t="s">
        <v>812</v>
      </c>
      <c r="BB103" s="58" t="str">
        <f t="shared" si="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2255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03" s="67" t="s">
        <v>142</v>
      </c>
      <c r="BE103" s="68">
        <f t="shared" si="86"/>
        <v>2257</v>
      </c>
      <c r="BF103" s="69" t="s">
        <v>152</v>
      </c>
      <c r="BG103" s="67">
        <f>form!B103</f>
        <v>0</v>
      </c>
      <c r="BH103" s="67" t="s">
        <v>849</v>
      </c>
      <c r="BI103" s="67"/>
      <c r="BJ103" s="67"/>
      <c r="BK103" s="58" t="str">
        <f t="shared" si="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03" s="67" t="s">
        <v>142</v>
      </c>
      <c r="BN103" s="68">
        <f t="shared" si="88"/>
        <v>2258</v>
      </c>
      <c r="BO103" s="69" t="s">
        <v>153</v>
      </c>
      <c r="BP103" s="67">
        <f>form!B103</f>
        <v>0</v>
      </c>
      <c r="BQ103" s="67" t="s">
        <v>814</v>
      </c>
      <c r="BR103" s="67">
        <f t="shared" si="89"/>
        <v>2267</v>
      </c>
      <c r="BS103" s="67" t="s">
        <v>144</v>
      </c>
      <c r="BT103" s="58" t="str">
        <f t="shared" si="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2267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03" s="67" t="s">
        <v>142</v>
      </c>
      <c r="BW103" s="68">
        <f t="shared" si="91"/>
        <v>2259</v>
      </c>
      <c r="BX103" s="69" t="s">
        <v>154</v>
      </c>
      <c r="BY103" s="67">
        <f>form!B103</f>
        <v>0</v>
      </c>
      <c r="BZ103" s="67" t="s">
        <v>806</v>
      </c>
      <c r="CA103" s="67">
        <f t="shared" si="92"/>
        <v>2260</v>
      </c>
      <c r="CB103" s="67" t="s">
        <v>145</v>
      </c>
      <c r="CC103" s="58" t="str">
        <f t="shared" si="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2260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03" s="67" t="s">
        <v>142</v>
      </c>
      <c r="CF103" s="68">
        <f t="shared" si="94"/>
        <v>2260</v>
      </c>
      <c r="CG103" s="69" t="s">
        <v>155</v>
      </c>
      <c r="CH103" s="67">
        <f>form!B103</f>
        <v>0</v>
      </c>
      <c r="CI103" s="67" t="s">
        <v>139</v>
      </c>
      <c r="CJ103" s="67"/>
      <c r="CK103" s="67"/>
      <c r="CL103" s="58" t="str">
        <f t="shared" si="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03" s="67" t="s">
        <v>142</v>
      </c>
      <c r="CO103" s="68">
        <f t="shared" si="96"/>
        <v>2261</v>
      </c>
      <c r="CP103" s="69" t="s">
        <v>141</v>
      </c>
      <c r="CQ103" s="67">
        <f>form!B103</f>
        <v>0</v>
      </c>
      <c r="CR103" s="67" t="s">
        <v>140</v>
      </c>
      <c r="CS103" s="67"/>
      <c r="CT103" s="67"/>
      <c r="CU103" s="58" t="str">
        <f t="shared" si="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03" s="67" t="s">
        <v>142</v>
      </c>
      <c r="CX103" s="68">
        <f t="shared" si="98"/>
        <v>2262</v>
      </c>
      <c r="CY103" s="69" t="s">
        <v>156</v>
      </c>
      <c r="CZ103" s="67">
        <f>form!B103</f>
        <v>0</v>
      </c>
      <c r="DA103" s="67" t="s">
        <v>137</v>
      </c>
      <c r="DB103" s="67"/>
      <c r="DC103" s="67"/>
      <c r="DD103" s="58" t="str">
        <f t="shared" si="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03" s="67" t="s">
        <v>142</v>
      </c>
      <c r="DG103" s="68">
        <f t="shared" si="100"/>
        <v>2263</v>
      </c>
      <c r="DH103" s="69" t="s">
        <v>158</v>
      </c>
      <c r="DI103" s="67">
        <f>form!B103</f>
        <v>0</v>
      </c>
      <c r="DJ103" s="67" t="s">
        <v>799</v>
      </c>
      <c r="DK103" s="70">
        <f t="shared" si="101"/>
        <v>2267</v>
      </c>
      <c r="DL103" s="67" t="s">
        <v>847</v>
      </c>
      <c r="DM103" s="58" t="str">
        <f t="shared" si="1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03" s="67" t="s">
        <v>142</v>
      </c>
      <c r="DP103" s="68">
        <f t="shared" si="103"/>
        <v>2264</v>
      </c>
      <c r="DQ103" s="69" t="s">
        <v>159</v>
      </c>
      <c r="DR103" s="67">
        <f>form!B103</f>
        <v>0</v>
      </c>
      <c r="DS103" s="67" t="s">
        <v>802</v>
      </c>
      <c r="DT103" s="70">
        <f t="shared" si="104"/>
        <v>2267</v>
      </c>
      <c r="DU103" s="67" t="s">
        <v>848</v>
      </c>
      <c r="DV103" s="58" t="str">
        <f t="shared" si="1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03" s="67" t="s">
        <v>142</v>
      </c>
      <c r="DY103" s="68">
        <f t="shared" si="106"/>
        <v>2265</v>
      </c>
      <c r="DZ103" s="69" t="s">
        <v>160</v>
      </c>
      <c r="EA103" s="67">
        <f>form!B103</f>
        <v>0</v>
      </c>
      <c r="EB103" s="67" t="s">
        <v>804</v>
      </c>
      <c r="EC103" s="70">
        <f t="shared" si="107"/>
        <v>2267</v>
      </c>
      <c r="ED103" s="67" t="s">
        <v>848</v>
      </c>
      <c r="EE103" s="58" t="str">
        <f t="shared" si="10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03" s="67" t="s">
        <v>142</v>
      </c>
      <c r="EH103" s="68">
        <f t="shared" si="109"/>
        <v>2266</v>
      </c>
      <c r="EI103" s="69" t="s">
        <v>161</v>
      </c>
      <c r="EJ103" s="67">
        <f>form!B103</f>
        <v>0</v>
      </c>
      <c r="EK103" s="67" t="s">
        <v>805</v>
      </c>
      <c r="EL103" s="70">
        <f t="shared" si="110"/>
        <v>2267</v>
      </c>
      <c r="EM103" s="67" t="s">
        <v>848</v>
      </c>
      <c r="EN103" s="58" t="str">
        <f t="shared" si="11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03" s="67" t="s">
        <v>142</v>
      </c>
      <c r="EQ103" s="68">
        <f t="shared" si="112"/>
        <v>2267</v>
      </c>
      <c r="ER103" s="69" t="s">
        <v>157</v>
      </c>
      <c r="ES103" s="67">
        <f>form!B103</f>
        <v>0</v>
      </c>
      <c r="ET103" s="67" t="s">
        <v>813</v>
      </c>
      <c r="EU103" s="67"/>
      <c r="EV103" s="67"/>
      <c r="EW103" s="58" t="str">
        <f t="shared" si="11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03" s="71" t="s">
        <v>162</v>
      </c>
      <c r="FI103" s="71">
        <f t="shared" si="114"/>
        <v>2267</v>
      </c>
      <c r="FJ103" s="71" t="s">
        <v>163</v>
      </c>
      <c r="FK103" s="67">
        <f>form!B103</f>
        <v>0</v>
      </c>
      <c r="FL103" s="71" t="s">
        <v>164</v>
      </c>
      <c r="FM103" s="71"/>
      <c r="FN103" s="71"/>
      <c r="FO103" s="58" t="str">
        <f t="shared" si="115"/>
        <v>INSERT INTO `ez_fabrik_joins` (`list_id`, `element_id`, `join_from_table`, `table_join`, `table_key`, `table_join_key`, `join_type`, `group_id`, `params`) VALUES (0, 2267, '', '#__users', 'user_sp', 'id', 'left', 0, '{"join-label":"name","type":"element","pk":"`#__users`.`id`"}');</v>
      </c>
      <c r="FQ103" s="67" t="s">
        <v>142</v>
      </c>
      <c r="FR103" s="68">
        <f t="shared" si="116"/>
        <v>2268</v>
      </c>
      <c r="FS103" s="67" t="s">
        <v>341</v>
      </c>
      <c r="FT103" s="67">
        <f>form!B103</f>
        <v>0</v>
      </c>
      <c r="FU103" s="67" t="s">
        <v>342</v>
      </c>
      <c r="FV103" s="58" t="str">
        <f t="shared" si="11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03" s="59"/>
      <c r="FX103" s="13" t="s">
        <v>142</v>
      </c>
      <c r="FY103" s="68">
        <f t="shared" si="118"/>
        <v>2269</v>
      </c>
      <c r="FZ103" t="s">
        <v>851</v>
      </c>
      <c r="GA103" s="67">
        <f>form!B103</f>
        <v>0</v>
      </c>
      <c r="GB103" t="s">
        <v>853</v>
      </c>
      <c r="GC103" s="34">
        <f t="shared" si="119"/>
        <v>2253</v>
      </c>
      <c r="GD103" t="s">
        <v>852</v>
      </c>
      <c r="GE103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2253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03" s="67"/>
      <c r="GH103" s="67"/>
      <c r="GI103" s="67"/>
      <c r="GJ103" s="67"/>
      <c r="GL103" s="67" t="str">
        <f t="shared" si="12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2267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03" s="67" t="str">
        <f t="shared" si="12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03" s="67" t="str">
        <f t="shared" si="1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03" s="70" t="str">
        <f t="shared" si="12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2253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03" s="67" t="str">
        <f t="shared" si="12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2254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03" s="67" t="str">
        <f t="shared" si="1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2255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03" s="67" t="str">
        <f t="shared" si="12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03" s="67" t="str">
        <f t="shared" si="1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2267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03" s="67" t="str">
        <f t="shared" si="12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2260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03" s="67" t="str">
        <f t="shared" si="1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03" s="67" t="str">
        <f t="shared" si="13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03" s="67" t="str">
        <f t="shared" si="1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03" s="67" t="str">
        <f t="shared" si="13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2267", 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03" s="67" t="str">
        <f t="shared" si="13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03" s="67" t="str">
        <f t="shared" si="1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03" s="67" t="str">
        <f t="shared" si="13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2267", 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03" s="67" t="str">
        <f t="shared" si="13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03" s="72" t="str">
        <f t="shared" si="1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03" s="66" t="str">
        <f t="shared" si="139"/>
        <v>INSERT INTO `ez_fabrik_joins` (`list_id`, `element_id`, `join_from_table`, `table_join`, `table_key`, `table_join_key`, `join_type`, `group_id`, `params`) VALUES (0, 2267, '', '#__users', 'user_sp', 'id', 'left', 0, '{"join-label":"name","type":"element","pk":"`#__users`.`id`"}');</v>
      </c>
    </row>
    <row r="104" spans="1:212" x14ac:dyDescent="0.25">
      <c r="A104" s="67" t="s">
        <v>142</v>
      </c>
      <c r="B104" s="68">
        <f>dop!A106+1</f>
        <v>2271</v>
      </c>
      <c r="C104" s="69" t="s">
        <v>146</v>
      </c>
      <c r="D104" s="67">
        <f>form!B104</f>
        <v>0</v>
      </c>
      <c r="E104" s="67" t="s">
        <v>854</v>
      </c>
      <c r="F104" s="70">
        <f t="shared" ref="F104:F130" si="140">EQ104</f>
        <v>2287</v>
      </c>
      <c r="G104" s="67" t="s">
        <v>797</v>
      </c>
      <c r="H104" s="67"/>
      <c r="I104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2287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04" s="67" t="s">
        <v>142</v>
      </c>
      <c r="L104" s="68">
        <f t="shared" ref="L104:L130" si="141">B104+1</f>
        <v>2272</v>
      </c>
      <c r="M104" s="69" t="s">
        <v>147</v>
      </c>
      <c r="N104" s="67">
        <f>form!B104</f>
        <v>0</v>
      </c>
      <c r="O104" s="67" t="s">
        <v>798</v>
      </c>
      <c r="P104" s="67"/>
      <c r="Q104" s="67"/>
      <c r="R104" s="58" t="str">
        <f t="shared" ref="R104:R130" si="142">K104&amp;L104&amp;", '"&amp;M104&amp;"', "&amp;N104&amp;O104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04" s="67" t="s">
        <v>142</v>
      </c>
      <c r="U104" s="68">
        <f t="shared" ref="U104:U130" si="143">L104+1</f>
        <v>2273</v>
      </c>
      <c r="V104" s="69" t="s">
        <v>148</v>
      </c>
      <c r="W104" s="67">
        <f>form!B104</f>
        <v>0</v>
      </c>
      <c r="X104" s="67" t="s">
        <v>138</v>
      </c>
      <c r="Y104" s="67"/>
      <c r="Z104" s="67"/>
      <c r="AA104" s="58" t="str">
        <f t="shared" ref="AA104:AA130" si="144">T104&amp;U104&amp;", '"&amp;V104&amp;"', "&amp;W104&amp;X104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04" s="67" t="s">
        <v>142</v>
      </c>
      <c r="AD104" s="68">
        <f t="shared" ref="AD104:AD130" si="145">U104+1</f>
        <v>2274</v>
      </c>
      <c r="AE104" s="69" t="s">
        <v>149</v>
      </c>
      <c r="AF104" s="67">
        <f>form!B104</f>
        <v>0</v>
      </c>
      <c r="AG104" s="67" t="s">
        <v>807</v>
      </c>
      <c r="AH104" s="67">
        <f t="shared" ref="AH104:AH130" si="146">U104</f>
        <v>2273</v>
      </c>
      <c r="AI104" s="67" t="s">
        <v>810</v>
      </c>
      <c r="AJ104" s="58" t="str">
        <f t="shared" ref="AJ104:AJ130" si="147">AC104&amp;AD104&amp;", '"&amp;AE104&amp;"', "&amp;AF104&amp;AG104&amp;AH104&amp;AI104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2273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04" s="67" t="s">
        <v>142</v>
      </c>
      <c r="AM104" s="68">
        <f t="shared" ref="AM104:AM130" si="148">AD104+1</f>
        <v>2275</v>
      </c>
      <c r="AN104" s="69" t="s">
        <v>150</v>
      </c>
      <c r="AO104" s="67">
        <f>form!B104</f>
        <v>0</v>
      </c>
      <c r="AP104" s="67" t="s">
        <v>808</v>
      </c>
      <c r="AQ104" s="67">
        <f t="shared" ref="AQ104:AQ130" si="149">AD104</f>
        <v>2274</v>
      </c>
      <c r="AR104" s="67" t="s">
        <v>811</v>
      </c>
      <c r="AS104" s="58" t="str">
        <f t="shared" ref="AS104:AS130" si="150">AL104&amp;AM104&amp;", '"&amp;AN104&amp;"', "&amp;AO104&amp;AP104&amp;AQ104&amp;AR104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2274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04" s="67" t="s">
        <v>142</v>
      </c>
      <c r="AV104" s="68">
        <f t="shared" ref="AV104:AV130" si="151">AM104+1</f>
        <v>2276</v>
      </c>
      <c r="AW104" s="69" t="s">
        <v>151</v>
      </c>
      <c r="AX104" s="67">
        <f>form!B104</f>
        <v>0</v>
      </c>
      <c r="AY104" s="67" t="s">
        <v>809</v>
      </c>
      <c r="AZ104" s="67">
        <f t="shared" ref="AZ104:AZ130" si="152">AM104</f>
        <v>2275</v>
      </c>
      <c r="BA104" s="67" t="s">
        <v>812</v>
      </c>
      <c r="BB104" s="58" t="str">
        <f t="shared" ref="BB104:BB130" si="153">AU104&amp;AV104&amp;", '"&amp;AW104&amp;"', "&amp;AX104&amp;AY104&amp;AZ104&amp;BA104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2275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04" s="67" t="s">
        <v>142</v>
      </c>
      <c r="BE104" s="68">
        <f t="shared" ref="BE104:BE130" si="154">AV104+1</f>
        <v>2277</v>
      </c>
      <c r="BF104" s="69" t="s">
        <v>152</v>
      </c>
      <c r="BG104" s="67">
        <f>form!B104</f>
        <v>0</v>
      </c>
      <c r="BH104" s="67" t="s">
        <v>849</v>
      </c>
      <c r="BI104" s="67"/>
      <c r="BJ104" s="67"/>
      <c r="BK104" s="58" t="str">
        <f t="shared" ref="BK104:BK130" si="155">BD104&amp;BE104&amp;", '"&amp;BF104&amp;"', "&amp;BG104&amp;BH104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04" s="67" t="s">
        <v>142</v>
      </c>
      <c r="BN104" s="68">
        <f t="shared" ref="BN104:BN130" si="156">BE104+1</f>
        <v>2278</v>
      </c>
      <c r="BO104" s="69" t="s">
        <v>153</v>
      </c>
      <c r="BP104" s="67">
        <f>form!B104</f>
        <v>0</v>
      </c>
      <c r="BQ104" s="67" t="s">
        <v>814</v>
      </c>
      <c r="BR104" s="67">
        <f t="shared" ref="BR104:BR130" si="157">EQ104</f>
        <v>2287</v>
      </c>
      <c r="BS104" s="67" t="s">
        <v>144</v>
      </c>
      <c r="BT104" s="58" t="str">
        <f t="shared" ref="BT104:BT130" si="158">BM104&amp;BN104&amp;", '"&amp;BO104&amp;"', "&amp;BP104&amp;BQ104&amp;BR104&amp;BS104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2287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04" s="67" t="s">
        <v>142</v>
      </c>
      <c r="BW104" s="68">
        <f t="shared" ref="BW104:BW130" si="159">BN104+1</f>
        <v>2279</v>
      </c>
      <c r="BX104" s="69" t="s">
        <v>154</v>
      </c>
      <c r="BY104" s="67">
        <f>form!B104</f>
        <v>0</v>
      </c>
      <c r="BZ104" s="67" t="s">
        <v>806</v>
      </c>
      <c r="CA104" s="67">
        <f t="shared" ref="CA104:CA130" si="160">CF104</f>
        <v>2280</v>
      </c>
      <c r="CB104" s="67" t="s">
        <v>145</v>
      </c>
      <c r="CC104" s="58" t="str">
        <f t="shared" ref="CC104:CC130" si="161">BV104&amp;BW104&amp;", '"&amp;BX104&amp;"', "&amp;BY104&amp;BZ104&amp;CA104&amp;CB104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2280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04" s="67" t="s">
        <v>142</v>
      </c>
      <c r="CF104" s="68">
        <f t="shared" ref="CF104:CF130" si="162">BW104+1</f>
        <v>2280</v>
      </c>
      <c r="CG104" s="69" t="s">
        <v>155</v>
      </c>
      <c r="CH104" s="67">
        <f>form!B104</f>
        <v>0</v>
      </c>
      <c r="CI104" s="67" t="s">
        <v>139</v>
      </c>
      <c r="CJ104" s="67"/>
      <c r="CK104" s="67"/>
      <c r="CL104" s="58" t="str">
        <f t="shared" ref="CL104:CL130" si="163">CE104&amp;CF104&amp;", '"&amp;CG104&amp;"', "&amp;CH104&amp;CI104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04" s="67" t="s">
        <v>142</v>
      </c>
      <c r="CO104" s="68">
        <f t="shared" ref="CO104:CO130" si="164">CF104+1</f>
        <v>2281</v>
      </c>
      <c r="CP104" s="69" t="s">
        <v>141</v>
      </c>
      <c r="CQ104" s="67">
        <f>form!B104</f>
        <v>0</v>
      </c>
      <c r="CR104" s="67" t="s">
        <v>140</v>
      </c>
      <c r="CS104" s="67"/>
      <c r="CT104" s="67"/>
      <c r="CU104" s="58" t="str">
        <f t="shared" ref="CU104:CU130" si="165">CN104&amp;CO104&amp;", '"&amp;CP104&amp;"', "&amp;CQ104&amp;CR104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04" s="67" t="s">
        <v>142</v>
      </c>
      <c r="CX104" s="68">
        <f t="shared" ref="CX104:CX130" si="166">CO104+1</f>
        <v>2282</v>
      </c>
      <c r="CY104" s="69" t="s">
        <v>156</v>
      </c>
      <c r="CZ104" s="67">
        <f>form!B104</f>
        <v>0</v>
      </c>
      <c r="DA104" s="67" t="s">
        <v>137</v>
      </c>
      <c r="DB104" s="67"/>
      <c r="DC104" s="67"/>
      <c r="DD104" s="58" t="str">
        <f t="shared" ref="DD104:DD130" si="167">CW104&amp;CX104&amp;", '"&amp;CY104&amp;"', "&amp;CZ104&amp;DA104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04" s="67" t="s">
        <v>142</v>
      </c>
      <c r="DG104" s="68">
        <f t="shared" ref="DG104:DG130" si="168">CX104+1</f>
        <v>2283</v>
      </c>
      <c r="DH104" s="69" t="s">
        <v>158</v>
      </c>
      <c r="DI104" s="67">
        <f>form!B104</f>
        <v>0</v>
      </c>
      <c r="DJ104" s="67" t="s">
        <v>799</v>
      </c>
      <c r="DK104" s="70">
        <f t="shared" ref="DK104:DK130" si="169">EQ104</f>
        <v>2287</v>
      </c>
      <c r="DL104" s="67" t="s">
        <v>800</v>
      </c>
      <c r="DM104" s="58" t="str">
        <f t="shared" ref="DM104:DM130" si="170">DF104&amp;DG104&amp;", '"&amp;DH104&amp;"', "&amp;DI104&amp;DJ104&amp;DK104&amp;DL104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04" s="67" t="s">
        <v>142</v>
      </c>
      <c r="DP104" s="68">
        <f t="shared" ref="DP104:DP130" si="171">DG104+1</f>
        <v>2284</v>
      </c>
      <c r="DQ104" s="69" t="s">
        <v>159</v>
      </c>
      <c r="DR104" s="67">
        <f>form!B104</f>
        <v>0</v>
      </c>
      <c r="DS104" s="67" t="s">
        <v>802</v>
      </c>
      <c r="DT104" s="70">
        <f t="shared" ref="DT104:DT130" si="172">EQ104</f>
        <v>2287</v>
      </c>
      <c r="DU104" s="67" t="s">
        <v>803</v>
      </c>
      <c r="DV104" s="58" t="str">
        <f t="shared" ref="DV104:DV130" si="173">DO104&amp;DP104&amp;", '"&amp;DQ104&amp;"', "&amp;DR104&amp;DS104&amp;DT104&amp;DU104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04" s="67" t="s">
        <v>142</v>
      </c>
      <c r="DY104" s="68">
        <f t="shared" ref="DY104:DY130" si="174">DP104+1</f>
        <v>2285</v>
      </c>
      <c r="DZ104" s="69" t="s">
        <v>160</v>
      </c>
      <c r="EA104" s="67">
        <f>form!B104</f>
        <v>0</v>
      </c>
      <c r="EB104" s="67" t="s">
        <v>804</v>
      </c>
      <c r="EC104" s="70">
        <f t="shared" ref="EC104:EC130" si="175">EQ104</f>
        <v>2287</v>
      </c>
      <c r="ED104" s="67" t="s">
        <v>803</v>
      </c>
      <c r="EE104" s="58" t="str">
        <f t="shared" ref="EE104:EE130" si="176">DX104&amp;DY104&amp;", '"&amp;DZ104&amp;"', "&amp;EA104&amp;EB104&amp;EC104&amp;ED104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04" s="67" t="s">
        <v>142</v>
      </c>
      <c r="EH104" s="68">
        <f t="shared" ref="EH104:EH130" si="177">DY104+1</f>
        <v>2286</v>
      </c>
      <c r="EI104" s="69" t="s">
        <v>161</v>
      </c>
      <c r="EJ104" s="67">
        <f>form!B104</f>
        <v>0</v>
      </c>
      <c r="EK104" s="67" t="s">
        <v>805</v>
      </c>
      <c r="EL104" s="70">
        <f t="shared" ref="EL104:EL130" si="178">EQ104</f>
        <v>2287</v>
      </c>
      <c r="EM104" s="67" t="s">
        <v>803</v>
      </c>
      <c r="EN104" s="58" t="str">
        <f t="shared" ref="EN104:EN130" si="179">EG104&amp;EH104&amp;", '"&amp;EI104&amp;"', "&amp;EJ104&amp;EK104&amp;EL104&amp;EM104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04" s="67" t="s">
        <v>142</v>
      </c>
      <c r="EQ104" s="68">
        <f t="shared" ref="EQ104:EQ130" si="180">EH104+1</f>
        <v>2287</v>
      </c>
      <c r="ER104" s="69" t="s">
        <v>157</v>
      </c>
      <c r="ES104" s="67">
        <f>form!B104</f>
        <v>0</v>
      </c>
      <c r="ET104" s="67" t="s">
        <v>813</v>
      </c>
      <c r="EU104" s="67"/>
      <c r="EV104" s="67"/>
      <c r="EW104" s="58" t="str">
        <f t="shared" ref="EW104:EW130" si="181">EP104&amp;EQ104&amp;", '"&amp;ER104&amp;"', "&amp;ES104&amp;ET104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04" s="71" t="s">
        <v>162</v>
      </c>
      <c r="FI104" s="71">
        <f t="shared" ref="FI104:FI130" si="182">EQ104</f>
        <v>2287</v>
      </c>
      <c r="FJ104" s="71" t="s">
        <v>163</v>
      </c>
      <c r="FK104" s="67">
        <f>form!B104</f>
        <v>0</v>
      </c>
      <c r="FL104" s="71" t="s">
        <v>164</v>
      </c>
      <c r="FM104" s="71"/>
      <c r="FN104" s="71"/>
      <c r="FO104" s="58" t="str">
        <f t="shared" ref="FO104:FO130" si="183">FH104&amp;" "&amp;FI104&amp;FJ104&amp;FK104&amp;FL104</f>
        <v>INSERT INTO `ez_fabrik_joins` (`list_id`, `element_id`, `join_from_table`, `table_join`, `table_key`, `table_join_key`, `join_type`, `group_id`, `params`) VALUES (0, 2287, '', '#__users', 'user_sp', 'id', 'left', 0, '{"join-label":"name","type":"element","pk":"`#__users`.`id`"}');</v>
      </c>
      <c r="FQ104" s="67" t="s">
        <v>142</v>
      </c>
      <c r="FR104" s="68">
        <f t="shared" ref="FR104:FR130" si="184">FI104+1</f>
        <v>2288</v>
      </c>
      <c r="FS104" s="67" t="s">
        <v>341</v>
      </c>
      <c r="FT104" s="67">
        <f>form!B104</f>
        <v>0</v>
      </c>
      <c r="FU104" s="67" t="s">
        <v>342</v>
      </c>
      <c r="FV104" s="58" t="str">
        <f t="shared" ref="FV104:FV130" si="185">FQ104&amp;FR104&amp;FS104&amp;FT104&amp;FU104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04" s="59"/>
      <c r="FX104" s="13" t="s">
        <v>142</v>
      </c>
      <c r="FY104" s="68">
        <f t="shared" si="118"/>
        <v>2289</v>
      </c>
      <c r="FZ104" t="s">
        <v>851</v>
      </c>
      <c r="GA104" s="67">
        <f>form!B104</f>
        <v>0</v>
      </c>
      <c r="GB104" t="s">
        <v>853</v>
      </c>
      <c r="GC104" s="34">
        <f t="shared" si="119"/>
        <v>2273</v>
      </c>
      <c r="GD104" t="s">
        <v>852</v>
      </c>
      <c r="GE104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2273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04" s="67"/>
      <c r="GH104" s="67"/>
      <c r="GI104" s="67"/>
      <c r="GJ104" s="67"/>
      <c r="GL104" s="67" t="str">
        <f t="shared" ref="GL104:GL130" si="186">I104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2287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04" s="67" t="str">
        <f t="shared" ref="GM104:GM118" si="187">R104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04" s="67" t="str">
        <f t="shared" ref="GN104:GN130" si="188">AA104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04" s="70" t="str">
        <f t="shared" ref="GO104:GO130" si="189">AJ104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2273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04" s="67" t="str">
        <f t="shared" ref="GP104:GP130" si="190">AS104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2274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04" s="67" t="str">
        <f t="shared" ref="GQ104:GQ130" si="191">BB104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2275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04" s="67" t="str">
        <f t="shared" ref="GR104:GR130" si="192">BK104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04" s="67" t="str">
        <f t="shared" ref="GS104:GS130" si="193">BT104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2287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04" s="67" t="str">
        <f t="shared" ref="GT104:GT130" si="194">CC104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2280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04" s="67" t="str">
        <f t="shared" ref="GU104:GU130" si="195">CL104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04" s="67" t="str">
        <f t="shared" ref="GV104:GV130" si="196">CU104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04" s="67" t="str">
        <f t="shared" ref="GW104:GW130" si="197">DD104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04" s="67" t="str">
        <f t="shared" ref="GX104:GX130" si="198">DM104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04" s="67" t="str">
        <f t="shared" ref="GY104:GY130" si="199">DV104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04" s="67" t="str">
        <f t="shared" ref="GZ104:GZ130" si="200">EE104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04" s="67" t="str">
        <f t="shared" ref="HA104:HA130" si="201">EN104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2287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04" s="67" t="str">
        <f t="shared" ref="HB104:HB130" si="202">EW104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04" s="72" t="str">
        <f t="shared" ref="HC104:HC130" si="203">FV104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04" s="66" t="str">
        <f t="shared" si="139"/>
        <v>INSERT INTO `ez_fabrik_joins` (`list_id`, `element_id`, `join_from_table`, `table_join`, `table_key`, `table_join_key`, `join_type`, `group_id`, `params`) VALUES (0, 2287, '', '#__users', 'user_sp', 'id', 'left', 0, '{"join-label":"name","type":"element","pk":"`#__users`.`id`"}');</v>
      </c>
    </row>
    <row r="105" spans="1:212" x14ac:dyDescent="0.25">
      <c r="A105" s="67" t="s">
        <v>142</v>
      </c>
      <c r="B105" s="68">
        <f>dop!A107+1</f>
        <v>2291</v>
      </c>
      <c r="C105" s="69" t="s">
        <v>146</v>
      </c>
      <c r="D105" s="67">
        <f>form!B105</f>
        <v>0</v>
      </c>
      <c r="E105" s="67" t="s">
        <v>854</v>
      </c>
      <c r="F105" s="70">
        <f t="shared" si="140"/>
        <v>2307</v>
      </c>
      <c r="G105" s="67" t="s">
        <v>797</v>
      </c>
      <c r="H105" s="67"/>
      <c r="I105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2307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05" s="67" t="s">
        <v>142</v>
      </c>
      <c r="L105" s="68">
        <f t="shared" si="141"/>
        <v>2292</v>
      </c>
      <c r="M105" s="69" t="s">
        <v>147</v>
      </c>
      <c r="N105" s="67">
        <f>form!B105</f>
        <v>0</v>
      </c>
      <c r="O105" s="67" t="s">
        <v>798</v>
      </c>
      <c r="P105" s="67"/>
      <c r="Q105" s="67"/>
      <c r="R105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05" s="67" t="s">
        <v>142</v>
      </c>
      <c r="U105" s="68">
        <f t="shared" si="143"/>
        <v>2293</v>
      </c>
      <c r="V105" s="69" t="s">
        <v>148</v>
      </c>
      <c r="W105" s="67">
        <f>form!B105</f>
        <v>0</v>
      </c>
      <c r="X105" s="67" t="s">
        <v>138</v>
      </c>
      <c r="Y105" s="67"/>
      <c r="Z105" s="67"/>
      <c r="AA105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05" s="67" t="s">
        <v>142</v>
      </c>
      <c r="AD105" s="68">
        <f t="shared" si="145"/>
        <v>2294</v>
      </c>
      <c r="AE105" s="69" t="s">
        <v>149</v>
      </c>
      <c r="AF105" s="67">
        <f>form!B105</f>
        <v>0</v>
      </c>
      <c r="AG105" s="67" t="s">
        <v>807</v>
      </c>
      <c r="AH105" s="67">
        <f t="shared" si="146"/>
        <v>2293</v>
      </c>
      <c r="AI105" s="67" t="s">
        <v>810</v>
      </c>
      <c r="AJ105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2293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05" s="67" t="s">
        <v>142</v>
      </c>
      <c r="AM105" s="68">
        <f t="shared" si="148"/>
        <v>2295</v>
      </c>
      <c r="AN105" s="69" t="s">
        <v>150</v>
      </c>
      <c r="AO105" s="67">
        <f>form!B105</f>
        <v>0</v>
      </c>
      <c r="AP105" s="67" t="s">
        <v>808</v>
      </c>
      <c r="AQ105" s="67">
        <f t="shared" si="149"/>
        <v>2294</v>
      </c>
      <c r="AR105" s="67" t="s">
        <v>811</v>
      </c>
      <c r="AS105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2294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05" s="67" t="s">
        <v>142</v>
      </c>
      <c r="AV105" s="68">
        <f t="shared" si="151"/>
        <v>2296</v>
      </c>
      <c r="AW105" s="69" t="s">
        <v>151</v>
      </c>
      <c r="AX105" s="67">
        <f>form!B105</f>
        <v>0</v>
      </c>
      <c r="AY105" s="67" t="s">
        <v>809</v>
      </c>
      <c r="AZ105" s="67">
        <f t="shared" si="152"/>
        <v>2295</v>
      </c>
      <c r="BA105" s="67" t="s">
        <v>812</v>
      </c>
      <c r="BB105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2295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05" s="67" t="s">
        <v>142</v>
      </c>
      <c r="BE105" s="68">
        <f t="shared" si="154"/>
        <v>2297</v>
      </c>
      <c r="BF105" s="69" t="s">
        <v>152</v>
      </c>
      <c r="BG105" s="67">
        <f>form!B105</f>
        <v>0</v>
      </c>
      <c r="BH105" s="67" t="s">
        <v>849</v>
      </c>
      <c r="BI105" s="67"/>
      <c r="BJ105" s="67"/>
      <c r="BK105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05" s="67" t="s">
        <v>142</v>
      </c>
      <c r="BN105" s="68">
        <f t="shared" si="156"/>
        <v>2298</v>
      </c>
      <c r="BO105" s="69" t="s">
        <v>153</v>
      </c>
      <c r="BP105" s="67">
        <f>form!B105</f>
        <v>0</v>
      </c>
      <c r="BQ105" s="67" t="s">
        <v>814</v>
      </c>
      <c r="BR105" s="67">
        <f t="shared" si="157"/>
        <v>2307</v>
      </c>
      <c r="BS105" s="67" t="s">
        <v>144</v>
      </c>
      <c r="BT105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2307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05" s="67" t="s">
        <v>142</v>
      </c>
      <c r="BW105" s="68">
        <f t="shared" si="159"/>
        <v>2299</v>
      </c>
      <c r="BX105" s="69" t="s">
        <v>154</v>
      </c>
      <c r="BY105" s="67">
        <f>form!B105</f>
        <v>0</v>
      </c>
      <c r="BZ105" s="67" t="s">
        <v>806</v>
      </c>
      <c r="CA105" s="67">
        <f t="shared" si="160"/>
        <v>2300</v>
      </c>
      <c r="CB105" s="67" t="s">
        <v>145</v>
      </c>
      <c r="CC105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2300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05" s="67" t="s">
        <v>142</v>
      </c>
      <c r="CF105" s="68">
        <f t="shared" si="162"/>
        <v>2300</v>
      </c>
      <c r="CG105" s="69" t="s">
        <v>155</v>
      </c>
      <c r="CH105" s="67">
        <f>form!B105</f>
        <v>0</v>
      </c>
      <c r="CI105" s="67" t="s">
        <v>139</v>
      </c>
      <c r="CJ105" s="67"/>
      <c r="CK105" s="67"/>
      <c r="CL105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05" s="67" t="s">
        <v>142</v>
      </c>
      <c r="CO105" s="68">
        <f t="shared" si="164"/>
        <v>2301</v>
      </c>
      <c r="CP105" s="69" t="s">
        <v>141</v>
      </c>
      <c r="CQ105" s="67">
        <f>form!B105</f>
        <v>0</v>
      </c>
      <c r="CR105" s="67" t="s">
        <v>140</v>
      </c>
      <c r="CS105" s="67"/>
      <c r="CT105" s="67"/>
      <c r="CU105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05" s="67" t="s">
        <v>142</v>
      </c>
      <c r="CX105" s="68">
        <f t="shared" si="166"/>
        <v>2302</v>
      </c>
      <c r="CY105" s="69" t="s">
        <v>156</v>
      </c>
      <c r="CZ105" s="67">
        <f>form!B105</f>
        <v>0</v>
      </c>
      <c r="DA105" s="67" t="s">
        <v>137</v>
      </c>
      <c r="DB105" s="67"/>
      <c r="DC105" s="67"/>
      <c r="DD105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05" s="67" t="s">
        <v>142</v>
      </c>
      <c r="DG105" s="68">
        <f t="shared" si="168"/>
        <v>2303</v>
      </c>
      <c r="DH105" s="69" t="s">
        <v>158</v>
      </c>
      <c r="DI105" s="67">
        <f>form!B105</f>
        <v>0</v>
      </c>
      <c r="DJ105" s="67" t="s">
        <v>799</v>
      </c>
      <c r="DK105" s="70">
        <f t="shared" si="169"/>
        <v>2307</v>
      </c>
      <c r="DL105" s="67" t="s">
        <v>800</v>
      </c>
      <c r="DM105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05" s="67" t="s">
        <v>142</v>
      </c>
      <c r="DP105" s="68">
        <f t="shared" si="171"/>
        <v>2304</v>
      </c>
      <c r="DQ105" s="69" t="s">
        <v>159</v>
      </c>
      <c r="DR105" s="67">
        <f>form!B105</f>
        <v>0</v>
      </c>
      <c r="DS105" s="67" t="s">
        <v>802</v>
      </c>
      <c r="DT105" s="70">
        <f t="shared" si="172"/>
        <v>2307</v>
      </c>
      <c r="DU105" s="67" t="s">
        <v>803</v>
      </c>
      <c r="DV105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05" s="67" t="s">
        <v>142</v>
      </c>
      <c r="DY105" s="68">
        <f t="shared" si="174"/>
        <v>2305</v>
      </c>
      <c r="DZ105" s="69" t="s">
        <v>160</v>
      </c>
      <c r="EA105" s="67">
        <f>form!B105</f>
        <v>0</v>
      </c>
      <c r="EB105" s="67" t="s">
        <v>804</v>
      </c>
      <c r="EC105" s="70">
        <f t="shared" si="175"/>
        <v>2307</v>
      </c>
      <c r="ED105" s="67" t="s">
        <v>803</v>
      </c>
      <c r="EE105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05" s="67" t="s">
        <v>142</v>
      </c>
      <c r="EH105" s="68">
        <f t="shared" si="177"/>
        <v>2306</v>
      </c>
      <c r="EI105" s="69" t="s">
        <v>161</v>
      </c>
      <c r="EJ105" s="67">
        <f>form!B105</f>
        <v>0</v>
      </c>
      <c r="EK105" s="67" t="s">
        <v>805</v>
      </c>
      <c r="EL105" s="70">
        <f t="shared" si="178"/>
        <v>2307</v>
      </c>
      <c r="EM105" s="67" t="s">
        <v>803</v>
      </c>
      <c r="EN105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05" s="67" t="s">
        <v>142</v>
      </c>
      <c r="EQ105" s="68">
        <f t="shared" si="180"/>
        <v>2307</v>
      </c>
      <c r="ER105" s="69" t="s">
        <v>157</v>
      </c>
      <c r="ES105" s="67">
        <f>form!B105</f>
        <v>0</v>
      </c>
      <c r="ET105" s="67" t="s">
        <v>813</v>
      </c>
      <c r="EU105" s="67"/>
      <c r="EV105" s="67"/>
      <c r="EW105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05" s="71" t="s">
        <v>162</v>
      </c>
      <c r="FI105" s="71">
        <f t="shared" si="182"/>
        <v>2307</v>
      </c>
      <c r="FJ105" s="71" t="s">
        <v>163</v>
      </c>
      <c r="FK105" s="67">
        <f>form!B105</f>
        <v>0</v>
      </c>
      <c r="FL105" s="71" t="s">
        <v>164</v>
      </c>
      <c r="FM105" s="71"/>
      <c r="FN105" s="71"/>
      <c r="FO105" s="58" t="str">
        <f t="shared" si="183"/>
        <v>INSERT INTO `ez_fabrik_joins` (`list_id`, `element_id`, `join_from_table`, `table_join`, `table_key`, `table_join_key`, `join_type`, `group_id`, `params`) VALUES (0, 2307, '', '#__users', 'user_sp', 'id', 'left', 0, '{"join-label":"name","type":"element","pk":"`#__users`.`id`"}');</v>
      </c>
      <c r="FQ105" s="67" t="s">
        <v>142</v>
      </c>
      <c r="FR105" s="68">
        <f t="shared" si="184"/>
        <v>2308</v>
      </c>
      <c r="FS105" s="67" t="s">
        <v>341</v>
      </c>
      <c r="FT105" s="67">
        <f>form!B105</f>
        <v>0</v>
      </c>
      <c r="FU105" s="67" t="s">
        <v>342</v>
      </c>
      <c r="FV105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05" s="59"/>
      <c r="FX105" s="13" t="s">
        <v>142</v>
      </c>
      <c r="FY105" s="68">
        <f t="shared" si="118"/>
        <v>2309</v>
      </c>
      <c r="FZ105" t="s">
        <v>851</v>
      </c>
      <c r="GA105" s="67">
        <f>form!B105</f>
        <v>0</v>
      </c>
      <c r="GB105" t="s">
        <v>853</v>
      </c>
      <c r="GC105" s="34">
        <f t="shared" si="119"/>
        <v>2293</v>
      </c>
      <c r="GD105" t="s">
        <v>852</v>
      </c>
      <c r="GE105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2293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05" s="67"/>
      <c r="GH105" s="67"/>
      <c r="GI105" s="67"/>
      <c r="GJ105" s="67"/>
      <c r="GL105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2307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05" s="67" t="str">
        <f t="shared" si="1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05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05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2293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05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2294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05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2295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05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05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2307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05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(2299,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2300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05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05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05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05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05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05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05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05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05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05" s="66" t="str">
        <f t="shared" si="139"/>
        <v>INSERT INTO `ez_fabrik_joins` (`list_id`, `element_id`, `join_from_table`, `table_join`, `table_key`, `table_join_key`, `join_type`, `group_id`, `params`) VALUES (0, 2307, '', '#__users', 'user_sp', 'id', 'left', 0, '{"join-label":"name","type":"element","pk":"`#__users`.`id`"}');</v>
      </c>
    </row>
    <row r="106" spans="1:212" x14ac:dyDescent="0.25">
      <c r="A106" s="67" t="s">
        <v>142</v>
      </c>
      <c r="B106" s="68">
        <f>dop!A108+1</f>
        <v>2311</v>
      </c>
      <c r="C106" s="69" t="s">
        <v>146</v>
      </c>
      <c r="D106" s="67">
        <f>form!B106</f>
        <v>0</v>
      </c>
      <c r="E106" s="67" t="s">
        <v>854</v>
      </c>
      <c r="F106" s="70">
        <f t="shared" si="140"/>
        <v>2327</v>
      </c>
      <c r="G106" s="67" t="s">
        <v>797</v>
      </c>
      <c r="H106" s="67"/>
      <c r="I106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2327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06" s="67" t="s">
        <v>142</v>
      </c>
      <c r="L106" s="68">
        <f t="shared" si="141"/>
        <v>2312</v>
      </c>
      <c r="M106" s="69" t="s">
        <v>147</v>
      </c>
      <c r="N106" s="67">
        <f>form!B106</f>
        <v>0</v>
      </c>
      <c r="O106" s="67" t="s">
        <v>798</v>
      </c>
      <c r="P106" s="67"/>
      <c r="Q106" s="67"/>
      <c r="R106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06" s="67" t="s">
        <v>142</v>
      </c>
      <c r="U106" s="68">
        <f t="shared" si="143"/>
        <v>2313</v>
      </c>
      <c r="V106" s="69" t="s">
        <v>148</v>
      </c>
      <c r="W106" s="67">
        <f>form!B106</f>
        <v>0</v>
      </c>
      <c r="X106" s="67" t="s">
        <v>138</v>
      </c>
      <c r="Y106" s="67"/>
      <c r="Z106" s="67"/>
      <c r="AA106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06" s="67" t="s">
        <v>142</v>
      </c>
      <c r="AD106" s="68">
        <f t="shared" si="145"/>
        <v>2314</v>
      </c>
      <c r="AE106" s="69" t="s">
        <v>149</v>
      </c>
      <c r="AF106" s="67">
        <f>form!B106</f>
        <v>0</v>
      </c>
      <c r="AG106" s="67" t="s">
        <v>807</v>
      </c>
      <c r="AH106" s="67">
        <f t="shared" si="146"/>
        <v>2313</v>
      </c>
      <c r="AI106" s="67" t="s">
        <v>810</v>
      </c>
      <c r="AJ106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2313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06" s="67" t="s">
        <v>142</v>
      </c>
      <c r="AM106" s="68">
        <f t="shared" si="148"/>
        <v>2315</v>
      </c>
      <c r="AN106" s="69" t="s">
        <v>150</v>
      </c>
      <c r="AO106" s="67">
        <f>form!B106</f>
        <v>0</v>
      </c>
      <c r="AP106" s="67" t="s">
        <v>808</v>
      </c>
      <c r="AQ106" s="67">
        <f t="shared" si="149"/>
        <v>2314</v>
      </c>
      <c r="AR106" s="67" t="s">
        <v>811</v>
      </c>
      <c r="AS106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2314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06" s="67" t="s">
        <v>142</v>
      </c>
      <c r="AV106" s="68">
        <f t="shared" si="151"/>
        <v>2316</v>
      </c>
      <c r="AW106" s="69" t="s">
        <v>151</v>
      </c>
      <c r="AX106" s="67">
        <f>form!B106</f>
        <v>0</v>
      </c>
      <c r="AY106" s="67" t="s">
        <v>809</v>
      </c>
      <c r="AZ106" s="67">
        <f t="shared" si="152"/>
        <v>2315</v>
      </c>
      <c r="BA106" s="67" t="s">
        <v>812</v>
      </c>
      <c r="BB106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2315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06" s="67" t="s">
        <v>142</v>
      </c>
      <c r="BE106" s="68">
        <f t="shared" si="154"/>
        <v>2317</v>
      </c>
      <c r="BF106" s="69" t="s">
        <v>152</v>
      </c>
      <c r="BG106" s="67">
        <f>form!B106</f>
        <v>0</v>
      </c>
      <c r="BH106" s="67" t="s">
        <v>849</v>
      </c>
      <c r="BI106" s="67"/>
      <c r="BJ106" s="67"/>
      <c r="BK106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06" s="67" t="s">
        <v>142</v>
      </c>
      <c r="BN106" s="68">
        <f t="shared" si="156"/>
        <v>2318</v>
      </c>
      <c r="BO106" s="69" t="s">
        <v>153</v>
      </c>
      <c r="BP106" s="67">
        <f>form!B106</f>
        <v>0</v>
      </c>
      <c r="BQ106" s="67" t="s">
        <v>814</v>
      </c>
      <c r="BR106" s="67">
        <f t="shared" si="157"/>
        <v>2327</v>
      </c>
      <c r="BS106" s="67" t="s">
        <v>144</v>
      </c>
      <c r="BT106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2327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06" s="67" t="s">
        <v>142</v>
      </c>
      <c r="BW106" s="68">
        <f t="shared" si="159"/>
        <v>2319</v>
      </c>
      <c r="BX106" s="69" t="s">
        <v>154</v>
      </c>
      <c r="BY106" s="67">
        <f>form!B106</f>
        <v>0</v>
      </c>
      <c r="BZ106" s="67" t="s">
        <v>806</v>
      </c>
      <c r="CA106" s="67">
        <f t="shared" si="160"/>
        <v>2320</v>
      </c>
      <c r="CB106" s="67" t="s">
        <v>145</v>
      </c>
      <c r="CC106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2320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06" s="67" t="s">
        <v>142</v>
      </c>
      <c r="CF106" s="68">
        <f t="shared" si="162"/>
        <v>2320</v>
      </c>
      <c r="CG106" s="69" t="s">
        <v>155</v>
      </c>
      <c r="CH106" s="67">
        <f>form!B106</f>
        <v>0</v>
      </c>
      <c r="CI106" s="67" t="s">
        <v>139</v>
      </c>
      <c r="CJ106" s="67"/>
      <c r="CK106" s="67"/>
      <c r="CL106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06" s="67" t="s">
        <v>142</v>
      </c>
      <c r="CO106" s="68">
        <f t="shared" si="164"/>
        <v>2321</v>
      </c>
      <c r="CP106" s="69" t="s">
        <v>141</v>
      </c>
      <c r="CQ106" s="67">
        <f>form!B106</f>
        <v>0</v>
      </c>
      <c r="CR106" s="67" t="s">
        <v>140</v>
      </c>
      <c r="CS106" s="67"/>
      <c r="CT106" s="67"/>
      <c r="CU106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06" s="67" t="s">
        <v>142</v>
      </c>
      <c r="CX106" s="68">
        <f t="shared" si="166"/>
        <v>2322</v>
      </c>
      <c r="CY106" s="69" t="s">
        <v>156</v>
      </c>
      <c r="CZ106" s="67">
        <f>form!B106</f>
        <v>0</v>
      </c>
      <c r="DA106" s="67" t="s">
        <v>137</v>
      </c>
      <c r="DB106" s="67"/>
      <c r="DC106" s="67"/>
      <c r="DD106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06" s="67" t="s">
        <v>142</v>
      </c>
      <c r="DG106" s="68">
        <f t="shared" si="168"/>
        <v>2323</v>
      </c>
      <c r="DH106" s="69" t="s">
        <v>158</v>
      </c>
      <c r="DI106" s="67">
        <f>form!B106</f>
        <v>0</v>
      </c>
      <c r="DJ106" s="67" t="s">
        <v>799</v>
      </c>
      <c r="DK106" s="70">
        <f t="shared" si="169"/>
        <v>2327</v>
      </c>
      <c r="DL106" s="67" t="s">
        <v>800</v>
      </c>
      <c r="DM106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06" s="67" t="s">
        <v>142</v>
      </c>
      <c r="DP106" s="68">
        <f t="shared" si="171"/>
        <v>2324</v>
      </c>
      <c r="DQ106" s="69" t="s">
        <v>159</v>
      </c>
      <c r="DR106" s="67">
        <f>form!B106</f>
        <v>0</v>
      </c>
      <c r="DS106" s="67" t="s">
        <v>802</v>
      </c>
      <c r="DT106" s="70">
        <f t="shared" si="172"/>
        <v>2327</v>
      </c>
      <c r="DU106" s="67" t="s">
        <v>803</v>
      </c>
      <c r="DV106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06" s="67" t="s">
        <v>142</v>
      </c>
      <c r="DY106" s="68">
        <f t="shared" si="174"/>
        <v>2325</v>
      </c>
      <c r="DZ106" s="69" t="s">
        <v>160</v>
      </c>
      <c r="EA106" s="67">
        <f>form!B106</f>
        <v>0</v>
      </c>
      <c r="EB106" s="67" t="s">
        <v>804</v>
      </c>
      <c r="EC106" s="70">
        <f t="shared" si="175"/>
        <v>2327</v>
      </c>
      <c r="ED106" s="67" t="s">
        <v>803</v>
      </c>
      <c r="EE106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06" s="67" t="s">
        <v>142</v>
      </c>
      <c r="EH106" s="68">
        <f t="shared" si="177"/>
        <v>2326</v>
      </c>
      <c r="EI106" s="69" t="s">
        <v>161</v>
      </c>
      <c r="EJ106" s="67">
        <f>form!B106</f>
        <v>0</v>
      </c>
      <c r="EK106" s="67" t="s">
        <v>805</v>
      </c>
      <c r="EL106" s="70">
        <f t="shared" si="178"/>
        <v>2327</v>
      </c>
      <c r="EM106" s="67" t="s">
        <v>803</v>
      </c>
      <c r="EN106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06" s="67" t="s">
        <v>142</v>
      </c>
      <c r="EQ106" s="68">
        <f t="shared" si="180"/>
        <v>2327</v>
      </c>
      <c r="ER106" s="69" t="s">
        <v>157</v>
      </c>
      <c r="ES106" s="67">
        <f>form!B106</f>
        <v>0</v>
      </c>
      <c r="ET106" s="67" t="s">
        <v>813</v>
      </c>
      <c r="EU106" s="67"/>
      <c r="EV106" s="67"/>
      <c r="EW106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06" s="71" t="s">
        <v>162</v>
      </c>
      <c r="FI106" s="71">
        <f t="shared" si="182"/>
        <v>2327</v>
      </c>
      <c r="FJ106" s="71" t="s">
        <v>163</v>
      </c>
      <c r="FK106" s="67">
        <f>form!B106</f>
        <v>0</v>
      </c>
      <c r="FL106" s="71" t="s">
        <v>164</v>
      </c>
      <c r="FM106" s="71"/>
      <c r="FN106" s="71"/>
      <c r="FO106" s="58" t="str">
        <f t="shared" si="183"/>
        <v>INSERT INTO `ez_fabrik_joins` (`list_id`, `element_id`, `join_from_table`, `table_join`, `table_key`, `table_join_key`, `join_type`, `group_id`, `params`) VALUES (0, 2327, '', '#__users', 'user_sp', 'id', 'left', 0, '{"join-label":"name","type":"element","pk":"`#__users`.`id`"}');</v>
      </c>
      <c r="FQ106" s="67" t="s">
        <v>142</v>
      </c>
      <c r="FR106" s="68">
        <f t="shared" si="184"/>
        <v>2328</v>
      </c>
      <c r="FS106" s="67" t="s">
        <v>341</v>
      </c>
      <c r="FT106" s="67">
        <f>form!B106</f>
        <v>0</v>
      </c>
      <c r="FU106" s="67" t="s">
        <v>342</v>
      </c>
      <c r="FV106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06" s="59"/>
      <c r="FX106" s="13" t="s">
        <v>142</v>
      </c>
      <c r="FY106" s="68">
        <f t="shared" si="118"/>
        <v>2329</v>
      </c>
      <c r="FZ106" t="s">
        <v>851</v>
      </c>
      <c r="GA106" s="67">
        <f>form!B106</f>
        <v>0</v>
      </c>
      <c r="GB106" t="s">
        <v>853</v>
      </c>
      <c r="GC106" s="34">
        <f t="shared" si="119"/>
        <v>2313</v>
      </c>
      <c r="GD106" t="s">
        <v>852</v>
      </c>
      <c r="GE106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2313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06" s="67"/>
      <c r="GH106" s="67"/>
      <c r="GI106" s="67"/>
      <c r="GJ106" s="67"/>
      <c r="GL106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2327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06" s="67" t="str">
        <f t="shared" si="1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06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06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2313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06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2314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06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2315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06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06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2327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06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2320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06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06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06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06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06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06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06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06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06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06" s="66" t="str">
        <f t="shared" si="139"/>
        <v>INSERT INTO `ez_fabrik_joins` (`list_id`, `element_id`, `join_from_table`, `table_join`, `table_key`, `table_join_key`, `join_type`, `group_id`, `params`) VALUES (0, 2327, '', '#__users', 'user_sp', 'id', 'left', 0, '{"join-label":"name","type":"element","pk":"`#__users`.`id`"}');</v>
      </c>
    </row>
    <row r="107" spans="1:212" x14ac:dyDescent="0.25">
      <c r="A107" s="67" t="s">
        <v>142</v>
      </c>
      <c r="B107" s="68">
        <f>dop!A109+1</f>
        <v>2331</v>
      </c>
      <c r="C107" s="69" t="s">
        <v>146</v>
      </c>
      <c r="D107" s="67">
        <f>form!B107</f>
        <v>0</v>
      </c>
      <c r="E107" s="67" t="s">
        <v>854</v>
      </c>
      <c r="F107" s="70">
        <f t="shared" si="140"/>
        <v>2347</v>
      </c>
      <c r="G107" s="67" t="s">
        <v>797</v>
      </c>
      <c r="H107" s="67"/>
      <c r="I107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2347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07" s="67" t="s">
        <v>142</v>
      </c>
      <c r="L107" s="68">
        <f t="shared" si="141"/>
        <v>2332</v>
      </c>
      <c r="M107" s="69" t="s">
        <v>147</v>
      </c>
      <c r="N107" s="67">
        <f>form!B107</f>
        <v>0</v>
      </c>
      <c r="O107" s="67" t="s">
        <v>798</v>
      </c>
      <c r="P107" s="67"/>
      <c r="Q107" s="67"/>
      <c r="R107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07" s="67" t="s">
        <v>142</v>
      </c>
      <c r="U107" s="68">
        <f t="shared" si="143"/>
        <v>2333</v>
      </c>
      <c r="V107" s="69" t="s">
        <v>148</v>
      </c>
      <c r="W107" s="67">
        <f>form!B107</f>
        <v>0</v>
      </c>
      <c r="X107" s="67" t="s">
        <v>138</v>
      </c>
      <c r="Y107" s="67"/>
      <c r="Z107" s="67"/>
      <c r="AA107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07" s="67" t="s">
        <v>142</v>
      </c>
      <c r="AD107" s="68">
        <f t="shared" si="145"/>
        <v>2334</v>
      </c>
      <c r="AE107" s="69" t="s">
        <v>149</v>
      </c>
      <c r="AF107" s="67">
        <f>form!B107</f>
        <v>0</v>
      </c>
      <c r="AG107" s="67" t="s">
        <v>807</v>
      </c>
      <c r="AH107" s="67">
        <f t="shared" si="146"/>
        <v>2333</v>
      </c>
      <c r="AI107" s="67" t="s">
        <v>810</v>
      </c>
      <c r="AJ107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2333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07" s="67" t="s">
        <v>142</v>
      </c>
      <c r="AM107" s="68">
        <f t="shared" si="148"/>
        <v>2335</v>
      </c>
      <c r="AN107" s="69" t="s">
        <v>150</v>
      </c>
      <c r="AO107" s="67">
        <f>form!B107</f>
        <v>0</v>
      </c>
      <c r="AP107" s="67" t="s">
        <v>808</v>
      </c>
      <c r="AQ107" s="67">
        <f t="shared" si="149"/>
        <v>2334</v>
      </c>
      <c r="AR107" s="67" t="s">
        <v>811</v>
      </c>
      <c r="AS107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2334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07" s="67" t="s">
        <v>142</v>
      </c>
      <c r="AV107" s="68">
        <f t="shared" si="151"/>
        <v>2336</v>
      </c>
      <c r="AW107" s="69" t="s">
        <v>151</v>
      </c>
      <c r="AX107" s="67">
        <f>form!B107</f>
        <v>0</v>
      </c>
      <c r="AY107" s="67" t="s">
        <v>809</v>
      </c>
      <c r="AZ107" s="67">
        <f t="shared" si="152"/>
        <v>2335</v>
      </c>
      <c r="BA107" s="67" t="s">
        <v>812</v>
      </c>
      <c r="BB107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2335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07" s="67" t="s">
        <v>142</v>
      </c>
      <c r="BE107" s="68">
        <f t="shared" si="154"/>
        <v>2337</v>
      </c>
      <c r="BF107" s="69" t="s">
        <v>152</v>
      </c>
      <c r="BG107" s="67">
        <f>form!B107</f>
        <v>0</v>
      </c>
      <c r="BH107" s="67" t="s">
        <v>849</v>
      </c>
      <c r="BI107" s="67"/>
      <c r="BJ107" s="67"/>
      <c r="BK107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07" s="67" t="s">
        <v>142</v>
      </c>
      <c r="BN107" s="68">
        <f t="shared" si="156"/>
        <v>2338</v>
      </c>
      <c r="BO107" s="69" t="s">
        <v>153</v>
      </c>
      <c r="BP107" s="67">
        <f>form!B107</f>
        <v>0</v>
      </c>
      <c r="BQ107" s="67" t="s">
        <v>814</v>
      </c>
      <c r="BR107" s="67">
        <f t="shared" si="157"/>
        <v>2347</v>
      </c>
      <c r="BS107" s="67" t="s">
        <v>144</v>
      </c>
      <c r="BT107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2347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07" s="67" t="s">
        <v>142</v>
      </c>
      <c r="BW107" s="68">
        <f t="shared" si="159"/>
        <v>2339</v>
      </c>
      <c r="BX107" s="69" t="s">
        <v>154</v>
      </c>
      <c r="BY107" s="67">
        <f>form!B107</f>
        <v>0</v>
      </c>
      <c r="BZ107" s="67" t="s">
        <v>806</v>
      </c>
      <c r="CA107" s="67">
        <f t="shared" si="160"/>
        <v>2340</v>
      </c>
      <c r="CB107" s="67" t="s">
        <v>145</v>
      </c>
      <c r="CC107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2340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07" s="67" t="s">
        <v>142</v>
      </c>
      <c r="CF107" s="68">
        <f t="shared" si="162"/>
        <v>2340</v>
      </c>
      <c r="CG107" s="69" t="s">
        <v>155</v>
      </c>
      <c r="CH107" s="67">
        <f>form!B107</f>
        <v>0</v>
      </c>
      <c r="CI107" s="67" t="s">
        <v>139</v>
      </c>
      <c r="CJ107" s="67"/>
      <c r="CK107" s="67"/>
      <c r="CL107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07" s="67" t="s">
        <v>142</v>
      </c>
      <c r="CO107" s="68">
        <f t="shared" si="164"/>
        <v>2341</v>
      </c>
      <c r="CP107" s="69" t="s">
        <v>141</v>
      </c>
      <c r="CQ107" s="67">
        <f>form!B107</f>
        <v>0</v>
      </c>
      <c r="CR107" s="67" t="s">
        <v>140</v>
      </c>
      <c r="CS107" s="67"/>
      <c r="CT107" s="67"/>
      <c r="CU107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07" s="67" t="s">
        <v>142</v>
      </c>
      <c r="CX107" s="68">
        <f t="shared" si="166"/>
        <v>2342</v>
      </c>
      <c r="CY107" s="69" t="s">
        <v>156</v>
      </c>
      <c r="CZ107" s="67">
        <f>form!B107</f>
        <v>0</v>
      </c>
      <c r="DA107" s="67" t="s">
        <v>137</v>
      </c>
      <c r="DB107" s="67"/>
      <c r="DC107" s="67"/>
      <c r="DD107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07" s="67" t="s">
        <v>142</v>
      </c>
      <c r="DG107" s="68">
        <f t="shared" si="168"/>
        <v>2343</v>
      </c>
      <c r="DH107" s="69" t="s">
        <v>158</v>
      </c>
      <c r="DI107" s="67">
        <f>form!B107</f>
        <v>0</v>
      </c>
      <c r="DJ107" s="67" t="s">
        <v>799</v>
      </c>
      <c r="DK107" s="70">
        <f t="shared" si="169"/>
        <v>2347</v>
      </c>
      <c r="DL107" s="67" t="s">
        <v>800</v>
      </c>
      <c r="DM107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07" s="67" t="s">
        <v>142</v>
      </c>
      <c r="DP107" s="68">
        <f t="shared" si="171"/>
        <v>2344</v>
      </c>
      <c r="DQ107" s="69" t="s">
        <v>159</v>
      </c>
      <c r="DR107" s="67">
        <f>form!B107</f>
        <v>0</v>
      </c>
      <c r="DS107" s="67" t="s">
        <v>802</v>
      </c>
      <c r="DT107" s="70">
        <f t="shared" si="172"/>
        <v>2347</v>
      </c>
      <c r="DU107" s="67" t="s">
        <v>803</v>
      </c>
      <c r="DV107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07" s="67" t="s">
        <v>142</v>
      </c>
      <c r="DY107" s="68">
        <f t="shared" si="174"/>
        <v>2345</v>
      </c>
      <c r="DZ107" s="69" t="s">
        <v>160</v>
      </c>
      <c r="EA107" s="67">
        <f>form!B107</f>
        <v>0</v>
      </c>
      <c r="EB107" s="67" t="s">
        <v>804</v>
      </c>
      <c r="EC107" s="70">
        <f t="shared" si="175"/>
        <v>2347</v>
      </c>
      <c r="ED107" s="67" t="s">
        <v>803</v>
      </c>
      <c r="EE107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07" s="67" t="s">
        <v>142</v>
      </c>
      <c r="EH107" s="68">
        <f t="shared" si="177"/>
        <v>2346</v>
      </c>
      <c r="EI107" s="69" t="s">
        <v>161</v>
      </c>
      <c r="EJ107" s="67">
        <f>form!B107</f>
        <v>0</v>
      </c>
      <c r="EK107" s="67" t="s">
        <v>805</v>
      </c>
      <c r="EL107" s="70">
        <f t="shared" si="178"/>
        <v>2347</v>
      </c>
      <c r="EM107" s="67" t="s">
        <v>803</v>
      </c>
      <c r="EN107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07" s="67" t="s">
        <v>142</v>
      </c>
      <c r="EQ107" s="68">
        <f t="shared" si="180"/>
        <v>2347</v>
      </c>
      <c r="ER107" s="69" t="s">
        <v>157</v>
      </c>
      <c r="ES107" s="67">
        <f>form!B107</f>
        <v>0</v>
      </c>
      <c r="ET107" s="67" t="s">
        <v>813</v>
      </c>
      <c r="EU107" s="67"/>
      <c r="EV107" s="67"/>
      <c r="EW107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07" s="71" t="s">
        <v>162</v>
      </c>
      <c r="FI107" s="71">
        <f t="shared" si="182"/>
        <v>2347</v>
      </c>
      <c r="FJ107" s="71" t="s">
        <v>163</v>
      </c>
      <c r="FK107" s="67">
        <f>form!B107</f>
        <v>0</v>
      </c>
      <c r="FL107" s="71" t="s">
        <v>164</v>
      </c>
      <c r="FM107" s="71"/>
      <c r="FN107" s="71"/>
      <c r="FO107" s="58" t="str">
        <f t="shared" si="183"/>
        <v>INSERT INTO `ez_fabrik_joins` (`list_id`, `element_id`, `join_from_table`, `table_join`, `table_key`, `table_join_key`, `join_type`, `group_id`, `params`) VALUES (0, 2347, '', '#__users', 'user_sp', 'id', 'left', 0, '{"join-label":"name","type":"element","pk":"`#__users`.`id`"}');</v>
      </c>
      <c r="FQ107" s="67" t="s">
        <v>142</v>
      </c>
      <c r="FR107" s="68">
        <f t="shared" si="184"/>
        <v>2348</v>
      </c>
      <c r="FS107" s="67" t="s">
        <v>341</v>
      </c>
      <c r="FT107" s="67">
        <f>form!B107</f>
        <v>0</v>
      </c>
      <c r="FU107" s="67" t="s">
        <v>342</v>
      </c>
      <c r="FV107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07" s="59"/>
      <c r="FX107" s="13" t="s">
        <v>142</v>
      </c>
      <c r="FY107" s="68">
        <f t="shared" si="118"/>
        <v>2349</v>
      </c>
      <c r="FZ107" t="s">
        <v>851</v>
      </c>
      <c r="GA107" s="67">
        <f>form!B107</f>
        <v>0</v>
      </c>
      <c r="GB107" t="s">
        <v>853</v>
      </c>
      <c r="GC107" s="34">
        <f t="shared" si="119"/>
        <v>2333</v>
      </c>
      <c r="GD107" t="s">
        <v>852</v>
      </c>
      <c r="GE107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2333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07" s="67"/>
      <c r="GH107" s="67"/>
      <c r="GI107" s="67"/>
      <c r="GJ107" s="67"/>
      <c r="GL107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2347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07" s="67" t="str">
        <f t="shared" si="1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07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07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2333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07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2334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07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2335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07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07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2347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07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2340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07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07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07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07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07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07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07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07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07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07" s="66" t="str">
        <f t="shared" si="139"/>
        <v>INSERT INTO `ez_fabrik_joins` (`list_id`, `element_id`, `join_from_table`, `table_join`, `table_key`, `table_join_key`, `join_type`, `group_id`, `params`) VALUES (0, 2347, '', '#__users', 'user_sp', 'id', 'left', 0, '{"join-label":"name","type":"element","pk":"`#__users`.`id`"}');</v>
      </c>
    </row>
    <row r="108" spans="1:212" x14ac:dyDescent="0.25">
      <c r="A108" s="67" t="s">
        <v>142</v>
      </c>
      <c r="B108" s="68">
        <f>dop!A110+1</f>
        <v>2351</v>
      </c>
      <c r="C108" s="69" t="s">
        <v>146</v>
      </c>
      <c r="D108" s="67">
        <f>form!B108</f>
        <v>0</v>
      </c>
      <c r="E108" s="67" t="s">
        <v>854</v>
      </c>
      <c r="F108" s="70">
        <f t="shared" si="140"/>
        <v>2367</v>
      </c>
      <c r="G108" s="67" t="s">
        <v>797</v>
      </c>
      <c r="H108" s="67"/>
      <c r="I108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2367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08" s="67" t="s">
        <v>142</v>
      </c>
      <c r="L108" s="68">
        <f t="shared" si="141"/>
        <v>2352</v>
      </c>
      <c r="M108" s="69" t="s">
        <v>147</v>
      </c>
      <c r="N108" s="67">
        <f>form!B108</f>
        <v>0</v>
      </c>
      <c r="O108" s="67" t="s">
        <v>798</v>
      </c>
      <c r="P108" s="67"/>
      <c r="Q108" s="67"/>
      <c r="R108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08" s="67" t="s">
        <v>142</v>
      </c>
      <c r="U108" s="68">
        <f t="shared" si="143"/>
        <v>2353</v>
      </c>
      <c r="V108" s="69" t="s">
        <v>148</v>
      </c>
      <c r="W108" s="67">
        <f>form!B108</f>
        <v>0</v>
      </c>
      <c r="X108" s="67" t="s">
        <v>138</v>
      </c>
      <c r="Y108" s="67"/>
      <c r="Z108" s="67"/>
      <c r="AA108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08" s="67" t="s">
        <v>142</v>
      </c>
      <c r="AD108" s="68">
        <f t="shared" si="145"/>
        <v>2354</v>
      </c>
      <c r="AE108" s="69" t="s">
        <v>149</v>
      </c>
      <c r="AF108" s="67">
        <f>form!B108</f>
        <v>0</v>
      </c>
      <c r="AG108" s="67" t="s">
        <v>807</v>
      </c>
      <c r="AH108" s="67">
        <f t="shared" si="146"/>
        <v>2353</v>
      </c>
      <c r="AI108" s="67" t="s">
        <v>810</v>
      </c>
      <c r="AJ108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2353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08" s="67" t="s">
        <v>142</v>
      </c>
      <c r="AM108" s="68">
        <f t="shared" si="148"/>
        <v>2355</v>
      </c>
      <c r="AN108" s="69" t="s">
        <v>150</v>
      </c>
      <c r="AO108" s="67">
        <f>form!B108</f>
        <v>0</v>
      </c>
      <c r="AP108" s="67" t="s">
        <v>808</v>
      </c>
      <c r="AQ108" s="67">
        <f t="shared" si="149"/>
        <v>2354</v>
      </c>
      <c r="AR108" s="67" t="s">
        <v>811</v>
      </c>
      <c r="AS108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2354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08" s="67" t="s">
        <v>142</v>
      </c>
      <c r="AV108" s="68">
        <f t="shared" si="151"/>
        <v>2356</v>
      </c>
      <c r="AW108" s="69" t="s">
        <v>151</v>
      </c>
      <c r="AX108" s="67">
        <f>form!B108</f>
        <v>0</v>
      </c>
      <c r="AY108" s="67" t="s">
        <v>809</v>
      </c>
      <c r="AZ108" s="67">
        <f t="shared" si="152"/>
        <v>2355</v>
      </c>
      <c r="BA108" s="67" t="s">
        <v>812</v>
      </c>
      <c r="BB108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2355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08" s="67" t="s">
        <v>142</v>
      </c>
      <c r="BE108" s="68">
        <f t="shared" si="154"/>
        <v>2357</v>
      </c>
      <c r="BF108" s="69" t="s">
        <v>152</v>
      </c>
      <c r="BG108" s="67">
        <f>form!B108</f>
        <v>0</v>
      </c>
      <c r="BH108" s="67" t="s">
        <v>849</v>
      </c>
      <c r="BI108" s="67"/>
      <c r="BJ108" s="67"/>
      <c r="BK108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08" s="67" t="s">
        <v>142</v>
      </c>
      <c r="BN108" s="68">
        <f t="shared" si="156"/>
        <v>2358</v>
      </c>
      <c r="BO108" s="69" t="s">
        <v>153</v>
      </c>
      <c r="BP108" s="67">
        <f>form!B108</f>
        <v>0</v>
      </c>
      <c r="BQ108" s="67" t="s">
        <v>814</v>
      </c>
      <c r="BR108" s="67">
        <f t="shared" si="157"/>
        <v>2367</v>
      </c>
      <c r="BS108" s="67" t="s">
        <v>144</v>
      </c>
      <c r="BT108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2367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08" s="67" t="s">
        <v>142</v>
      </c>
      <c r="BW108" s="68">
        <f t="shared" si="159"/>
        <v>2359</v>
      </c>
      <c r="BX108" s="69" t="s">
        <v>154</v>
      </c>
      <c r="BY108" s="67">
        <f>form!B108</f>
        <v>0</v>
      </c>
      <c r="BZ108" s="67" t="s">
        <v>806</v>
      </c>
      <c r="CA108" s="67">
        <f t="shared" si="160"/>
        <v>2360</v>
      </c>
      <c r="CB108" s="67" t="s">
        <v>145</v>
      </c>
      <c r="CC108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2360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08" s="67" t="s">
        <v>142</v>
      </c>
      <c r="CF108" s="68">
        <f t="shared" si="162"/>
        <v>2360</v>
      </c>
      <c r="CG108" s="69" t="s">
        <v>155</v>
      </c>
      <c r="CH108" s="67">
        <f>form!B108</f>
        <v>0</v>
      </c>
      <c r="CI108" s="67" t="s">
        <v>139</v>
      </c>
      <c r="CJ108" s="67"/>
      <c r="CK108" s="67"/>
      <c r="CL108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08" s="67" t="s">
        <v>142</v>
      </c>
      <c r="CO108" s="68">
        <f t="shared" si="164"/>
        <v>2361</v>
      </c>
      <c r="CP108" s="69" t="s">
        <v>141</v>
      </c>
      <c r="CQ108" s="67">
        <f>form!B108</f>
        <v>0</v>
      </c>
      <c r="CR108" s="67" t="s">
        <v>140</v>
      </c>
      <c r="CS108" s="67"/>
      <c r="CT108" s="67"/>
      <c r="CU108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08" s="67" t="s">
        <v>142</v>
      </c>
      <c r="CX108" s="68">
        <f t="shared" si="166"/>
        <v>2362</v>
      </c>
      <c r="CY108" s="69" t="s">
        <v>156</v>
      </c>
      <c r="CZ108" s="67">
        <f>form!B108</f>
        <v>0</v>
      </c>
      <c r="DA108" s="67" t="s">
        <v>137</v>
      </c>
      <c r="DB108" s="67"/>
      <c r="DC108" s="67"/>
      <c r="DD108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08" s="67" t="s">
        <v>142</v>
      </c>
      <c r="DG108" s="68">
        <f t="shared" si="168"/>
        <v>2363</v>
      </c>
      <c r="DH108" s="69" t="s">
        <v>158</v>
      </c>
      <c r="DI108" s="67">
        <f>form!B108</f>
        <v>0</v>
      </c>
      <c r="DJ108" s="67" t="s">
        <v>799</v>
      </c>
      <c r="DK108" s="70">
        <f t="shared" si="169"/>
        <v>2367</v>
      </c>
      <c r="DL108" s="67" t="s">
        <v>800</v>
      </c>
      <c r="DM108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08" s="67" t="s">
        <v>142</v>
      </c>
      <c r="DP108" s="68">
        <f t="shared" si="171"/>
        <v>2364</v>
      </c>
      <c r="DQ108" s="69" t="s">
        <v>159</v>
      </c>
      <c r="DR108" s="67">
        <f>form!B108</f>
        <v>0</v>
      </c>
      <c r="DS108" s="67" t="s">
        <v>802</v>
      </c>
      <c r="DT108" s="70">
        <f t="shared" si="172"/>
        <v>2367</v>
      </c>
      <c r="DU108" s="67" t="s">
        <v>803</v>
      </c>
      <c r="DV108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08" s="67" t="s">
        <v>142</v>
      </c>
      <c r="DY108" s="68">
        <f t="shared" si="174"/>
        <v>2365</v>
      </c>
      <c r="DZ108" s="69" t="s">
        <v>160</v>
      </c>
      <c r="EA108" s="67">
        <f>form!B108</f>
        <v>0</v>
      </c>
      <c r="EB108" s="67" t="s">
        <v>804</v>
      </c>
      <c r="EC108" s="70">
        <f t="shared" si="175"/>
        <v>2367</v>
      </c>
      <c r="ED108" s="67" t="s">
        <v>803</v>
      </c>
      <c r="EE108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08" s="67" t="s">
        <v>142</v>
      </c>
      <c r="EH108" s="68">
        <f t="shared" si="177"/>
        <v>2366</v>
      </c>
      <c r="EI108" s="69" t="s">
        <v>161</v>
      </c>
      <c r="EJ108" s="67">
        <f>form!B108</f>
        <v>0</v>
      </c>
      <c r="EK108" s="67" t="s">
        <v>805</v>
      </c>
      <c r="EL108" s="70">
        <f t="shared" si="178"/>
        <v>2367</v>
      </c>
      <c r="EM108" s="67" t="s">
        <v>803</v>
      </c>
      <c r="EN108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08" s="67" t="s">
        <v>142</v>
      </c>
      <c r="EQ108" s="68">
        <f t="shared" si="180"/>
        <v>2367</v>
      </c>
      <c r="ER108" s="69" t="s">
        <v>157</v>
      </c>
      <c r="ES108" s="67">
        <f>form!B108</f>
        <v>0</v>
      </c>
      <c r="ET108" s="67" t="s">
        <v>813</v>
      </c>
      <c r="EU108" s="67"/>
      <c r="EV108" s="67"/>
      <c r="EW108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08" s="71" t="s">
        <v>162</v>
      </c>
      <c r="FI108" s="71">
        <f t="shared" si="182"/>
        <v>2367</v>
      </c>
      <c r="FJ108" s="71" t="s">
        <v>163</v>
      </c>
      <c r="FK108" s="67">
        <f>form!B108</f>
        <v>0</v>
      </c>
      <c r="FL108" s="71" t="s">
        <v>164</v>
      </c>
      <c r="FM108" s="71"/>
      <c r="FN108" s="71"/>
      <c r="FO108" s="58" t="str">
        <f t="shared" si="183"/>
        <v>INSERT INTO `ez_fabrik_joins` (`list_id`, `element_id`, `join_from_table`, `table_join`, `table_key`, `table_join_key`, `join_type`, `group_id`, `params`) VALUES (0, 2367, '', '#__users', 'user_sp', 'id', 'left', 0, '{"join-label":"name","type":"element","pk":"`#__users`.`id`"}');</v>
      </c>
      <c r="FQ108" s="67" t="s">
        <v>142</v>
      </c>
      <c r="FR108" s="68">
        <f t="shared" si="184"/>
        <v>2368</v>
      </c>
      <c r="FS108" s="67" t="s">
        <v>341</v>
      </c>
      <c r="FT108" s="67">
        <f>form!B108</f>
        <v>0</v>
      </c>
      <c r="FU108" s="67" t="s">
        <v>342</v>
      </c>
      <c r="FV108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08" s="59"/>
      <c r="FX108" s="13" t="s">
        <v>142</v>
      </c>
      <c r="FY108" s="68">
        <f t="shared" si="118"/>
        <v>2369</v>
      </c>
      <c r="FZ108" t="s">
        <v>851</v>
      </c>
      <c r="GA108" s="67">
        <f>form!B108</f>
        <v>0</v>
      </c>
      <c r="GB108" t="s">
        <v>853</v>
      </c>
      <c r="GC108" s="34">
        <f t="shared" si="119"/>
        <v>2353</v>
      </c>
      <c r="GD108" t="s">
        <v>852</v>
      </c>
      <c r="GE108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2353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08" s="67"/>
      <c r="GH108" s="67"/>
      <c r="GI108" s="67"/>
      <c r="GJ108" s="67"/>
      <c r="GL108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2367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08" s="67" t="str">
        <f t="shared" si="1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08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08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2353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08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2354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08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2355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08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08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2367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08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2360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08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08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08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08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08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08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08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08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08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08" s="66" t="str">
        <f t="shared" si="139"/>
        <v>INSERT INTO `ez_fabrik_joins` (`list_id`, `element_id`, `join_from_table`, `table_join`, `table_key`, `table_join_key`, `join_type`, `group_id`, `params`) VALUES (0, 2367, '', '#__users', 'user_sp', 'id', 'left', 0, '{"join-label":"name","type":"element","pk":"`#__users`.`id`"}');</v>
      </c>
    </row>
    <row r="109" spans="1:212" x14ac:dyDescent="0.25">
      <c r="A109" s="67" t="s">
        <v>142</v>
      </c>
      <c r="B109" s="68">
        <f>dop!A111+1</f>
        <v>2371</v>
      </c>
      <c r="C109" s="69" t="s">
        <v>146</v>
      </c>
      <c r="D109" s="67">
        <f>form!B109</f>
        <v>0</v>
      </c>
      <c r="E109" s="67" t="s">
        <v>854</v>
      </c>
      <c r="F109" s="70">
        <f t="shared" si="140"/>
        <v>2387</v>
      </c>
      <c r="G109" s="67" t="s">
        <v>797</v>
      </c>
      <c r="H109" s="67"/>
      <c r="I109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2387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09" s="67" t="s">
        <v>142</v>
      </c>
      <c r="L109" s="68">
        <f t="shared" si="141"/>
        <v>2372</v>
      </c>
      <c r="M109" s="69" t="s">
        <v>147</v>
      </c>
      <c r="N109" s="67">
        <f>form!B109</f>
        <v>0</v>
      </c>
      <c r="O109" s="67" t="s">
        <v>798</v>
      </c>
      <c r="P109" s="67"/>
      <c r="Q109" s="67"/>
      <c r="R109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09" s="67" t="s">
        <v>142</v>
      </c>
      <c r="U109" s="68">
        <f t="shared" si="143"/>
        <v>2373</v>
      </c>
      <c r="V109" s="69" t="s">
        <v>148</v>
      </c>
      <c r="W109" s="67">
        <f>form!B109</f>
        <v>0</v>
      </c>
      <c r="X109" s="67" t="s">
        <v>138</v>
      </c>
      <c r="Y109" s="67"/>
      <c r="Z109" s="67"/>
      <c r="AA109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09" s="67" t="s">
        <v>142</v>
      </c>
      <c r="AD109" s="68">
        <f t="shared" si="145"/>
        <v>2374</v>
      </c>
      <c r="AE109" s="69" t="s">
        <v>149</v>
      </c>
      <c r="AF109" s="67">
        <f>form!B109</f>
        <v>0</v>
      </c>
      <c r="AG109" s="67" t="s">
        <v>807</v>
      </c>
      <c r="AH109" s="67">
        <f t="shared" si="146"/>
        <v>2373</v>
      </c>
      <c r="AI109" s="67" t="s">
        <v>810</v>
      </c>
      <c r="AJ109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2373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09" s="67" t="s">
        <v>142</v>
      </c>
      <c r="AM109" s="68">
        <f t="shared" si="148"/>
        <v>2375</v>
      </c>
      <c r="AN109" s="69" t="s">
        <v>150</v>
      </c>
      <c r="AO109" s="67">
        <f>form!B109</f>
        <v>0</v>
      </c>
      <c r="AP109" s="67" t="s">
        <v>808</v>
      </c>
      <c r="AQ109" s="67">
        <f t="shared" si="149"/>
        <v>2374</v>
      </c>
      <c r="AR109" s="67" t="s">
        <v>811</v>
      </c>
      <c r="AS109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2374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09" s="67" t="s">
        <v>142</v>
      </c>
      <c r="AV109" s="68">
        <f t="shared" si="151"/>
        <v>2376</v>
      </c>
      <c r="AW109" s="69" t="s">
        <v>151</v>
      </c>
      <c r="AX109" s="67">
        <f>form!B109</f>
        <v>0</v>
      </c>
      <c r="AY109" s="67" t="s">
        <v>809</v>
      </c>
      <c r="AZ109" s="67">
        <f t="shared" si="152"/>
        <v>2375</v>
      </c>
      <c r="BA109" s="67" t="s">
        <v>812</v>
      </c>
      <c r="BB109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2375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09" s="67" t="s">
        <v>142</v>
      </c>
      <c r="BE109" s="68">
        <f t="shared" si="154"/>
        <v>2377</v>
      </c>
      <c r="BF109" s="69" t="s">
        <v>152</v>
      </c>
      <c r="BG109" s="67">
        <f>form!B109</f>
        <v>0</v>
      </c>
      <c r="BH109" s="67" t="s">
        <v>849</v>
      </c>
      <c r="BI109" s="67"/>
      <c r="BJ109" s="67"/>
      <c r="BK109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09" s="67" t="s">
        <v>142</v>
      </c>
      <c r="BN109" s="68">
        <f t="shared" si="156"/>
        <v>2378</v>
      </c>
      <c r="BO109" s="69" t="s">
        <v>153</v>
      </c>
      <c r="BP109" s="67">
        <f>form!B109</f>
        <v>0</v>
      </c>
      <c r="BQ109" s="67" t="s">
        <v>814</v>
      </c>
      <c r="BR109" s="67">
        <f t="shared" si="157"/>
        <v>2387</v>
      </c>
      <c r="BS109" s="67" t="s">
        <v>144</v>
      </c>
      <c r="BT109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2387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09" s="67" t="s">
        <v>142</v>
      </c>
      <c r="BW109" s="68">
        <f t="shared" si="159"/>
        <v>2379</v>
      </c>
      <c r="BX109" s="69" t="s">
        <v>154</v>
      </c>
      <c r="BY109" s="67">
        <f>form!B109</f>
        <v>0</v>
      </c>
      <c r="BZ109" s="67" t="s">
        <v>806</v>
      </c>
      <c r="CA109" s="67">
        <f t="shared" si="160"/>
        <v>2380</v>
      </c>
      <c r="CB109" s="67" t="s">
        <v>145</v>
      </c>
      <c r="CC109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2380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09" s="67" t="s">
        <v>142</v>
      </c>
      <c r="CF109" s="68">
        <f t="shared" si="162"/>
        <v>2380</v>
      </c>
      <c r="CG109" s="69" t="s">
        <v>155</v>
      </c>
      <c r="CH109" s="67">
        <f>form!B109</f>
        <v>0</v>
      </c>
      <c r="CI109" s="67" t="s">
        <v>139</v>
      </c>
      <c r="CJ109" s="67"/>
      <c r="CK109" s="67"/>
      <c r="CL109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09" s="67" t="s">
        <v>142</v>
      </c>
      <c r="CO109" s="68">
        <f t="shared" si="164"/>
        <v>2381</v>
      </c>
      <c r="CP109" s="69" t="s">
        <v>141</v>
      </c>
      <c r="CQ109" s="67">
        <f>form!B109</f>
        <v>0</v>
      </c>
      <c r="CR109" s="67" t="s">
        <v>140</v>
      </c>
      <c r="CS109" s="67"/>
      <c r="CT109" s="67"/>
      <c r="CU109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09" s="67" t="s">
        <v>142</v>
      </c>
      <c r="CX109" s="68">
        <f t="shared" si="166"/>
        <v>2382</v>
      </c>
      <c r="CY109" s="69" t="s">
        <v>156</v>
      </c>
      <c r="CZ109" s="67">
        <f>form!B109</f>
        <v>0</v>
      </c>
      <c r="DA109" s="67" t="s">
        <v>137</v>
      </c>
      <c r="DB109" s="67"/>
      <c r="DC109" s="67"/>
      <c r="DD109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09" s="67" t="s">
        <v>142</v>
      </c>
      <c r="DG109" s="68">
        <f t="shared" si="168"/>
        <v>2383</v>
      </c>
      <c r="DH109" s="69" t="s">
        <v>158</v>
      </c>
      <c r="DI109" s="67">
        <f>form!B109</f>
        <v>0</v>
      </c>
      <c r="DJ109" s="67" t="s">
        <v>799</v>
      </c>
      <c r="DK109" s="70">
        <f t="shared" si="169"/>
        <v>2387</v>
      </c>
      <c r="DL109" s="67" t="s">
        <v>800</v>
      </c>
      <c r="DM109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09" s="67" t="s">
        <v>142</v>
      </c>
      <c r="DP109" s="68">
        <f t="shared" si="171"/>
        <v>2384</v>
      </c>
      <c r="DQ109" s="69" t="s">
        <v>159</v>
      </c>
      <c r="DR109" s="67">
        <f>form!B109</f>
        <v>0</v>
      </c>
      <c r="DS109" s="67" t="s">
        <v>802</v>
      </c>
      <c r="DT109" s="70">
        <f t="shared" si="172"/>
        <v>2387</v>
      </c>
      <c r="DU109" s="67" t="s">
        <v>803</v>
      </c>
      <c r="DV109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09" s="67" t="s">
        <v>142</v>
      </c>
      <c r="DY109" s="68">
        <f t="shared" si="174"/>
        <v>2385</v>
      </c>
      <c r="DZ109" s="69" t="s">
        <v>160</v>
      </c>
      <c r="EA109" s="67">
        <f>form!B109</f>
        <v>0</v>
      </c>
      <c r="EB109" s="67" t="s">
        <v>804</v>
      </c>
      <c r="EC109" s="70">
        <f t="shared" si="175"/>
        <v>2387</v>
      </c>
      <c r="ED109" s="67" t="s">
        <v>803</v>
      </c>
      <c r="EE109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09" s="67" t="s">
        <v>142</v>
      </c>
      <c r="EH109" s="68">
        <f t="shared" si="177"/>
        <v>2386</v>
      </c>
      <c r="EI109" s="69" t="s">
        <v>161</v>
      </c>
      <c r="EJ109" s="67">
        <f>form!B109</f>
        <v>0</v>
      </c>
      <c r="EK109" s="67" t="s">
        <v>805</v>
      </c>
      <c r="EL109" s="70">
        <f t="shared" si="178"/>
        <v>2387</v>
      </c>
      <c r="EM109" s="67" t="s">
        <v>803</v>
      </c>
      <c r="EN109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09" s="67" t="s">
        <v>142</v>
      </c>
      <c r="EQ109" s="68">
        <f t="shared" si="180"/>
        <v>2387</v>
      </c>
      <c r="ER109" s="69" t="s">
        <v>157</v>
      </c>
      <c r="ES109" s="67">
        <f>form!B109</f>
        <v>0</v>
      </c>
      <c r="ET109" s="67" t="s">
        <v>813</v>
      </c>
      <c r="EU109" s="67"/>
      <c r="EV109" s="67"/>
      <c r="EW109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09" s="71" t="s">
        <v>162</v>
      </c>
      <c r="FI109" s="71">
        <f t="shared" si="182"/>
        <v>2387</v>
      </c>
      <c r="FJ109" s="71" t="s">
        <v>163</v>
      </c>
      <c r="FK109" s="67">
        <f>form!B109</f>
        <v>0</v>
      </c>
      <c r="FL109" s="71" t="s">
        <v>164</v>
      </c>
      <c r="FM109" s="71"/>
      <c r="FN109" s="71"/>
      <c r="FO109" s="58" t="str">
        <f t="shared" si="183"/>
        <v>INSERT INTO `ez_fabrik_joins` (`list_id`, `element_id`, `join_from_table`, `table_join`, `table_key`, `table_join_key`, `join_type`, `group_id`, `params`) VALUES (0, 2387, '', '#__users', 'user_sp', 'id', 'left', 0, '{"join-label":"name","type":"element","pk":"`#__users`.`id`"}');</v>
      </c>
      <c r="FQ109" s="67" t="s">
        <v>142</v>
      </c>
      <c r="FR109" s="68">
        <f t="shared" si="184"/>
        <v>2388</v>
      </c>
      <c r="FS109" s="67" t="s">
        <v>341</v>
      </c>
      <c r="FT109" s="67">
        <f>form!B109</f>
        <v>0</v>
      </c>
      <c r="FU109" s="67" t="s">
        <v>342</v>
      </c>
      <c r="FV109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09" s="59"/>
      <c r="FX109" s="13" t="s">
        <v>142</v>
      </c>
      <c r="FY109" s="68">
        <f t="shared" si="118"/>
        <v>2389</v>
      </c>
      <c r="FZ109" t="s">
        <v>851</v>
      </c>
      <c r="GA109" s="67">
        <f>form!B109</f>
        <v>0</v>
      </c>
      <c r="GB109" t="s">
        <v>853</v>
      </c>
      <c r="GC109" s="34">
        <f t="shared" si="119"/>
        <v>2373</v>
      </c>
      <c r="GD109" t="s">
        <v>852</v>
      </c>
      <c r="GE109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2373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09" s="67"/>
      <c r="GH109" s="67"/>
      <c r="GI109" s="67"/>
      <c r="GJ109" s="67"/>
      <c r="GL109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2387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09" s="67" t="str">
        <f t="shared" si="1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09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09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2373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09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2374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09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2375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09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09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2387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09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2380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09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09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09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09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09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09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09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2387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09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09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09" s="66" t="str">
        <f t="shared" si="139"/>
        <v>INSERT INTO `ez_fabrik_joins` (`list_id`, `element_id`, `join_from_table`, `table_join`, `table_key`, `table_join_key`, `join_type`, `group_id`, `params`) VALUES (0, 2387, '', '#__users', 'user_sp', 'id', 'left', 0, '{"join-label":"name","type":"element","pk":"`#__users`.`id`"}');</v>
      </c>
    </row>
    <row r="110" spans="1:212" x14ac:dyDescent="0.25">
      <c r="A110" s="67" t="s">
        <v>142</v>
      </c>
      <c r="B110" s="68">
        <f>dop!A112+1</f>
        <v>2391</v>
      </c>
      <c r="C110" s="69" t="s">
        <v>146</v>
      </c>
      <c r="D110" s="67">
        <f>form!B110</f>
        <v>0</v>
      </c>
      <c r="E110" s="67" t="s">
        <v>854</v>
      </c>
      <c r="F110" s="70">
        <f t="shared" si="140"/>
        <v>2407</v>
      </c>
      <c r="G110" s="67" t="s">
        <v>797</v>
      </c>
      <c r="H110" s="67"/>
      <c r="I110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2407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10" s="67" t="s">
        <v>142</v>
      </c>
      <c r="L110" s="68">
        <f t="shared" si="141"/>
        <v>2392</v>
      </c>
      <c r="M110" s="69" t="s">
        <v>147</v>
      </c>
      <c r="N110" s="67">
        <f>form!B110</f>
        <v>0</v>
      </c>
      <c r="O110" s="67" t="s">
        <v>798</v>
      </c>
      <c r="P110" s="67"/>
      <c r="Q110" s="67"/>
      <c r="R110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10" s="67" t="s">
        <v>142</v>
      </c>
      <c r="U110" s="68">
        <f t="shared" si="143"/>
        <v>2393</v>
      </c>
      <c r="V110" s="69" t="s">
        <v>148</v>
      </c>
      <c r="W110" s="67">
        <f>form!B110</f>
        <v>0</v>
      </c>
      <c r="X110" s="67" t="s">
        <v>138</v>
      </c>
      <c r="Y110" s="67"/>
      <c r="Z110" s="67"/>
      <c r="AA110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10" s="67" t="s">
        <v>142</v>
      </c>
      <c r="AD110" s="68">
        <f t="shared" si="145"/>
        <v>2394</v>
      </c>
      <c r="AE110" s="69" t="s">
        <v>149</v>
      </c>
      <c r="AF110" s="67">
        <f>form!B110</f>
        <v>0</v>
      </c>
      <c r="AG110" s="67" t="s">
        <v>807</v>
      </c>
      <c r="AH110" s="67">
        <f t="shared" si="146"/>
        <v>2393</v>
      </c>
      <c r="AI110" s="67" t="s">
        <v>810</v>
      </c>
      <c r="AJ110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2393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10" s="67" t="s">
        <v>142</v>
      </c>
      <c r="AM110" s="68">
        <f t="shared" si="148"/>
        <v>2395</v>
      </c>
      <c r="AN110" s="69" t="s">
        <v>150</v>
      </c>
      <c r="AO110" s="67">
        <f>form!B110</f>
        <v>0</v>
      </c>
      <c r="AP110" s="67" t="s">
        <v>808</v>
      </c>
      <c r="AQ110" s="67">
        <f t="shared" si="149"/>
        <v>2394</v>
      </c>
      <c r="AR110" s="67" t="s">
        <v>811</v>
      </c>
      <c r="AS110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2394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10" s="67" t="s">
        <v>142</v>
      </c>
      <c r="AV110" s="68">
        <f t="shared" si="151"/>
        <v>2396</v>
      </c>
      <c r="AW110" s="69" t="s">
        <v>151</v>
      </c>
      <c r="AX110" s="67">
        <f>form!B110</f>
        <v>0</v>
      </c>
      <c r="AY110" s="67" t="s">
        <v>809</v>
      </c>
      <c r="AZ110" s="67">
        <f t="shared" si="152"/>
        <v>2395</v>
      </c>
      <c r="BA110" s="67" t="s">
        <v>812</v>
      </c>
      <c r="BB110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2395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10" s="67" t="s">
        <v>142</v>
      </c>
      <c r="BE110" s="68">
        <f t="shared" si="154"/>
        <v>2397</v>
      </c>
      <c r="BF110" s="69" t="s">
        <v>152</v>
      </c>
      <c r="BG110" s="67">
        <f>form!B110</f>
        <v>0</v>
      </c>
      <c r="BH110" s="67" t="s">
        <v>849</v>
      </c>
      <c r="BI110" s="67"/>
      <c r="BJ110" s="67"/>
      <c r="BK110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10" s="67" t="s">
        <v>142</v>
      </c>
      <c r="BN110" s="68">
        <f t="shared" si="156"/>
        <v>2398</v>
      </c>
      <c r="BO110" s="69" t="s">
        <v>153</v>
      </c>
      <c r="BP110" s="67">
        <f>form!B110</f>
        <v>0</v>
      </c>
      <c r="BQ110" s="67" t="s">
        <v>814</v>
      </c>
      <c r="BR110" s="67">
        <f t="shared" si="157"/>
        <v>2407</v>
      </c>
      <c r="BS110" s="67" t="s">
        <v>144</v>
      </c>
      <c r="BT110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2407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10" s="67" t="s">
        <v>142</v>
      </c>
      <c r="BW110" s="68">
        <f t="shared" si="159"/>
        <v>2399</v>
      </c>
      <c r="BX110" s="69" t="s">
        <v>154</v>
      </c>
      <c r="BY110" s="67">
        <f>form!B110</f>
        <v>0</v>
      </c>
      <c r="BZ110" s="67" t="s">
        <v>806</v>
      </c>
      <c r="CA110" s="67">
        <f t="shared" si="160"/>
        <v>2400</v>
      </c>
      <c r="CB110" s="67" t="s">
        <v>145</v>
      </c>
      <c r="CC110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2400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10" s="67" t="s">
        <v>142</v>
      </c>
      <c r="CF110" s="68">
        <f t="shared" si="162"/>
        <v>2400</v>
      </c>
      <c r="CG110" s="69" t="s">
        <v>155</v>
      </c>
      <c r="CH110" s="67">
        <f>form!B110</f>
        <v>0</v>
      </c>
      <c r="CI110" s="67" t="s">
        <v>139</v>
      </c>
      <c r="CJ110" s="67"/>
      <c r="CK110" s="67"/>
      <c r="CL110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10" s="67" t="s">
        <v>142</v>
      </c>
      <c r="CO110" s="68">
        <f t="shared" si="164"/>
        <v>2401</v>
      </c>
      <c r="CP110" s="69" t="s">
        <v>141</v>
      </c>
      <c r="CQ110" s="67">
        <f>form!B110</f>
        <v>0</v>
      </c>
      <c r="CR110" s="67" t="s">
        <v>140</v>
      </c>
      <c r="CS110" s="67"/>
      <c r="CT110" s="67"/>
      <c r="CU110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10" s="67" t="s">
        <v>142</v>
      </c>
      <c r="CX110" s="68">
        <f t="shared" si="166"/>
        <v>2402</v>
      </c>
      <c r="CY110" s="69" t="s">
        <v>156</v>
      </c>
      <c r="CZ110" s="67">
        <f>form!B110</f>
        <v>0</v>
      </c>
      <c r="DA110" s="67" t="s">
        <v>137</v>
      </c>
      <c r="DB110" s="67"/>
      <c r="DC110" s="67"/>
      <c r="DD110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10" s="67" t="s">
        <v>142</v>
      </c>
      <c r="DG110" s="68">
        <f t="shared" si="168"/>
        <v>2403</v>
      </c>
      <c r="DH110" s="69" t="s">
        <v>158</v>
      </c>
      <c r="DI110" s="67">
        <f>form!B110</f>
        <v>0</v>
      </c>
      <c r="DJ110" s="67" t="s">
        <v>799</v>
      </c>
      <c r="DK110" s="70">
        <f t="shared" si="169"/>
        <v>2407</v>
      </c>
      <c r="DL110" s="67" t="s">
        <v>800</v>
      </c>
      <c r="DM110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10" s="67" t="s">
        <v>142</v>
      </c>
      <c r="DP110" s="68">
        <f t="shared" si="171"/>
        <v>2404</v>
      </c>
      <c r="DQ110" s="69" t="s">
        <v>159</v>
      </c>
      <c r="DR110" s="67">
        <f>form!B110</f>
        <v>0</v>
      </c>
      <c r="DS110" s="67" t="s">
        <v>802</v>
      </c>
      <c r="DT110" s="70">
        <f t="shared" si="172"/>
        <v>2407</v>
      </c>
      <c r="DU110" s="67" t="s">
        <v>803</v>
      </c>
      <c r="DV110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10" s="67" t="s">
        <v>142</v>
      </c>
      <c r="DY110" s="68">
        <f t="shared" si="174"/>
        <v>2405</v>
      </c>
      <c r="DZ110" s="69" t="s">
        <v>160</v>
      </c>
      <c r="EA110" s="67">
        <f>form!B110</f>
        <v>0</v>
      </c>
      <c r="EB110" s="67" t="s">
        <v>804</v>
      </c>
      <c r="EC110" s="70">
        <f t="shared" si="175"/>
        <v>2407</v>
      </c>
      <c r="ED110" s="67" t="s">
        <v>803</v>
      </c>
      <c r="EE110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10" s="67" t="s">
        <v>142</v>
      </c>
      <c r="EH110" s="68">
        <f t="shared" si="177"/>
        <v>2406</v>
      </c>
      <c r="EI110" s="69" t="s">
        <v>161</v>
      </c>
      <c r="EJ110" s="67">
        <f>form!B110</f>
        <v>0</v>
      </c>
      <c r="EK110" s="67" t="s">
        <v>805</v>
      </c>
      <c r="EL110" s="70">
        <f t="shared" si="178"/>
        <v>2407</v>
      </c>
      <c r="EM110" s="67" t="s">
        <v>803</v>
      </c>
      <c r="EN110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10" s="67" t="s">
        <v>142</v>
      </c>
      <c r="EQ110" s="68">
        <f t="shared" si="180"/>
        <v>2407</v>
      </c>
      <c r="ER110" s="69" t="s">
        <v>157</v>
      </c>
      <c r="ES110" s="67">
        <f>form!B110</f>
        <v>0</v>
      </c>
      <c r="ET110" s="67" t="s">
        <v>813</v>
      </c>
      <c r="EU110" s="67"/>
      <c r="EV110" s="67"/>
      <c r="EW110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10" s="71" t="s">
        <v>162</v>
      </c>
      <c r="FI110" s="71">
        <f t="shared" si="182"/>
        <v>2407</v>
      </c>
      <c r="FJ110" s="71" t="s">
        <v>163</v>
      </c>
      <c r="FK110" s="67">
        <f>form!B110</f>
        <v>0</v>
      </c>
      <c r="FL110" s="71" t="s">
        <v>164</v>
      </c>
      <c r="FM110" s="71"/>
      <c r="FN110" s="71"/>
      <c r="FO110" s="58" t="str">
        <f t="shared" si="183"/>
        <v>INSERT INTO `ez_fabrik_joins` (`list_id`, `element_id`, `join_from_table`, `table_join`, `table_key`, `table_join_key`, `join_type`, `group_id`, `params`) VALUES (0, 2407, '', '#__users', 'user_sp', 'id', 'left', 0, '{"join-label":"name","type":"element","pk":"`#__users`.`id`"}');</v>
      </c>
      <c r="FQ110" s="67" t="s">
        <v>142</v>
      </c>
      <c r="FR110" s="68">
        <f t="shared" si="184"/>
        <v>2408</v>
      </c>
      <c r="FS110" s="67" t="s">
        <v>341</v>
      </c>
      <c r="FT110" s="67">
        <f>form!B110</f>
        <v>0</v>
      </c>
      <c r="FU110" s="67" t="s">
        <v>342</v>
      </c>
      <c r="FV110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10" s="59"/>
      <c r="FX110" s="13" t="s">
        <v>142</v>
      </c>
      <c r="FY110" s="68">
        <f t="shared" si="118"/>
        <v>2409</v>
      </c>
      <c r="FZ110" t="s">
        <v>851</v>
      </c>
      <c r="GA110" s="67">
        <f>form!B110</f>
        <v>0</v>
      </c>
      <c r="GB110" t="s">
        <v>853</v>
      </c>
      <c r="GC110" s="34">
        <f t="shared" si="119"/>
        <v>2393</v>
      </c>
      <c r="GD110" t="s">
        <v>852</v>
      </c>
      <c r="GE110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2393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10" s="67"/>
      <c r="GH110" s="67"/>
      <c r="GI110" s="67"/>
      <c r="GJ110" s="67"/>
      <c r="GL110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2407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10" s="67" t="str">
        <f t="shared" si="1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10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10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2393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10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2394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10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2395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10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10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2407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10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(2399,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2400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10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10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10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10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10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10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10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10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10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10" s="66" t="str">
        <f t="shared" si="139"/>
        <v>INSERT INTO `ez_fabrik_joins` (`list_id`, `element_id`, `join_from_table`, `table_join`, `table_key`, `table_join_key`, `join_type`, `group_id`, `params`) VALUES (0, 2407, '', '#__users', 'user_sp', 'id', 'left', 0, '{"join-label":"name","type":"element","pk":"`#__users`.`id`"}');</v>
      </c>
    </row>
    <row r="111" spans="1:212" x14ac:dyDescent="0.25">
      <c r="A111" s="67" t="s">
        <v>142</v>
      </c>
      <c r="B111" s="68">
        <f>dop!A113+1</f>
        <v>2411</v>
      </c>
      <c r="C111" s="69" t="s">
        <v>146</v>
      </c>
      <c r="D111" s="67">
        <f>form!B111</f>
        <v>0</v>
      </c>
      <c r="E111" s="67" t="s">
        <v>854</v>
      </c>
      <c r="F111" s="70">
        <f t="shared" si="140"/>
        <v>2427</v>
      </c>
      <c r="G111" s="67" t="s">
        <v>797</v>
      </c>
      <c r="H111" s="67"/>
      <c r="I111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2427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11" s="67" t="s">
        <v>142</v>
      </c>
      <c r="L111" s="68">
        <f t="shared" si="141"/>
        <v>2412</v>
      </c>
      <c r="M111" s="69" t="s">
        <v>147</v>
      </c>
      <c r="N111" s="67">
        <f>form!B111</f>
        <v>0</v>
      </c>
      <c r="O111" s="67" t="s">
        <v>798</v>
      </c>
      <c r="P111" s="67"/>
      <c r="Q111" s="67"/>
      <c r="R111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11" s="67" t="s">
        <v>142</v>
      </c>
      <c r="U111" s="68">
        <f t="shared" si="143"/>
        <v>2413</v>
      </c>
      <c r="V111" s="69" t="s">
        <v>148</v>
      </c>
      <c r="W111" s="67">
        <f>form!B111</f>
        <v>0</v>
      </c>
      <c r="X111" s="67" t="s">
        <v>138</v>
      </c>
      <c r="Y111" s="67"/>
      <c r="Z111" s="67"/>
      <c r="AA111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11" s="67" t="s">
        <v>142</v>
      </c>
      <c r="AD111" s="68">
        <f t="shared" si="145"/>
        <v>2414</v>
      </c>
      <c r="AE111" s="69" t="s">
        <v>149</v>
      </c>
      <c r="AF111" s="67">
        <f>form!B111</f>
        <v>0</v>
      </c>
      <c r="AG111" s="67" t="s">
        <v>807</v>
      </c>
      <c r="AH111" s="67">
        <f t="shared" si="146"/>
        <v>2413</v>
      </c>
      <c r="AI111" s="67" t="s">
        <v>810</v>
      </c>
      <c r="AJ111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2413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11" s="67" t="s">
        <v>142</v>
      </c>
      <c r="AM111" s="68">
        <f t="shared" si="148"/>
        <v>2415</v>
      </c>
      <c r="AN111" s="69" t="s">
        <v>150</v>
      </c>
      <c r="AO111" s="67">
        <f>form!B111</f>
        <v>0</v>
      </c>
      <c r="AP111" s="67" t="s">
        <v>808</v>
      </c>
      <c r="AQ111" s="67">
        <f t="shared" si="149"/>
        <v>2414</v>
      </c>
      <c r="AR111" s="67" t="s">
        <v>811</v>
      </c>
      <c r="AS111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2414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11" s="67" t="s">
        <v>142</v>
      </c>
      <c r="AV111" s="68">
        <f t="shared" si="151"/>
        <v>2416</v>
      </c>
      <c r="AW111" s="69" t="s">
        <v>151</v>
      </c>
      <c r="AX111" s="67">
        <f>form!B111</f>
        <v>0</v>
      </c>
      <c r="AY111" s="67" t="s">
        <v>809</v>
      </c>
      <c r="AZ111" s="67">
        <f t="shared" si="152"/>
        <v>2415</v>
      </c>
      <c r="BA111" s="67" t="s">
        <v>812</v>
      </c>
      <c r="BB111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2415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11" s="67" t="s">
        <v>142</v>
      </c>
      <c r="BE111" s="68">
        <f t="shared" si="154"/>
        <v>2417</v>
      </c>
      <c r="BF111" s="69" t="s">
        <v>152</v>
      </c>
      <c r="BG111" s="67">
        <f>form!B111</f>
        <v>0</v>
      </c>
      <c r="BH111" s="67" t="s">
        <v>849</v>
      </c>
      <c r="BI111" s="67"/>
      <c r="BJ111" s="67"/>
      <c r="BK111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11" s="67" t="s">
        <v>142</v>
      </c>
      <c r="BN111" s="68">
        <f t="shared" si="156"/>
        <v>2418</v>
      </c>
      <c r="BO111" s="69" t="s">
        <v>153</v>
      </c>
      <c r="BP111" s="67">
        <f>form!B111</f>
        <v>0</v>
      </c>
      <c r="BQ111" s="67" t="s">
        <v>814</v>
      </c>
      <c r="BR111" s="67">
        <f t="shared" si="157"/>
        <v>2427</v>
      </c>
      <c r="BS111" s="67" t="s">
        <v>144</v>
      </c>
      <c r="BT111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2427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11" s="67" t="s">
        <v>142</v>
      </c>
      <c r="BW111" s="68">
        <f t="shared" si="159"/>
        <v>2419</v>
      </c>
      <c r="BX111" s="69" t="s">
        <v>154</v>
      </c>
      <c r="BY111" s="67">
        <f>form!B111</f>
        <v>0</v>
      </c>
      <c r="BZ111" s="67" t="s">
        <v>806</v>
      </c>
      <c r="CA111" s="67">
        <f t="shared" si="160"/>
        <v>2420</v>
      </c>
      <c r="CB111" s="67" t="s">
        <v>145</v>
      </c>
      <c r="CC111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2420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11" s="67" t="s">
        <v>142</v>
      </c>
      <c r="CF111" s="68">
        <f t="shared" si="162"/>
        <v>2420</v>
      </c>
      <c r="CG111" s="69" t="s">
        <v>155</v>
      </c>
      <c r="CH111" s="67">
        <f>form!B111</f>
        <v>0</v>
      </c>
      <c r="CI111" s="67" t="s">
        <v>139</v>
      </c>
      <c r="CJ111" s="67"/>
      <c r="CK111" s="67"/>
      <c r="CL111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11" s="67" t="s">
        <v>142</v>
      </c>
      <c r="CO111" s="68">
        <f t="shared" si="164"/>
        <v>2421</v>
      </c>
      <c r="CP111" s="69" t="s">
        <v>141</v>
      </c>
      <c r="CQ111" s="67">
        <f>form!B111</f>
        <v>0</v>
      </c>
      <c r="CR111" s="67" t="s">
        <v>140</v>
      </c>
      <c r="CS111" s="67"/>
      <c r="CT111" s="67"/>
      <c r="CU111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11" s="67" t="s">
        <v>142</v>
      </c>
      <c r="CX111" s="68">
        <f t="shared" si="166"/>
        <v>2422</v>
      </c>
      <c r="CY111" s="69" t="s">
        <v>156</v>
      </c>
      <c r="CZ111" s="67">
        <f>form!B111</f>
        <v>0</v>
      </c>
      <c r="DA111" s="67" t="s">
        <v>137</v>
      </c>
      <c r="DB111" s="67"/>
      <c r="DC111" s="67"/>
      <c r="DD111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11" s="67" t="s">
        <v>142</v>
      </c>
      <c r="DG111" s="68">
        <f t="shared" si="168"/>
        <v>2423</v>
      </c>
      <c r="DH111" s="69" t="s">
        <v>158</v>
      </c>
      <c r="DI111" s="67">
        <f>form!B111</f>
        <v>0</v>
      </c>
      <c r="DJ111" s="67" t="s">
        <v>799</v>
      </c>
      <c r="DK111" s="70">
        <f t="shared" si="169"/>
        <v>2427</v>
      </c>
      <c r="DL111" s="67" t="s">
        <v>800</v>
      </c>
      <c r="DM111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11" s="67" t="s">
        <v>142</v>
      </c>
      <c r="DP111" s="68">
        <f t="shared" si="171"/>
        <v>2424</v>
      </c>
      <c r="DQ111" s="69" t="s">
        <v>159</v>
      </c>
      <c r="DR111" s="67">
        <f>form!B111</f>
        <v>0</v>
      </c>
      <c r="DS111" s="67" t="s">
        <v>802</v>
      </c>
      <c r="DT111" s="70">
        <f t="shared" si="172"/>
        <v>2427</v>
      </c>
      <c r="DU111" s="67" t="s">
        <v>803</v>
      </c>
      <c r="DV111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11" s="67" t="s">
        <v>142</v>
      </c>
      <c r="DY111" s="68">
        <f t="shared" si="174"/>
        <v>2425</v>
      </c>
      <c r="DZ111" s="69" t="s">
        <v>160</v>
      </c>
      <c r="EA111" s="67">
        <f>form!B111</f>
        <v>0</v>
      </c>
      <c r="EB111" s="67" t="s">
        <v>804</v>
      </c>
      <c r="EC111" s="70">
        <f t="shared" si="175"/>
        <v>2427</v>
      </c>
      <c r="ED111" s="67" t="s">
        <v>803</v>
      </c>
      <c r="EE111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11" s="67" t="s">
        <v>142</v>
      </c>
      <c r="EH111" s="68">
        <f t="shared" si="177"/>
        <v>2426</v>
      </c>
      <c r="EI111" s="69" t="s">
        <v>161</v>
      </c>
      <c r="EJ111" s="67">
        <f>form!B111</f>
        <v>0</v>
      </c>
      <c r="EK111" s="67" t="s">
        <v>805</v>
      </c>
      <c r="EL111" s="70">
        <f t="shared" si="178"/>
        <v>2427</v>
      </c>
      <c r="EM111" s="67" t="s">
        <v>803</v>
      </c>
      <c r="EN111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11" s="67" t="s">
        <v>142</v>
      </c>
      <c r="EQ111" s="68">
        <f t="shared" si="180"/>
        <v>2427</v>
      </c>
      <c r="ER111" s="69" t="s">
        <v>157</v>
      </c>
      <c r="ES111" s="67">
        <f>form!B111</f>
        <v>0</v>
      </c>
      <c r="ET111" s="67" t="s">
        <v>813</v>
      </c>
      <c r="EU111" s="67"/>
      <c r="EV111" s="67"/>
      <c r="EW111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11" s="71" t="s">
        <v>162</v>
      </c>
      <c r="FI111" s="71">
        <f t="shared" si="182"/>
        <v>2427</v>
      </c>
      <c r="FJ111" s="71" t="s">
        <v>163</v>
      </c>
      <c r="FK111" s="67">
        <f>form!B111</f>
        <v>0</v>
      </c>
      <c r="FL111" s="71" t="s">
        <v>164</v>
      </c>
      <c r="FM111" s="71"/>
      <c r="FN111" s="71"/>
      <c r="FO111" s="58" t="str">
        <f t="shared" si="183"/>
        <v>INSERT INTO `ez_fabrik_joins` (`list_id`, `element_id`, `join_from_table`, `table_join`, `table_key`, `table_join_key`, `join_type`, `group_id`, `params`) VALUES (0, 2427, '', '#__users', 'user_sp', 'id', 'left', 0, '{"join-label":"name","type":"element","pk":"`#__users`.`id`"}');</v>
      </c>
      <c r="FQ111" s="67" t="s">
        <v>142</v>
      </c>
      <c r="FR111" s="68">
        <f t="shared" si="184"/>
        <v>2428</v>
      </c>
      <c r="FS111" s="67" t="s">
        <v>341</v>
      </c>
      <c r="FT111" s="67">
        <f>form!B111</f>
        <v>0</v>
      </c>
      <c r="FU111" s="67" t="s">
        <v>342</v>
      </c>
      <c r="FV111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11" s="59"/>
      <c r="FX111" s="13" t="s">
        <v>142</v>
      </c>
      <c r="FY111" s="68">
        <f t="shared" si="118"/>
        <v>2429</v>
      </c>
      <c r="FZ111" t="s">
        <v>851</v>
      </c>
      <c r="GA111" s="67">
        <f>form!B111</f>
        <v>0</v>
      </c>
      <c r="GB111" t="s">
        <v>853</v>
      </c>
      <c r="GC111" s="34">
        <f t="shared" si="119"/>
        <v>2413</v>
      </c>
      <c r="GD111" t="s">
        <v>852</v>
      </c>
      <c r="GE111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2413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11" s="67"/>
      <c r="GH111" s="67"/>
      <c r="GI111" s="67"/>
      <c r="GJ111" s="67"/>
      <c r="GL111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2427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11" s="67" t="str">
        <f t="shared" si="1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11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11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2413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11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2414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11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2415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11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11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2427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11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2420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11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11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11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11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11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11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11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11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11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11" s="66" t="str">
        <f t="shared" si="139"/>
        <v>INSERT INTO `ez_fabrik_joins` (`list_id`, `element_id`, `join_from_table`, `table_join`, `table_key`, `table_join_key`, `join_type`, `group_id`, `params`) VALUES (0, 2427, '', '#__users', 'user_sp', 'id', 'left', 0, '{"join-label":"name","type":"element","pk":"`#__users`.`id`"}');</v>
      </c>
    </row>
    <row r="112" spans="1:212" x14ac:dyDescent="0.25">
      <c r="A112" s="67" t="s">
        <v>142</v>
      </c>
      <c r="B112" s="68">
        <f>dop!A114+1</f>
        <v>2431</v>
      </c>
      <c r="C112" s="69" t="s">
        <v>146</v>
      </c>
      <c r="D112" s="67">
        <f>form!B112</f>
        <v>0</v>
      </c>
      <c r="E112" s="67" t="s">
        <v>854</v>
      </c>
      <c r="F112" s="70">
        <f t="shared" si="140"/>
        <v>2447</v>
      </c>
      <c r="G112" s="67" t="s">
        <v>797</v>
      </c>
      <c r="H112" s="67"/>
      <c r="I112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2447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12" s="67" t="s">
        <v>142</v>
      </c>
      <c r="L112" s="68">
        <f t="shared" si="141"/>
        <v>2432</v>
      </c>
      <c r="M112" s="69" t="s">
        <v>147</v>
      </c>
      <c r="N112" s="67">
        <f>form!B112</f>
        <v>0</v>
      </c>
      <c r="O112" s="67" t="s">
        <v>798</v>
      </c>
      <c r="P112" s="67"/>
      <c r="Q112" s="67"/>
      <c r="R112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12" s="67" t="s">
        <v>142</v>
      </c>
      <c r="U112" s="68">
        <f t="shared" si="143"/>
        <v>2433</v>
      </c>
      <c r="V112" s="69" t="s">
        <v>148</v>
      </c>
      <c r="W112" s="67">
        <f>form!B112</f>
        <v>0</v>
      </c>
      <c r="X112" s="67" t="s">
        <v>138</v>
      </c>
      <c r="Y112" s="67"/>
      <c r="Z112" s="67"/>
      <c r="AA112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12" s="67" t="s">
        <v>142</v>
      </c>
      <c r="AD112" s="68">
        <f t="shared" si="145"/>
        <v>2434</v>
      </c>
      <c r="AE112" s="69" t="s">
        <v>149</v>
      </c>
      <c r="AF112" s="67">
        <f>form!B112</f>
        <v>0</v>
      </c>
      <c r="AG112" s="67" t="s">
        <v>807</v>
      </c>
      <c r="AH112" s="67">
        <f t="shared" si="146"/>
        <v>2433</v>
      </c>
      <c r="AI112" s="67" t="s">
        <v>810</v>
      </c>
      <c r="AJ112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2433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12" s="67" t="s">
        <v>142</v>
      </c>
      <c r="AM112" s="68">
        <f t="shared" si="148"/>
        <v>2435</v>
      </c>
      <c r="AN112" s="69" t="s">
        <v>150</v>
      </c>
      <c r="AO112" s="67">
        <f>form!B112</f>
        <v>0</v>
      </c>
      <c r="AP112" s="67" t="s">
        <v>808</v>
      </c>
      <c r="AQ112" s="67">
        <f t="shared" si="149"/>
        <v>2434</v>
      </c>
      <c r="AR112" s="67" t="s">
        <v>811</v>
      </c>
      <c r="AS112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2434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12" s="67" t="s">
        <v>142</v>
      </c>
      <c r="AV112" s="68">
        <f t="shared" si="151"/>
        <v>2436</v>
      </c>
      <c r="AW112" s="69" t="s">
        <v>151</v>
      </c>
      <c r="AX112" s="67">
        <f>form!B112</f>
        <v>0</v>
      </c>
      <c r="AY112" s="67" t="s">
        <v>809</v>
      </c>
      <c r="AZ112" s="67">
        <f t="shared" si="152"/>
        <v>2435</v>
      </c>
      <c r="BA112" s="67" t="s">
        <v>812</v>
      </c>
      <c r="BB112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2435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12" s="67" t="s">
        <v>142</v>
      </c>
      <c r="BE112" s="68">
        <f t="shared" si="154"/>
        <v>2437</v>
      </c>
      <c r="BF112" s="69" t="s">
        <v>152</v>
      </c>
      <c r="BG112" s="67">
        <f>form!B112</f>
        <v>0</v>
      </c>
      <c r="BH112" s="67" t="s">
        <v>849</v>
      </c>
      <c r="BI112" s="67"/>
      <c r="BJ112" s="67"/>
      <c r="BK112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12" s="67" t="s">
        <v>142</v>
      </c>
      <c r="BN112" s="68">
        <f t="shared" si="156"/>
        <v>2438</v>
      </c>
      <c r="BO112" s="69" t="s">
        <v>153</v>
      </c>
      <c r="BP112" s="67">
        <f>form!B112</f>
        <v>0</v>
      </c>
      <c r="BQ112" s="67" t="s">
        <v>814</v>
      </c>
      <c r="BR112" s="67">
        <f t="shared" si="157"/>
        <v>2447</v>
      </c>
      <c r="BS112" s="67" t="s">
        <v>144</v>
      </c>
      <c r="BT112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2447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12" s="67" t="s">
        <v>142</v>
      </c>
      <c r="BW112" s="68">
        <f t="shared" si="159"/>
        <v>2439</v>
      </c>
      <c r="BX112" s="69" t="s">
        <v>154</v>
      </c>
      <c r="BY112" s="67">
        <f>form!B112</f>
        <v>0</v>
      </c>
      <c r="BZ112" s="67" t="s">
        <v>806</v>
      </c>
      <c r="CA112" s="67">
        <f t="shared" si="160"/>
        <v>2440</v>
      </c>
      <c r="CB112" s="67" t="s">
        <v>145</v>
      </c>
      <c r="CC112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2440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12" s="67" t="s">
        <v>142</v>
      </c>
      <c r="CF112" s="68">
        <f t="shared" si="162"/>
        <v>2440</v>
      </c>
      <c r="CG112" s="69" t="s">
        <v>155</v>
      </c>
      <c r="CH112" s="67">
        <f>form!B112</f>
        <v>0</v>
      </c>
      <c r="CI112" s="67" t="s">
        <v>139</v>
      </c>
      <c r="CJ112" s="67"/>
      <c r="CK112" s="67"/>
      <c r="CL112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12" s="67" t="s">
        <v>142</v>
      </c>
      <c r="CO112" s="68">
        <f t="shared" si="164"/>
        <v>2441</v>
      </c>
      <c r="CP112" s="69" t="s">
        <v>141</v>
      </c>
      <c r="CQ112" s="67">
        <f>form!B112</f>
        <v>0</v>
      </c>
      <c r="CR112" s="67" t="s">
        <v>140</v>
      </c>
      <c r="CS112" s="67"/>
      <c r="CT112" s="67"/>
      <c r="CU112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12" s="67" t="s">
        <v>142</v>
      </c>
      <c r="CX112" s="68">
        <f t="shared" si="166"/>
        <v>2442</v>
      </c>
      <c r="CY112" s="69" t="s">
        <v>156</v>
      </c>
      <c r="CZ112" s="67">
        <f>form!B112</f>
        <v>0</v>
      </c>
      <c r="DA112" s="67" t="s">
        <v>137</v>
      </c>
      <c r="DB112" s="67"/>
      <c r="DC112" s="67"/>
      <c r="DD112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12" s="67" t="s">
        <v>142</v>
      </c>
      <c r="DG112" s="68">
        <f t="shared" si="168"/>
        <v>2443</v>
      </c>
      <c r="DH112" s="69" t="s">
        <v>158</v>
      </c>
      <c r="DI112" s="67">
        <f>form!B112</f>
        <v>0</v>
      </c>
      <c r="DJ112" s="67" t="s">
        <v>799</v>
      </c>
      <c r="DK112" s="70">
        <f t="shared" si="169"/>
        <v>2447</v>
      </c>
      <c r="DL112" s="67" t="s">
        <v>800</v>
      </c>
      <c r="DM112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12" s="67" t="s">
        <v>142</v>
      </c>
      <c r="DP112" s="68">
        <f t="shared" si="171"/>
        <v>2444</v>
      </c>
      <c r="DQ112" s="69" t="s">
        <v>159</v>
      </c>
      <c r="DR112" s="67">
        <f>form!B112</f>
        <v>0</v>
      </c>
      <c r="DS112" s="67" t="s">
        <v>802</v>
      </c>
      <c r="DT112" s="70">
        <f t="shared" si="172"/>
        <v>2447</v>
      </c>
      <c r="DU112" s="67" t="s">
        <v>803</v>
      </c>
      <c r="DV112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12" s="67" t="s">
        <v>142</v>
      </c>
      <c r="DY112" s="68">
        <f t="shared" si="174"/>
        <v>2445</v>
      </c>
      <c r="DZ112" s="69" t="s">
        <v>160</v>
      </c>
      <c r="EA112" s="67">
        <f>form!B112</f>
        <v>0</v>
      </c>
      <c r="EB112" s="67" t="s">
        <v>804</v>
      </c>
      <c r="EC112" s="70">
        <f t="shared" si="175"/>
        <v>2447</v>
      </c>
      <c r="ED112" s="67" t="s">
        <v>803</v>
      </c>
      <c r="EE112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12" s="67" t="s">
        <v>142</v>
      </c>
      <c r="EH112" s="68">
        <f t="shared" si="177"/>
        <v>2446</v>
      </c>
      <c r="EI112" s="69" t="s">
        <v>161</v>
      </c>
      <c r="EJ112" s="67">
        <f>form!B112</f>
        <v>0</v>
      </c>
      <c r="EK112" s="67" t="s">
        <v>805</v>
      </c>
      <c r="EL112" s="70">
        <f t="shared" si="178"/>
        <v>2447</v>
      </c>
      <c r="EM112" s="67" t="s">
        <v>803</v>
      </c>
      <c r="EN112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12" s="67" t="s">
        <v>142</v>
      </c>
      <c r="EQ112" s="68">
        <f t="shared" si="180"/>
        <v>2447</v>
      </c>
      <c r="ER112" s="69" t="s">
        <v>157</v>
      </c>
      <c r="ES112" s="67">
        <f>form!B112</f>
        <v>0</v>
      </c>
      <c r="ET112" s="67" t="s">
        <v>813</v>
      </c>
      <c r="EU112" s="67"/>
      <c r="EV112" s="67"/>
      <c r="EW112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12" s="71" t="s">
        <v>162</v>
      </c>
      <c r="FI112" s="71">
        <f t="shared" si="182"/>
        <v>2447</v>
      </c>
      <c r="FJ112" s="71" t="s">
        <v>163</v>
      </c>
      <c r="FK112" s="67">
        <f>form!B112</f>
        <v>0</v>
      </c>
      <c r="FL112" s="71" t="s">
        <v>164</v>
      </c>
      <c r="FM112" s="71"/>
      <c r="FN112" s="71"/>
      <c r="FO112" s="58" t="str">
        <f t="shared" si="183"/>
        <v>INSERT INTO `ez_fabrik_joins` (`list_id`, `element_id`, `join_from_table`, `table_join`, `table_key`, `table_join_key`, `join_type`, `group_id`, `params`) VALUES (0, 2447, '', '#__users', 'user_sp', 'id', 'left', 0, '{"join-label":"name","type":"element","pk":"`#__users`.`id`"}');</v>
      </c>
      <c r="FQ112" s="67" t="s">
        <v>142</v>
      </c>
      <c r="FR112" s="68">
        <f t="shared" si="184"/>
        <v>2448</v>
      </c>
      <c r="FS112" s="67" t="s">
        <v>341</v>
      </c>
      <c r="FT112" s="67">
        <f>form!B112</f>
        <v>0</v>
      </c>
      <c r="FU112" s="67" t="s">
        <v>342</v>
      </c>
      <c r="FV112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12" s="59"/>
      <c r="FX112" s="13" t="s">
        <v>142</v>
      </c>
      <c r="FY112" s="68">
        <f t="shared" si="118"/>
        <v>2449</v>
      </c>
      <c r="FZ112" t="s">
        <v>851</v>
      </c>
      <c r="GA112" s="67">
        <f>form!B112</f>
        <v>0</v>
      </c>
      <c r="GB112" t="s">
        <v>853</v>
      </c>
      <c r="GC112" s="34">
        <f t="shared" si="119"/>
        <v>2433</v>
      </c>
      <c r="GD112" t="s">
        <v>852</v>
      </c>
      <c r="GE112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2433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12" s="67"/>
      <c r="GH112" s="67"/>
      <c r="GI112" s="67"/>
      <c r="GJ112" s="67"/>
      <c r="GL112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2447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12" s="67" t="str">
        <f t="shared" si="1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12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12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2433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12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2434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12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2435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12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12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2447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12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2440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12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12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12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12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12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12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12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12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12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12" s="66" t="str">
        <f t="shared" si="139"/>
        <v>INSERT INTO `ez_fabrik_joins` (`list_id`, `element_id`, `join_from_table`, `table_join`, `table_key`, `table_join_key`, `join_type`, `group_id`, `params`) VALUES (0, 2447, '', '#__users', 'user_sp', 'id', 'left', 0, '{"join-label":"name","type":"element","pk":"`#__users`.`id`"}');</v>
      </c>
    </row>
    <row r="113" spans="1:212" x14ac:dyDescent="0.25">
      <c r="A113" s="67" t="s">
        <v>142</v>
      </c>
      <c r="B113" s="68">
        <f>dop!A115+1</f>
        <v>2451</v>
      </c>
      <c r="C113" s="69" t="s">
        <v>146</v>
      </c>
      <c r="D113" s="67">
        <f>form!B113</f>
        <v>0</v>
      </c>
      <c r="E113" s="67" t="s">
        <v>854</v>
      </c>
      <c r="F113" s="70">
        <f t="shared" si="140"/>
        <v>2467</v>
      </c>
      <c r="G113" s="67" t="s">
        <v>797</v>
      </c>
      <c r="H113" s="67"/>
      <c r="I113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2467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13" s="67" t="s">
        <v>142</v>
      </c>
      <c r="L113" s="68">
        <f t="shared" si="141"/>
        <v>2452</v>
      </c>
      <c r="M113" s="69" t="s">
        <v>147</v>
      </c>
      <c r="N113" s="67">
        <f>form!B113</f>
        <v>0</v>
      </c>
      <c r="O113" s="67" t="s">
        <v>798</v>
      </c>
      <c r="P113" s="67"/>
      <c r="Q113" s="67"/>
      <c r="R113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13" s="67" t="s">
        <v>142</v>
      </c>
      <c r="U113" s="68">
        <f t="shared" si="143"/>
        <v>2453</v>
      </c>
      <c r="V113" s="69" t="s">
        <v>148</v>
      </c>
      <c r="W113" s="67">
        <f>form!B113</f>
        <v>0</v>
      </c>
      <c r="X113" s="67" t="s">
        <v>138</v>
      </c>
      <c r="Y113" s="67"/>
      <c r="Z113" s="67"/>
      <c r="AA113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13" s="67" t="s">
        <v>142</v>
      </c>
      <c r="AD113" s="68">
        <f t="shared" si="145"/>
        <v>2454</v>
      </c>
      <c r="AE113" s="69" t="s">
        <v>149</v>
      </c>
      <c r="AF113" s="67">
        <f>form!B113</f>
        <v>0</v>
      </c>
      <c r="AG113" s="67" t="s">
        <v>807</v>
      </c>
      <c r="AH113" s="67">
        <f t="shared" si="146"/>
        <v>2453</v>
      </c>
      <c r="AI113" s="67" t="s">
        <v>810</v>
      </c>
      <c r="AJ113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2453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13" s="67" t="s">
        <v>142</v>
      </c>
      <c r="AM113" s="68">
        <f t="shared" si="148"/>
        <v>2455</v>
      </c>
      <c r="AN113" s="69" t="s">
        <v>150</v>
      </c>
      <c r="AO113" s="67">
        <f>form!B113</f>
        <v>0</v>
      </c>
      <c r="AP113" s="67" t="s">
        <v>808</v>
      </c>
      <c r="AQ113" s="67">
        <f t="shared" si="149"/>
        <v>2454</v>
      </c>
      <c r="AR113" s="67" t="s">
        <v>811</v>
      </c>
      <c r="AS113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2454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13" s="67" t="s">
        <v>142</v>
      </c>
      <c r="AV113" s="68">
        <f t="shared" si="151"/>
        <v>2456</v>
      </c>
      <c r="AW113" s="69" t="s">
        <v>151</v>
      </c>
      <c r="AX113" s="67">
        <f>form!B113</f>
        <v>0</v>
      </c>
      <c r="AY113" s="67" t="s">
        <v>809</v>
      </c>
      <c r="AZ113" s="67">
        <f t="shared" si="152"/>
        <v>2455</v>
      </c>
      <c r="BA113" s="67" t="s">
        <v>812</v>
      </c>
      <c r="BB113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2455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13" s="67" t="s">
        <v>142</v>
      </c>
      <c r="BE113" s="68">
        <f t="shared" si="154"/>
        <v>2457</v>
      </c>
      <c r="BF113" s="69" t="s">
        <v>152</v>
      </c>
      <c r="BG113" s="67">
        <f>form!B113</f>
        <v>0</v>
      </c>
      <c r="BH113" s="67" t="s">
        <v>849</v>
      </c>
      <c r="BI113" s="67"/>
      <c r="BJ113" s="67"/>
      <c r="BK113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13" s="67" t="s">
        <v>142</v>
      </c>
      <c r="BN113" s="68">
        <f t="shared" si="156"/>
        <v>2458</v>
      </c>
      <c r="BO113" s="69" t="s">
        <v>153</v>
      </c>
      <c r="BP113" s="67">
        <f>form!B113</f>
        <v>0</v>
      </c>
      <c r="BQ113" s="67" t="s">
        <v>814</v>
      </c>
      <c r="BR113" s="67">
        <f t="shared" si="157"/>
        <v>2467</v>
      </c>
      <c r="BS113" s="67" t="s">
        <v>144</v>
      </c>
      <c r="BT113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2467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13" s="67" t="s">
        <v>142</v>
      </c>
      <c r="BW113" s="68">
        <f t="shared" si="159"/>
        <v>2459</v>
      </c>
      <c r="BX113" s="69" t="s">
        <v>154</v>
      </c>
      <c r="BY113" s="67">
        <f>form!B113</f>
        <v>0</v>
      </c>
      <c r="BZ113" s="67" t="s">
        <v>806</v>
      </c>
      <c r="CA113" s="67">
        <f t="shared" si="160"/>
        <v>2460</v>
      </c>
      <c r="CB113" s="67" t="s">
        <v>145</v>
      </c>
      <c r="CC113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2460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13" s="67" t="s">
        <v>142</v>
      </c>
      <c r="CF113" s="68">
        <f t="shared" si="162"/>
        <v>2460</v>
      </c>
      <c r="CG113" s="69" t="s">
        <v>155</v>
      </c>
      <c r="CH113" s="67">
        <f>form!B113</f>
        <v>0</v>
      </c>
      <c r="CI113" s="67" t="s">
        <v>139</v>
      </c>
      <c r="CJ113" s="67"/>
      <c r="CK113" s="67"/>
      <c r="CL113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13" s="67" t="s">
        <v>142</v>
      </c>
      <c r="CO113" s="68">
        <f t="shared" si="164"/>
        <v>2461</v>
      </c>
      <c r="CP113" s="69" t="s">
        <v>141</v>
      </c>
      <c r="CQ113" s="67">
        <f>form!B113</f>
        <v>0</v>
      </c>
      <c r="CR113" s="67" t="s">
        <v>140</v>
      </c>
      <c r="CS113" s="67"/>
      <c r="CT113" s="67"/>
      <c r="CU113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13" s="67" t="s">
        <v>142</v>
      </c>
      <c r="CX113" s="68">
        <f t="shared" si="166"/>
        <v>2462</v>
      </c>
      <c r="CY113" s="69" t="s">
        <v>156</v>
      </c>
      <c r="CZ113" s="67">
        <f>form!B113</f>
        <v>0</v>
      </c>
      <c r="DA113" s="67" t="s">
        <v>137</v>
      </c>
      <c r="DB113" s="67"/>
      <c r="DC113" s="67"/>
      <c r="DD113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13" s="67" t="s">
        <v>142</v>
      </c>
      <c r="DG113" s="68">
        <f t="shared" si="168"/>
        <v>2463</v>
      </c>
      <c r="DH113" s="69" t="s">
        <v>158</v>
      </c>
      <c r="DI113" s="67">
        <f>form!B113</f>
        <v>0</v>
      </c>
      <c r="DJ113" s="67" t="s">
        <v>799</v>
      </c>
      <c r="DK113" s="70">
        <f t="shared" si="169"/>
        <v>2467</v>
      </c>
      <c r="DL113" s="67" t="s">
        <v>800</v>
      </c>
      <c r="DM113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13" s="67" t="s">
        <v>142</v>
      </c>
      <c r="DP113" s="68">
        <f t="shared" si="171"/>
        <v>2464</v>
      </c>
      <c r="DQ113" s="69" t="s">
        <v>159</v>
      </c>
      <c r="DR113" s="67">
        <f>form!B113</f>
        <v>0</v>
      </c>
      <c r="DS113" s="67" t="s">
        <v>802</v>
      </c>
      <c r="DT113" s="70">
        <f t="shared" si="172"/>
        <v>2467</v>
      </c>
      <c r="DU113" s="67" t="s">
        <v>803</v>
      </c>
      <c r="DV113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13" s="67" t="s">
        <v>142</v>
      </c>
      <c r="DY113" s="68">
        <f t="shared" si="174"/>
        <v>2465</v>
      </c>
      <c r="DZ113" s="69" t="s">
        <v>160</v>
      </c>
      <c r="EA113" s="67">
        <f>form!B113</f>
        <v>0</v>
      </c>
      <c r="EB113" s="67" t="s">
        <v>804</v>
      </c>
      <c r="EC113" s="70">
        <f t="shared" si="175"/>
        <v>2467</v>
      </c>
      <c r="ED113" s="67" t="s">
        <v>803</v>
      </c>
      <c r="EE113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13" s="67" t="s">
        <v>142</v>
      </c>
      <c r="EH113" s="68">
        <f t="shared" si="177"/>
        <v>2466</v>
      </c>
      <c r="EI113" s="69" t="s">
        <v>161</v>
      </c>
      <c r="EJ113" s="67">
        <f>form!B113</f>
        <v>0</v>
      </c>
      <c r="EK113" s="67" t="s">
        <v>805</v>
      </c>
      <c r="EL113" s="70">
        <f t="shared" si="178"/>
        <v>2467</v>
      </c>
      <c r="EM113" s="67" t="s">
        <v>803</v>
      </c>
      <c r="EN113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13" s="67" t="s">
        <v>142</v>
      </c>
      <c r="EQ113" s="68">
        <f t="shared" si="180"/>
        <v>2467</v>
      </c>
      <c r="ER113" s="69" t="s">
        <v>157</v>
      </c>
      <c r="ES113" s="67">
        <f>form!B113</f>
        <v>0</v>
      </c>
      <c r="ET113" s="67" t="s">
        <v>813</v>
      </c>
      <c r="EU113" s="67"/>
      <c r="EV113" s="67"/>
      <c r="EW113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13" s="71" t="s">
        <v>162</v>
      </c>
      <c r="FI113" s="71">
        <f t="shared" si="182"/>
        <v>2467</v>
      </c>
      <c r="FJ113" s="71" t="s">
        <v>163</v>
      </c>
      <c r="FK113" s="67">
        <f>form!B113</f>
        <v>0</v>
      </c>
      <c r="FL113" s="71" t="s">
        <v>164</v>
      </c>
      <c r="FM113" s="71"/>
      <c r="FN113" s="71"/>
      <c r="FO113" s="58" t="str">
        <f t="shared" si="183"/>
        <v>INSERT INTO `ez_fabrik_joins` (`list_id`, `element_id`, `join_from_table`, `table_join`, `table_key`, `table_join_key`, `join_type`, `group_id`, `params`) VALUES (0, 2467, '', '#__users', 'user_sp', 'id', 'left', 0, '{"join-label":"name","type":"element","pk":"`#__users`.`id`"}');</v>
      </c>
      <c r="FQ113" s="67" t="s">
        <v>142</v>
      </c>
      <c r="FR113" s="68">
        <f t="shared" si="184"/>
        <v>2468</v>
      </c>
      <c r="FS113" s="67" t="s">
        <v>341</v>
      </c>
      <c r="FT113" s="67">
        <f>form!B113</f>
        <v>0</v>
      </c>
      <c r="FU113" s="67" t="s">
        <v>342</v>
      </c>
      <c r="FV113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13" s="59"/>
      <c r="FX113" s="13" t="s">
        <v>142</v>
      </c>
      <c r="FY113" s="68">
        <f t="shared" si="118"/>
        <v>2469</v>
      </c>
      <c r="FZ113" t="s">
        <v>851</v>
      </c>
      <c r="GA113" s="67">
        <f>form!B113</f>
        <v>0</v>
      </c>
      <c r="GB113" t="s">
        <v>853</v>
      </c>
      <c r="GC113" s="34">
        <f t="shared" si="119"/>
        <v>2453</v>
      </c>
      <c r="GD113" t="s">
        <v>852</v>
      </c>
      <c r="GE113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2453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13" s="67"/>
      <c r="GH113" s="67"/>
      <c r="GI113" s="67"/>
      <c r="GJ113" s="67"/>
      <c r="GL113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2467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13" s="67" t="str">
        <f t="shared" si="1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13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13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2453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13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2454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13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2455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13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13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2467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13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2460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13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13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13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13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13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13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13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13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13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13" s="66" t="str">
        <f t="shared" si="139"/>
        <v>INSERT INTO `ez_fabrik_joins` (`list_id`, `element_id`, `join_from_table`, `table_join`, `table_key`, `table_join_key`, `join_type`, `group_id`, `params`) VALUES (0, 2467, '', '#__users', 'user_sp', 'id', 'left', 0, '{"join-label":"name","type":"element","pk":"`#__users`.`id`"}');</v>
      </c>
    </row>
    <row r="114" spans="1:212" x14ac:dyDescent="0.25">
      <c r="A114" s="67" t="s">
        <v>142</v>
      </c>
      <c r="B114" s="68">
        <f>dop!A116+1</f>
        <v>2471</v>
      </c>
      <c r="C114" s="69" t="s">
        <v>146</v>
      </c>
      <c r="D114" s="67">
        <f>form!B114</f>
        <v>0</v>
      </c>
      <c r="E114" s="67" t="s">
        <v>854</v>
      </c>
      <c r="F114" s="70">
        <f t="shared" si="140"/>
        <v>2487</v>
      </c>
      <c r="G114" s="67" t="s">
        <v>797</v>
      </c>
      <c r="H114" s="67"/>
      <c r="I114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2487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14" s="67" t="s">
        <v>142</v>
      </c>
      <c r="L114" s="68">
        <f t="shared" si="141"/>
        <v>2472</v>
      </c>
      <c r="M114" s="69" t="s">
        <v>147</v>
      </c>
      <c r="N114" s="67">
        <f>form!B114</f>
        <v>0</v>
      </c>
      <c r="O114" s="67" t="s">
        <v>798</v>
      </c>
      <c r="P114" s="67"/>
      <c r="Q114" s="67"/>
      <c r="R114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14" s="67" t="s">
        <v>142</v>
      </c>
      <c r="U114" s="68">
        <f t="shared" si="143"/>
        <v>2473</v>
      </c>
      <c r="V114" s="69" t="s">
        <v>148</v>
      </c>
      <c r="W114" s="67">
        <f>form!B114</f>
        <v>0</v>
      </c>
      <c r="X114" s="67" t="s">
        <v>138</v>
      </c>
      <c r="Y114" s="67"/>
      <c r="Z114" s="67"/>
      <c r="AA114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14" s="67" t="s">
        <v>142</v>
      </c>
      <c r="AD114" s="68">
        <f t="shared" si="145"/>
        <v>2474</v>
      </c>
      <c r="AE114" s="69" t="s">
        <v>149</v>
      </c>
      <c r="AF114" s="67">
        <f>form!B114</f>
        <v>0</v>
      </c>
      <c r="AG114" s="67" t="s">
        <v>807</v>
      </c>
      <c r="AH114" s="67">
        <f t="shared" si="146"/>
        <v>2473</v>
      </c>
      <c r="AI114" s="67" t="s">
        <v>810</v>
      </c>
      <c r="AJ114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2473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14" s="67" t="s">
        <v>142</v>
      </c>
      <c r="AM114" s="68">
        <f t="shared" si="148"/>
        <v>2475</v>
      </c>
      <c r="AN114" s="69" t="s">
        <v>150</v>
      </c>
      <c r="AO114" s="67">
        <f>form!B114</f>
        <v>0</v>
      </c>
      <c r="AP114" s="67" t="s">
        <v>808</v>
      </c>
      <c r="AQ114" s="67">
        <f t="shared" si="149"/>
        <v>2474</v>
      </c>
      <c r="AR114" s="67" t="s">
        <v>811</v>
      </c>
      <c r="AS114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2474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14" s="67" t="s">
        <v>142</v>
      </c>
      <c r="AV114" s="68">
        <f t="shared" si="151"/>
        <v>2476</v>
      </c>
      <c r="AW114" s="69" t="s">
        <v>151</v>
      </c>
      <c r="AX114" s="67">
        <f>form!B114</f>
        <v>0</v>
      </c>
      <c r="AY114" s="67" t="s">
        <v>809</v>
      </c>
      <c r="AZ114" s="67">
        <f t="shared" si="152"/>
        <v>2475</v>
      </c>
      <c r="BA114" s="67" t="s">
        <v>812</v>
      </c>
      <c r="BB114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2475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14" s="67" t="s">
        <v>142</v>
      </c>
      <c r="BE114" s="68">
        <f t="shared" si="154"/>
        <v>2477</v>
      </c>
      <c r="BF114" s="69" t="s">
        <v>152</v>
      </c>
      <c r="BG114" s="67">
        <f>form!B114</f>
        <v>0</v>
      </c>
      <c r="BH114" s="67" t="s">
        <v>849</v>
      </c>
      <c r="BI114" s="67"/>
      <c r="BJ114" s="67"/>
      <c r="BK114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14" s="67" t="s">
        <v>142</v>
      </c>
      <c r="BN114" s="68">
        <f t="shared" si="156"/>
        <v>2478</v>
      </c>
      <c r="BO114" s="69" t="s">
        <v>153</v>
      </c>
      <c r="BP114" s="67">
        <f>form!B114</f>
        <v>0</v>
      </c>
      <c r="BQ114" s="67" t="s">
        <v>814</v>
      </c>
      <c r="BR114" s="67">
        <f t="shared" si="157"/>
        <v>2487</v>
      </c>
      <c r="BS114" s="67" t="s">
        <v>144</v>
      </c>
      <c r="BT114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2487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14" s="67" t="s">
        <v>142</v>
      </c>
      <c r="BW114" s="68">
        <f t="shared" si="159"/>
        <v>2479</v>
      </c>
      <c r="BX114" s="69" t="s">
        <v>154</v>
      </c>
      <c r="BY114" s="67">
        <f>form!B114</f>
        <v>0</v>
      </c>
      <c r="BZ114" s="67" t="s">
        <v>806</v>
      </c>
      <c r="CA114" s="67">
        <f t="shared" si="160"/>
        <v>2480</v>
      </c>
      <c r="CB114" s="67" t="s">
        <v>145</v>
      </c>
      <c r="CC114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2480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14" s="67" t="s">
        <v>142</v>
      </c>
      <c r="CF114" s="68">
        <f t="shared" si="162"/>
        <v>2480</v>
      </c>
      <c r="CG114" s="69" t="s">
        <v>155</v>
      </c>
      <c r="CH114" s="67">
        <f>form!B114</f>
        <v>0</v>
      </c>
      <c r="CI114" s="67" t="s">
        <v>139</v>
      </c>
      <c r="CJ114" s="67"/>
      <c r="CK114" s="67"/>
      <c r="CL114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14" s="67" t="s">
        <v>142</v>
      </c>
      <c r="CO114" s="68">
        <f t="shared" si="164"/>
        <v>2481</v>
      </c>
      <c r="CP114" s="69" t="s">
        <v>141</v>
      </c>
      <c r="CQ114" s="67">
        <f>form!B114</f>
        <v>0</v>
      </c>
      <c r="CR114" s="67" t="s">
        <v>140</v>
      </c>
      <c r="CS114" s="67"/>
      <c r="CT114" s="67"/>
      <c r="CU114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14" s="67" t="s">
        <v>142</v>
      </c>
      <c r="CX114" s="68">
        <f t="shared" si="166"/>
        <v>2482</v>
      </c>
      <c r="CY114" s="69" t="s">
        <v>156</v>
      </c>
      <c r="CZ114" s="67">
        <f>form!B114</f>
        <v>0</v>
      </c>
      <c r="DA114" s="67" t="s">
        <v>137</v>
      </c>
      <c r="DB114" s="67"/>
      <c r="DC114" s="67"/>
      <c r="DD114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14" s="67" t="s">
        <v>142</v>
      </c>
      <c r="DG114" s="68">
        <f t="shared" si="168"/>
        <v>2483</v>
      </c>
      <c r="DH114" s="69" t="s">
        <v>158</v>
      </c>
      <c r="DI114" s="67">
        <f>form!B114</f>
        <v>0</v>
      </c>
      <c r="DJ114" s="67" t="s">
        <v>799</v>
      </c>
      <c r="DK114" s="70">
        <f t="shared" si="169"/>
        <v>2487</v>
      </c>
      <c r="DL114" s="67" t="s">
        <v>800</v>
      </c>
      <c r="DM114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14" s="67" t="s">
        <v>142</v>
      </c>
      <c r="DP114" s="68">
        <f t="shared" si="171"/>
        <v>2484</v>
      </c>
      <c r="DQ114" s="69" t="s">
        <v>159</v>
      </c>
      <c r="DR114" s="67">
        <f>form!B114</f>
        <v>0</v>
      </c>
      <c r="DS114" s="67" t="s">
        <v>802</v>
      </c>
      <c r="DT114" s="70">
        <f t="shared" si="172"/>
        <v>2487</v>
      </c>
      <c r="DU114" s="67" t="s">
        <v>803</v>
      </c>
      <c r="DV114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14" s="67" t="s">
        <v>142</v>
      </c>
      <c r="DY114" s="68">
        <f t="shared" si="174"/>
        <v>2485</v>
      </c>
      <c r="DZ114" s="69" t="s">
        <v>160</v>
      </c>
      <c r="EA114" s="67">
        <f>form!B114</f>
        <v>0</v>
      </c>
      <c r="EB114" s="67" t="s">
        <v>804</v>
      </c>
      <c r="EC114" s="70">
        <f t="shared" si="175"/>
        <v>2487</v>
      </c>
      <c r="ED114" s="67" t="s">
        <v>803</v>
      </c>
      <c r="EE114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14" s="67" t="s">
        <v>142</v>
      </c>
      <c r="EH114" s="68">
        <f t="shared" si="177"/>
        <v>2486</v>
      </c>
      <c r="EI114" s="69" t="s">
        <v>161</v>
      </c>
      <c r="EJ114" s="67">
        <f>form!B114</f>
        <v>0</v>
      </c>
      <c r="EK114" s="67" t="s">
        <v>805</v>
      </c>
      <c r="EL114" s="70">
        <f t="shared" si="178"/>
        <v>2487</v>
      </c>
      <c r="EM114" s="67" t="s">
        <v>803</v>
      </c>
      <c r="EN114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14" s="67" t="s">
        <v>142</v>
      </c>
      <c r="EQ114" s="68">
        <f t="shared" si="180"/>
        <v>2487</v>
      </c>
      <c r="ER114" s="69" t="s">
        <v>157</v>
      </c>
      <c r="ES114" s="67">
        <f>form!B114</f>
        <v>0</v>
      </c>
      <c r="ET114" s="67" t="s">
        <v>813</v>
      </c>
      <c r="EU114" s="67"/>
      <c r="EV114" s="67"/>
      <c r="EW114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14" s="71" t="s">
        <v>162</v>
      </c>
      <c r="FI114" s="71">
        <f t="shared" si="182"/>
        <v>2487</v>
      </c>
      <c r="FJ114" s="71" t="s">
        <v>163</v>
      </c>
      <c r="FK114" s="67">
        <f>form!B114</f>
        <v>0</v>
      </c>
      <c r="FL114" s="71" t="s">
        <v>164</v>
      </c>
      <c r="FM114" s="71"/>
      <c r="FN114" s="71"/>
      <c r="FO114" s="58" t="str">
        <f t="shared" si="183"/>
        <v>INSERT INTO `ez_fabrik_joins` (`list_id`, `element_id`, `join_from_table`, `table_join`, `table_key`, `table_join_key`, `join_type`, `group_id`, `params`) VALUES (0, 2487, '', '#__users', 'user_sp', 'id', 'left', 0, '{"join-label":"name","type":"element","pk":"`#__users`.`id`"}');</v>
      </c>
      <c r="FQ114" s="67" t="s">
        <v>142</v>
      </c>
      <c r="FR114" s="68">
        <f t="shared" si="184"/>
        <v>2488</v>
      </c>
      <c r="FS114" s="67" t="s">
        <v>341</v>
      </c>
      <c r="FT114" s="67">
        <f>form!B114</f>
        <v>0</v>
      </c>
      <c r="FU114" s="67" t="s">
        <v>342</v>
      </c>
      <c r="FV114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14" s="59"/>
      <c r="FX114" s="13" t="s">
        <v>142</v>
      </c>
      <c r="FY114" s="68">
        <f t="shared" si="118"/>
        <v>2489</v>
      </c>
      <c r="FZ114" t="s">
        <v>851</v>
      </c>
      <c r="GA114" s="67">
        <f>form!B114</f>
        <v>0</v>
      </c>
      <c r="GB114" t="s">
        <v>853</v>
      </c>
      <c r="GC114" s="34">
        <f t="shared" si="119"/>
        <v>2473</v>
      </c>
      <c r="GD114" t="s">
        <v>852</v>
      </c>
      <c r="GE114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2473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14" s="67"/>
      <c r="GH114" s="67"/>
      <c r="GI114" s="67"/>
      <c r="GJ114" s="67"/>
      <c r="GL114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2487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14" s="67" t="str">
        <f t="shared" si="1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14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14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2473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14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2474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14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2475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14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14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2487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14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2480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14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14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14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14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14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14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14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2487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14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14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14" s="66" t="str">
        <f t="shared" si="139"/>
        <v>INSERT INTO `ez_fabrik_joins` (`list_id`, `element_id`, `join_from_table`, `table_join`, `table_key`, `table_join_key`, `join_type`, `group_id`, `params`) VALUES (0, 2487, '', '#__users', 'user_sp', 'id', 'left', 0, '{"join-label":"name","type":"element","pk":"`#__users`.`id`"}');</v>
      </c>
    </row>
    <row r="115" spans="1:212" x14ac:dyDescent="0.25">
      <c r="A115" s="67" t="s">
        <v>142</v>
      </c>
      <c r="B115" s="68">
        <f>dop!A117+1</f>
        <v>2491</v>
      </c>
      <c r="C115" s="69" t="s">
        <v>146</v>
      </c>
      <c r="D115" s="67">
        <f>form!B115</f>
        <v>0</v>
      </c>
      <c r="E115" s="67" t="s">
        <v>854</v>
      </c>
      <c r="F115" s="70">
        <f t="shared" si="140"/>
        <v>2507</v>
      </c>
      <c r="G115" s="67" t="s">
        <v>797</v>
      </c>
      <c r="H115" s="67"/>
      <c r="I115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2507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15" s="67" t="s">
        <v>142</v>
      </c>
      <c r="L115" s="68">
        <f t="shared" si="141"/>
        <v>2492</v>
      </c>
      <c r="M115" s="69" t="s">
        <v>147</v>
      </c>
      <c r="N115" s="67">
        <f>form!B115</f>
        <v>0</v>
      </c>
      <c r="O115" s="67" t="s">
        <v>798</v>
      </c>
      <c r="P115" s="67"/>
      <c r="Q115" s="67"/>
      <c r="R115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15" s="67" t="s">
        <v>142</v>
      </c>
      <c r="U115" s="68">
        <f t="shared" si="143"/>
        <v>2493</v>
      </c>
      <c r="V115" s="69" t="s">
        <v>148</v>
      </c>
      <c r="W115" s="67">
        <f>form!B115</f>
        <v>0</v>
      </c>
      <c r="X115" s="67" t="s">
        <v>138</v>
      </c>
      <c r="Y115" s="67"/>
      <c r="Z115" s="67"/>
      <c r="AA115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15" s="67" t="s">
        <v>142</v>
      </c>
      <c r="AD115" s="68">
        <f t="shared" si="145"/>
        <v>2494</v>
      </c>
      <c r="AE115" s="69" t="s">
        <v>149</v>
      </c>
      <c r="AF115" s="67">
        <f>form!B115</f>
        <v>0</v>
      </c>
      <c r="AG115" s="67" t="s">
        <v>807</v>
      </c>
      <c r="AH115" s="67">
        <f t="shared" si="146"/>
        <v>2493</v>
      </c>
      <c r="AI115" s="67" t="s">
        <v>810</v>
      </c>
      <c r="AJ115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2493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15" s="67" t="s">
        <v>142</v>
      </c>
      <c r="AM115" s="68">
        <f t="shared" si="148"/>
        <v>2495</v>
      </c>
      <c r="AN115" s="69" t="s">
        <v>150</v>
      </c>
      <c r="AO115" s="67">
        <f>form!B115</f>
        <v>0</v>
      </c>
      <c r="AP115" s="67" t="s">
        <v>808</v>
      </c>
      <c r="AQ115" s="67">
        <f t="shared" si="149"/>
        <v>2494</v>
      </c>
      <c r="AR115" s="67" t="s">
        <v>811</v>
      </c>
      <c r="AS115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2494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15" s="67" t="s">
        <v>142</v>
      </c>
      <c r="AV115" s="68">
        <f t="shared" si="151"/>
        <v>2496</v>
      </c>
      <c r="AW115" s="69" t="s">
        <v>151</v>
      </c>
      <c r="AX115" s="67">
        <f>form!B115</f>
        <v>0</v>
      </c>
      <c r="AY115" s="67" t="s">
        <v>809</v>
      </c>
      <c r="AZ115" s="67">
        <f t="shared" si="152"/>
        <v>2495</v>
      </c>
      <c r="BA115" s="67" t="s">
        <v>812</v>
      </c>
      <c r="BB115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2495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15" s="67" t="s">
        <v>142</v>
      </c>
      <c r="BE115" s="68">
        <f t="shared" si="154"/>
        <v>2497</v>
      </c>
      <c r="BF115" s="69" t="s">
        <v>152</v>
      </c>
      <c r="BG115" s="67">
        <f>form!B115</f>
        <v>0</v>
      </c>
      <c r="BH115" s="67" t="s">
        <v>849</v>
      </c>
      <c r="BI115" s="67"/>
      <c r="BJ115" s="67"/>
      <c r="BK115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15" s="67" t="s">
        <v>142</v>
      </c>
      <c r="BN115" s="68">
        <f t="shared" si="156"/>
        <v>2498</v>
      </c>
      <c r="BO115" s="69" t="s">
        <v>153</v>
      </c>
      <c r="BP115" s="67">
        <f>form!B115</f>
        <v>0</v>
      </c>
      <c r="BQ115" s="67" t="s">
        <v>814</v>
      </c>
      <c r="BR115" s="67">
        <f t="shared" si="157"/>
        <v>2507</v>
      </c>
      <c r="BS115" s="67" t="s">
        <v>144</v>
      </c>
      <c r="BT115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2507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15" s="67" t="s">
        <v>142</v>
      </c>
      <c r="BW115" s="68">
        <f t="shared" si="159"/>
        <v>2499</v>
      </c>
      <c r="BX115" s="69" t="s">
        <v>154</v>
      </c>
      <c r="BY115" s="67">
        <f>form!B115</f>
        <v>0</v>
      </c>
      <c r="BZ115" s="67" t="s">
        <v>806</v>
      </c>
      <c r="CA115" s="67">
        <f t="shared" si="160"/>
        <v>2500</v>
      </c>
      <c r="CB115" s="67" t="s">
        <v>145</v>
      </c>
      <c r="CC115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2500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15" s="67" t="s">
        <v>142</v>
      </c>
      <c r="CF115" s="68">
        <f t="shared" si="162"/>
        <v>2500</v>
      </c>
      <c r="CG115" s="69" t="s">
        <v>155</v>
      </c>
      <c r="CH115" s="67">
        <f>form!B115</f>
        <v>0</v>
      </c>
      <c r="CI115" s="67" t="s">
        <v>139</v>
      </c>
      <c r="CJ115" s="67"/>
      <c r="CK115" s="67"/>
      <c r="CL115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15" s="67" t="s">
        <v>142</v>
      </c>
      <c r="CO115" s="68">
        <f t="shared" si="164"/>
        <v>2501</v>
      </c>
      <c r="CP115" s="69" t="s">
        <v>141</v>
      </c>
      <c r="CQ115" s="67">
        <f>form!B115</f>
        <v>0</v>
      </c>
      <c r="CR115" s="67" t="s">
        <v>140</v>
      </c>
      <c r="CS115" s="67"/>
      <c r="CT115" s="67"/>
      <c r="CU115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15" s="67" t="s">
        <v>142</v>
      </c>
      <c r="CX115" s="68">
        <f t="shared" si="166"/>
        <v>2502</v>
      </c>
      <c r="CY115" s="69" t="s">
        <v>156</v>
      </c>
      <c r="CZ115" s="67">
        <f>form!B115</f>
        <v>0</v>
      </c>
      <c r="DA115" s="67" t="s">
        <v>137</v>
      </c>
      <c r="DB115" s="67"/>
      <c r="DC115" s="67"/>
      <c r="DD115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15" s="67" t="s">
        <v>142</v>
      </c>
      <c r="DG115" s="68">
        <f t="shared" si="168"/>
        <v>2503</v>
      </c>
      <c r="DH115" s="69" t="s">
        <v>158</v>
      </c>
      <c r="DI115" s="67">
        <f>form!B115</f>
        <v>0</v>
      </c>
      <c r="DJ115" s="67" t="s">
        <v>799</v>
      </c>
      <c r="DK115" s="70">
        <f t="shared" si="169"/>
        <v>2507</v>
      </c>
      <c r="DL115" s="67" t="s">
        <v>800</v>
      </c>
      <c r="DM115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15" s="67" t="s">
        <v>142</v>
      </c>
      <c r="DP115" s="68">
        <f t="shared" si="171"/>
        <v>2504</v>
      </c>
      <c r="DQ115" s="69" t="s">
        <v>159</v>
      </c>
      <c r="DR115" s="67">
        <f>form!B115</f>
        <v>0</v>
      </c>
      <c r="DS115" s="67" t="s">
        <v>802</v>
      </c>
      <c r="DT115" s="70">
        <f t="shared" si="172"/>
        <v>2507</v>
      </c>
      <c r="DU115" s="67" t="s">
        <v>803</v>
      </c>
      <c r="DV115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15" s="67" t="s">
        <v>142</v>
      </c>
      <c r="DY115" s="68">
        <f t="shared" si="174"/>
        <v>2505</v>
      </c>
      <c r="DZ115" s="69" t="s">
        <v>160</v>
      </c>
      <c r="EA115" s="67">
        <f>form!B115</f>
        <v>0</v>
      </c>
      <c r="EB115" s="67" t="s">
        <v>804</v>
      </c>
      <c r="EC115" s="70">
        <f t="shared" si="175"/>
        <v>2507</v>
      </c>
      <c r="ED115" s="67" t="s">
        <v>803</v>
      </c>
      <c r="EE115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15" s="67" t="s">
        <v>142</v>
      </c>
      <c r="EH115" s="68">
        <f t="shared" si="177"/>
        <v>2506</v>
      </c>
      <c r="EI115" s="69" t="s">
        <v>161</v>
      </c>
      <c r="EJ115" s="67">
        <f>form!B115</f>
        <v>0</v>
      </c>
      <c r="EK115" s="67" t="s">
        <v>805</v>
      </c>
      <c r="EL115" s="70">
        <f t="shared" si="178"/>
        <v>2507</v>
      </c>
      <c r="EM115" s="67" t="s">
        <v>803</v>
      </c>
      <c r="EN115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15" s="67" t="s">
        <v>142</v>
      </c>
      <c r="EQ115" s="68">
        <f t="shared" si="180"/>
        <v>2507</v>
      </c>
      <c r="ER115" s="69" t="s">
        <v>157</v>
      </c>
      <c r="ES115" s="67">
        <f>form!B115</f>
        <v>0</v>
      </c>
      <c r="ET115" s="67" t="s">
        <v>813</v>
      </c>
      <c r="EU115" s="67"/>
      <c r="EV115" s="67"/>
      <c r="EW115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15" s="71" t="s">
        <v>162</v>
      </c>
      <c r="FI115" s="71">
        <f t="shared" si="182"/>
        <v>2507</v>
      </c>
      <c r="FJ115" s="71" t="s">
        <v>163</v>
      </c>
      <c r="FK115" s="67">
        <f>form!B115</f>
        <v>0</v>
      </c>
      <c r="FL115" s="71" t="s">
        <v>164</v>
      </c>
      <c r="FM115" s="71"/>
      <c r="FN115" s="71"/>
      <c r="FO115" s="58" t="str">
        <f t="shared" si="183"/>
        <v>INSERT INTO `ez_fabrik_joins` (`list_id`, `element_id`, `join_from_table`, `table_join`, `table_key`, `table_join_key`, `join_type`, `group_id`, `params`) VALUES (0, 2507, '', '#__users', 'user_sp', 'id', 'left', 0, '{"join-label":"name","type":"element","pk":"`#__users`.`id`"}');</v>
      </c>
      <c r="FQ115" s="67" t="s">
        <v>142</v>
      </c>
      <c r="FR115" s="68">
        <f t="shared" si="184"/>
        <v>2508</v>
      </c>
      <c r="FS115" s="67" t="s">
        <v>341</v>
      </c>
      <c r="FT115" s="67">
        <f>form!B115</f>
        <v>0</v>
      </c>
      <c r="FU115" s="67" t="s">
        <v>342</v>
      </c>
      <c r="FV115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15" s="59"/>
      <c r="FX115" s="13" t="s">
        <v>142</v>
      </c>
      <c r="FY115" s="68">
        <f t="shared" si="118"/>
        <v>2509</v>
      </c>
      <c r="FZ115" t="s">
        <v>851</v>
      </c>
      <c r="GA115" s="67">
        <f>form!B115</f>
        <v>0</v>
      </c>
      <c r="GB115" t="s">
        <v>853</v>
      </c>
      <c r="GC115" s="34">
        <f t="shared" si="119"/>
        <v>2493</v>
      </c>
      <c r="GD115" t="s">
        <v>852</v>
      </c>
      <c r="GE115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2493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15" s="67"/>
      <c r="GH115" s="67"/>
      <c r="GI115" s="67"/>
      <c r="GJ115" s="67"/>
      <c r="GL115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2507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15" s="67" t="str">
        <f t="shared" si="1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15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15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2493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15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2494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15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2495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15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15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2507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15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(2499,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2500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15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15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15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15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15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15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15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15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15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15" s="66" t="str">
        <f t="shared" si="139"/>
        <v>INSERT INTO `ez_fabrik_joins` (`list_id`, `element_id`, `join_from_table`, `table_join`, `table_key`, `table_join_key`, `join_type`, `group_id`, `params`) VALUES (0, 2507, '', '#__users', 'user_sp', 'id', 'left', 0, '{"join-label":"name","type":"element","pk":"`#__users`.`id`"}');</v>
      </c>
    </row>
    <row r="116" spans="1:212" x14ac:dyDescent="0.25">
      <c r="A116" s="67" t="s">
        <v>142</v>
      </c>
      <c r="B116" s="68">
        <f>dop!A118+1</f>
        <v>2511</v>
      </c>
      <c r="C116" s="69" t="s">
        <v>146</v>
      </c>
      <c r="D116" s="67">
        <f>form!B116</f>
        <v>0</v>
      </c>
      <c r="E116" s="67" t="s">
        <v>854</v>
      </c>
      <c r="F116" s="70">
        <f t="shared" si="140"/>
        <v>2527</v>
      </c>
      <c r="G116" s="67" t="s">
        <v>797</v>
      </c>
      <c r="H116" s="67"/>
      <c r="I116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2527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16" s="67" t="s">
        <v>142</v>
      </c>
      <c r="L116" s="68">
        <f t="shared" si="141"/>
        <v>2512</v>
      </c>
      <c r="M116" s="69" t="s">
        <v>147</v>
      </c>
      <c r="N116" s="67">
        <f>form!B116</f>
        <v>0</v>
      </c>
      <c r="O116" s="67" t="s">
        <v>798</v>
      </c>
      <c r="P116" s="67"/>
      <c r="Q116" s="67"/>
      <c r="R116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16" s="67" t="s">
        <v>142</v>
      </c>
      <c r="U116" s="68">
        <f t="shared" si="143"/>
        <v>2513</v>
      </c>
      <c r="V116" s="69" t="s">
        <v>148</v>
      </c>
      <c r="W116" s="67">
        <f>form!B116</f>
        <v>0</v>
      </c>
      <c r="X116" s="67" t="s">
        <v>138</v>
      </c>
      <c r="Y116" s="67"/>
      <c r="Z116" s="67"/>
      <c r="AA116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16" s="67" t="s">
        <v>142</v>
      </c>
      <c r="AD116" s="68">
        <f t="shared" si="145"/>
        <v>2514</v>
      </c>
      <c r="AE116" s="69" t="s">
        <v>149</v>
      </c>
      <c r="AF116" s="67">
        <f>form!B116</f>
        <v>0</v>
      </c>
      <c r="AG116" s="67" t="s">
        <v>807</v>
      </c>
      <c r="AH116" s="67">
        <f t="shared" si="146"/>
        <v>2513</v>
      </c>
      <c r="AI116" s="67" t="s">
        <v>810</v>
      </c>
      <c r="AJ116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2513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16" s="67" t="s">
        <v>142</v>
      </c>
      <c r="AM116" s="68">
        <f t="shared" si="148"/>
        <v>2515</v>
      </c>
      <c r="AN116" s="69" t="s">
        <v>150</v>
      </c>
      <c r="AO116" s="67">
        <f>form!B116</f>
        <v>0</v>
      </c>
      <c r="AP116" s="67" t="s">
        <v>808</v>
      </c>
      <c r="AQ116" s="67">
        <f t="shared" si="149"/>
        <v>2514</v>
      </c>
      <c r="AR116" s="67" t="s">
        <v>811</v>
      </c>
      <c r="AS116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2514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16" s="67" t="s">
        <v>142</v>
      </c>
      <c r="AV116" s="68">
        <f t="shared" si="151"/>
        <v>2516</v>
      </c>
      <c r="AW116" s="69" t="s">
        <v>151</v>
      </c>
      <c r="AX116" s="67">
        <f>form!B116</f>
        <v>0</v>
      </c>
      <c r="AY116" s="67" t="s">
        <v>809</v>
      </c>
      <c r="AZ116" s="67">
        <f t="shared" si="152"/>
        <v>2515</v>
      </c>
      <c r="BA116" s="67" t="s">
        <v>812</v>
      </c>
      <c r="BB116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2515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16" s="67" t="s">
        <v>142</v>
      </c>
      <c r="BE116" s="68">
        <f t="shared" si="154"/>
        <v>2517</v>
      </c>
      <c r="BF116" s="69" t="s">
        <v>152</v>
      </c>
      <c r="BG116" s="67">
        <f>form!B116</f>
        <v>0</v>
      </c>
      <c r="BH116" s="67" t="s">
        <v>849</v>
      </c>
      <c r="BI116" s="67"/>
      <c r="BJ116" s="67"/>
      <c r="BK116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16" s="67" t="s">
        <v>142</v>
      </c>
      <c r="BN116" s="68">
        <f t="shared" si="156"/>
        <v>2518</v>
      </c>
      <c r="BO116" s="69" t="s">
        <v>153</v>
      </c>
      <c r="BP116" s="67">
        <f>form!B116</f>
        <v>0</v>
      </c>
      <c r="BQ116" s="67" t="s">
        <v>814</v>
      </c>
      <c r="BR116" s="67">
        <f t="shared" si="157"/>
        <v>2527</v>
      </c>
      <c r="BS116" s="67" t="s">
        <v>144</v>
      </c>
      <c r="BT116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2527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16" s="67" t="s">
        <v>142</v>
      </c>
      <c r="BW116" s="68">
        <f t="shared" si="159"/>
        <v>2519</v>
      </c>
      <c r="BX116" s="69" t="s">
        <v>154</v>
      </c>
      <c r="BY116" s="67">
        <f>form!B116</f>
        <v>0</v>
      </c>
      <c r="BZ116" s="67" t="s">
        <v>806</v>
      </c>
      <c r="CA116" s="67">
        <f t="shared" si="160"/>
        <v>2520</v>
      </c>
      <c r="CB116" s="67" t="s">
        <v>145</v>
      </c>
      <c r="CC116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2520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16" s="67" t="s">
        <v>142</v>
      </c>
      <c r="CF116" s="68">
        <f t="shared" si="162"/>
        <v>2520</v>
      </c>
      <c r="CG116" s="69" t="s">
        <v>155</v>
      </c>
      <c r="CH116" s="67">
        <f>form!B116</f>
        <v>0</v>
      </c>
      <c r="CI116" s="67" t="s">
        <v>139</v>
      </c>
      <c r="CJ116" s="67"/>
      <c r="CK116" s="67"/>
      <c r="CL116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16" s="67" t="s">
        <v>142</v>
      </c>
      <c r="CO116" s="68">
        <f t="shared" si="164"/>
        <v>2521</v>
      </c>
      <c r="CP116" s="69" t="s">
        <v>141</v>
      </c>
      <c r="CQ116" s="67">
        <f>form!B116</f>
        <v>0</v>
      </c>
      <c r="CR116" s="67" t="s">
        <v>140</v>
      </c>
      <c r="CS116" s="67"/>
      <c r="CT116" s="67"/>
      <c r="CU116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16" s="67" t="s">
        <v>142</v>
      </c>
      <c r="CX116" s="68">
        <f t="shared" si="166"/>
        <v>2522</v>
      </c>
      <c r="CY116" s="69" t="s">
        <v>156</v>
      </c>
      <c r="CZ116" s="67">
        <f>form!B116</f>
        <v>0</v>
      </c>
      <c r="DA116" s="67" t="s">
        <v>137</v>
      </c>
      <c r="DB116" s="67"/>
      <c r="DC116" s="67"/>
      <c r="DD116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16" s="67" t="s">
        <v>142</v>
      </c>
      <c r="DG116" s="68">
        <f t="shared" si="168"/>
        <v>2523</v>
      </c>
      <c r="DH116" s="69" t="s">
        <v>158</v>
      </c>
      <c r="DI116" s="67">
        <f>form!B116</f>
        <v>0</v>
      </c>
      <c r="DJ116" s="67" t="s">
        <v>799</v>
      </c>
      <c r="DK116" s="70">
        <f t="shared" si="169"/>
        <v>2527</v>
      </c>
      <c r="DL116" s="67" t="s">
        <v>800</v>
      </c>
      <c r="DM116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16" s="67" t="s">
        <v>142</v>
      </c>
      <c r="DP116" s="68">
        <f t="shared" si="171"/>
        <v>2524</v>
      </c>
      <c r="DQ116" s="69" t="s">
        <v>159</v>
      </c>
      <c r="DR116" s="67">
        <f>form!B116</f>
        <v>0</v>
      </c>
      <c r="DS116" s="67" t="s">
        <v>802</v>
      </c>
      <c r="DT116" s="70">
        <f t="shared" si="172"/>
        <v>2527</v>
      </c>
      <c r="DU116" s="67" t="s">
        <v>803</v>
      </c>
      <c r="DV116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16" s="67" t="s">
        <v>142</v>
      </c>
      <c r="DY116" s="68">
        <f t="shared" si="174"/>
        <v>2525</v>
      </c>
      <c r="DZ116" s="69" t="s">
        <v>160</v>
      </c>
      <c r="EA116" s="67">
        <f>form!B116</f>
        <v>0</v>
      </c>
      <c r="EB116" s="67" t="s">
        <v>804</v>
      </c>
      <c r="EC116" s="70">
        <f t="shared" si="175"/>
        <v>2527</v>
      </c>
      <c r="ED116" s="67" t="s">
        <v>803</v>
      </c>
      <c r="EE116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16" s="67" t="s">
        <v>142</v>
      </c>
      <c r="EH116" s="68">
        <f t="shared" si="177"/>
        <v>2526</v>
      </c>
      <c r="EI116" s="69" t="s">
        <v>161</v>
      </c>
      <c r="EJ116" s="67">
        <f>form!B116</f>
        <v>0</v>
      </c>
      <c r="EK116" s="67" t="s">
        <v>805</v>
      </c>
      <c r="EL116" s="70">
        <f t="shared" si="178"/>
        <v>2527</v>
      </c>
      <c r="EM116" s="67" t="s">
        <v>803</v>
      </c>
      <c r="EN116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16" s="67" t="s">
        <v>142</v>
      </c>
      <c r="EQ116" s="68">
        <f t="shared" si="180"/>
        <v>2527</v>
      </c>
      <c r="ER116" s="69" t="s">
        <v>157</v>
      </c>
      <c r="ES116" s="67">
        <f>form!B116</f>
        <v>0</v>
      </c>
      <c r="ET116" s="67" t="s">
        <v>813</v>
      </c>
      <c r="EU116" s="67"/>
      <c r="EV116" s="67"/>
      <c r="EW116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16" s="71" t="s">
        <v>162</v>
      </c>
      <c r="FI116" s="71">
        <f t="shared" si="182"/>
        <v>2527</v>
      </c>
      <c r="FJ116" s="71" t="s">
        <v>163</v>
      </c>
      <c r="FK116" s="67">
        <f>form!B116</f>
        <v>0</v>
      </c>
      <c r="FL116" s="71" t="s">
        <v>164</v>
      </c>
      <c r="FM116" s="71"/>
      <c r="FN116" s="71"/>
      <c r="FO116" s="58" t="str">
        <f t="shared" si="183"/>
        <v>INSERT INTO `ez_fabrik_joins` (`list_id`, `element_id`, `join_from_table`, `table_join`, `table_key`, `table_join_key`, `join_type`, `group_id`, `params`) VALUES (0, 2527, '', '#__users', 'user_sp', 'id', 'left', 0, '{"join-label":"name","type":"element","pk":"`#__users`.`id`"}');</v>
      </c>
      <c r="FQ116" s="67" t="s">
        <v>142</v>
      </c>
      <c r="FR116" s="68">
        <f t="shared" si="184"/>
        <v>2528</v>
      </c>
      <c r="FS116" s="67" t="s">
        <v>341</v>
      </c>
      <c r="FT116" s="67">
        <f>form!B116</f>
        <v>0</v>
      </c>
      <c r="FU116" s="67" t="s">
        <v>342</v>
      </c>
      <c r="FV116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16" s="59"/>
      <c r="FX116" s="13" t="s">
        <v>142</v>
      </c>
      <c r="FY116" s="68">
        <f t="shared" si="118"/>
        <v>2529</v>
      </c>
      <c r="FZ116" t="s">
        <v>851</v>
      </c>
      <c r="GA116" s="67">
        <f>form!B116</f>
        <v>0</v>
      </c>
      <c r="GB116" t="s">
        <v>853</v>
      </c>
      <c r="GC116" s="34">
        <f t="shared" si="119"/>
        <v>2513</v>
      </c>
      <c r="GD116" t="s">
        <v>852</v>
      </c>
      <c r="GE116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2513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16" s="67"/>
      <c r="GH116" s="67"/>
      <c r="GI116" s="67"/>
      <c r="GJ116" s="67"/>
      <c r="GL116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2527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16" s="67" t="str">
        <f t="shared" si="1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16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16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2513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16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2514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16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2515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16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16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2527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16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2520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16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16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16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16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16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16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16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16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16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16" s="66" t="str">
        <f t="shared" si="139"/>
        <v>INSERT INTO `ez_fabrik_joins` (`list_id`, `element_id`, `join_from_table`, `table_join`, `table_key`, `table_join_key`, `join_type`, `group_id`, `params`) VALUES (0, 2527, '', '#__users', 'user_sp', 'id', 'left', 0, '{"join-label":"name","type":"element","pk":"`#__users`.`id`"}');</v>
      </c>
    </row>
    <row r="117" spans="1:212" x14ac:dyDescent="0.25">
      <c r="A117" s="67" t="s">
        <v>142</v>
      </c>
      <c r="B117" s="68">
        <f>dop!A119+1</f>
        <v>2531</v>
      </c>
      <c r="C117" s="69" t="s">
        <v>146</v>
      </c>
      <c r="D117" s="67">
        <f>form!B117</f>
        <v>0</v>
      </c>
      <c r="E117" s="67" t="s">
        <v>854</v>
      </c>
      <c r="F117" s="70">
        <f t="shared" si="140"/>
        <v>2547</v>
      </c>
      <c r="G117" s="67" t="s">
        <v>797</v>
      </c>
      <c r="H117" s="67"/>
      <c r="I117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2547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17" s="67" t="s">
        <v>142</v>
      </c>
      <c r="L117" s="68">
        <f t="shared" si="141"/>
        <v>2532</v>
      </c>
      <c r="M117" s="69" t="s">
        <v>147</v>
      </c>
      <c r="N117" s="67">
        <f>form!B117</f>
        <v>0</v>
      </c>
      <c r="O117" s="67" t="s">
        <v>798</v>
      </c>
      <c r="P117" s="67"/>
      <c r="Q117" s="67"/>
      <c r="R117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17" s="67" t="s">
        <v>142</v>
      </c>
      <c r="U117" s="68">
        <f t="shared" si="143"/>
        <v>2533</v>
      </c>
      <c r="V117" s="69" t="s">
        <v>148</v>
      </c>
      <c r="W117" s="67">
        <f>form!B117</f>
        <v>0</v>
      </c>
      <c r="X117" s="67" t="s">
        <v>138</v>
      </c>
      <c r="Y117" s="67"/>
      <c r="Z117" s="67"/>
      <c r="AA117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17" s="67" t="s">
        <v>142</v>
      </c>
      <c r="AD117" s="68">
        <f t="shared" si="145"/>
        <v>2534</v>
      </c>
      <c r="AE117" s="69" t="s">
        <v>149</v>
      </c>
      <c r="AF117" s="67">
        <f>form!B117</f>
        <v>0</v>
      </c>
      <c r="AG117" s="67" t="s">
        <v>807</v>
      </c>
      <c r="AH117" s="67">
        <f t="shared" si="146"/>
        <v>2533</v>
      </c>
      <c r="AI117" s="67" t="s">
        <v>810</v>
      </c>
      <c r="AJ117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2533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17" s="67" t="s">
        <v>142</v>
      </c>
      <c r="AM117" s="68">
        <f t="shared" si="148"/>
        <v>2535</v>
      </c>
      <c r="AN117" s="69" t="s">
        <v>150</v>
      </c>
      <c r="AO117" s="67">
        <f>form!B117</f>
        <v>0</v>
      </c>
      <c r="AP117" s="67" t="s">
        <v>808</v>
      </c>
      <c r="AQ117" s="67">
        <f t="shared" si="149"/>
        <v>2534</v>
      </c>
      <c r="AR117" s="67" t="s">
        <v>811</v>
      </c>
      <c r="AS117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2534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17" s="67" t="s">
        <v>142</v>
      </c>
      <c r="AV117" s="68">
        <f t="shared" si="151"/>
        <v>2536</v>
      </c>
      <c r="AW117" s="69" t="s">
        <v>151</v>
      </c>
      <c r="AX117" s="67">
        <f>form!B117</f>
        <v>0</v>
      </c>
      <c r="AY117" s="67" t="s">
        <v>809</v>
      </c>
      <c r="AZ117" s="67">
        <f t="shared" si="152"/>
        <v>2535</v>
      </c>
      <c r="BA117" s="67" t="s">
        <v>812</v>
      </c>
      <c r="BB117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2535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17" s="67" t="s">
        <v>142</v>
      </c>
      <c r="BE117" s="68">
        <f t="shared" si="154"/>
        <v>2537</v>
      </c>
      <c r="BF117" s="69" t="s">
        <v>152</v>
      </c>
      <c r="BG117" s="67">
        <f>form!B117</f>
        <v>0</v>
      </c>
      <c r="BH117" s="67" t="s">
        <v>849</v>
      </c>
      <c r="BI117" s="67"/>
      <c r="BJ117" s="67"/>
      <c r="BK117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17" s="67" t="s">
        <v>142</v>
      </c>
      <c r="BN117" s="68">
        <f t="shared" si="156"/>
        <v>2538</v>
      </c>
      <c r="BO117" s="69" t="s">
        <v>153</v>
      </c>
      <c r="BP117" s="67">
        <f>form!B117</f>
        <v>0</v>
      </c>
      <c r="BQ117" s="67" t="s">
        <v>814</v>
      </c>
      <c r="BR117" s="67">
        <f t="shared" si="157"/>
        <v>2547</v>
      </c>
      <c r="BS117" s="67" t="s">
        <v>144</v>
      </c>
      <c r="BT117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2547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17" s="67" t="s">
        <v>142</v>
      </c>
      <c r="BW117" s="68">
        <f t="shared" si="159"/>
        <v>2539</v>
      </c>
      <c r="BX117" s="69" t="s">
        <v>154</v>
      </c>
      <c r="BY117" s="67">
        <f>form!B117</f>
        <v>0</v>
      </c>
      <c r="BZ117" s="67" t="s">
        <v>806</v>
      </c>
      <c r="CA117" s="67">
        <f t="shared" si="160"/>
        <v>2540</v>
      </c>
      <c r="CB117" s="67" t="s">
        <v>145</v>
      </c>
      <c r="CC117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2540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17" s="67" t="s">
        <v>142</v>
      </c>
      <c r="CF117" s="68">
        <f t="shared" si="162"/>
        <v>2540</v>
      </c>
      <c r="CG117" s="69" t="s">
        <v>155</v>
      </c>
      <c r="CH117" s="67">
        <f>form!B117</f>
        <v>0</v>
      </c>
      <c r="CI117" s="67" t="s">
        <v>139</v>
      </c>
      <c r="CJ117" s="67"/>
      <c r="CK117" s="67"/>
      <c r="CL117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17" s="67" t="s">
        <v>142</v>
      </c>
      <c r="CO117" s="68">
        <f t="shared" si="164"/>
        <v>2541</v>
      </c>
      <c r="CP117" s="69" t="s">
        <v>141</v>
      </c>
      <c r="CQ117" s="67">
        <f>form!B117</f>
        <v>0</v>
      </c>
      <c r="CR117" s="67" t="s">
        <v>140</v>
      </c>
      <c r="CS117" s="67"/>
      <c r="CT117" s="67"/>
      <c r="CU117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17" s="67" t="s">
        <v>142</v>
      </c>
      <c r="CX117" s="68">
        <f t="shared" si="166"/>
        <v>2542</v>
      </c>
      <c r="CY117" s="69" t="s">
        <v>156</v>
      </c>
      <c r="CZ117" s="67">
        <f>form!B117</f>
        <v>0</v>
      </c>
      <c r="DA117" s="67" t="s">
        <v>137</v>
      </c>
      <c r="DB117" s="67"/>
      <c r="DC117" s="67"/>
      <c r="DD117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17" s="67" t="s">
        <v>142</v>
      </c>
      <c r="DG117" s="68">
        <f t="shared" si="168"/>
        <v>2543</v>
      </c>
      <c r="DH117" s="69" t="s">
        <v>158</v>
      </c>
      <c r="DI117" s="67">
        <f>form!B117</f>
        <v>0</v>
      </c>
      <c r="DJ117" s="67" t="s">
        <v>799</v>
      </c>
      <c r="DK117" s="70">
        <f t="shared" si="169"/>
        <v>2547</v>
      </c>
      <c r="DL117" s="67" t="s">
        <v>800</v>
      </c>
      <c r="DM117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17" s="67" t="s">
        <v>142</v>
      </c>
      <c r="DP117" s="68">
        <f t="shared" si="171"/>
        <v>2544</v>
      </c>
      <c r="DQ117" s="69" t="s">
        <v>159</v>
      </c>
      <c r="DR117" s="67">
        <f>form!B117</f>
        <v>0</v>
      </c>
      <c r="DS117" s="67" t="s">
        <v>802</v>
      </c>
      <c r="DT117" s="70">
        <f t="shared" si="172"/>
        <v>2547</v>
      </c>
      <c r="DU117" s="67" t="s">
        <v>803</v>
      </c>
      <c r="DV117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17" s="67" t="s">
        <v>142</v>
      </c>
      <c r="DY117" s="68">
        <f t="shared" si="174"/>
        <v>2545</v>
      </c>
      <c r="DZ117" s="69" t="s">
        <v>160</v>
      </c>
      <c r="EA117" s="67">
        <f>form!B117</f>
        <v>0</v>
      </c>
      <c r="EB117" s="67" t="s">
        <v>804</v>
      </c>
      <c r="EC117" s="70">
        <f t="shared" si="175"/>
        <v>2547</v>
      </c>
      <c r="ED117" s="67" t="s">
        <v>803</v>
      </c>
      <c r="EE117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17" s="67" t="s">
        <v>142</v>
      </c>
      <c r="EH117" s="68">
        <f t="shared" si="177"/>
        <v>2546</v>
      </c>
      <c r="EI117" s="69" t="s">
        <v>161</v>
      </c>
      <c r="EJ117" s="67">
        <f>form!B117</f>
        <v>0</v>
      </c>
      <c r="EK117" s="67" t="s">
        <v>805</v>
      </c>
      <c r="EL117" s="70">
        <f t="shared" si="178"/>
        <v>2547</v>
      </c>
      <c r="EM117" s="67" t="s">
        <v>803</v>
      </c>
      <c r="EN117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17" s="67" t="s">
        <v>142</v>
      </c>
      <c r="EQ117" s="68">
        <f t="shared" si="180"/>
        <v>2547</v>
      </c>
      <c r="ER117" s="69" t="s">
        <v>157</v>
      </c>
      <c r="ES117" s="67">
        <f>form!B117</f>
        <v>0</v>
      </c>
      <c r="ET117" s="67" t="s">
        <v>813</v>
      </c>
      <c r="EU117" s="67"/>
      <c r="EV117" s="67"/>
      <c r="EW117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17" s="71" t="s">
        <v>162</v>
      </c>
      <c r="FI117" s="71">
        <f t="shared" si="182"/>
        <v>2547</v>
      </c>
      <c r="FJ117" s="71" t="s">
        <v>163</v>
      </c>
      <c r="FK117" s="67">
        <f>form!B117</f>
        <v>0</v>
      </c>
      <c r="FL117" s="71" t="s">
        <v>164</v>
      </c>
      <c r="FM117" s="71"/>
      <c r="FN117" s="71"/>
      <c r="FO117" s="58" t="str">
        <f t="shared" si="183"/>
        <v>INSERT INTO `ez_fabrik_joins` (`list_id`, `element_id`, `join_from_table`, `table_join`, `table_key`, `table_join_key`, `join_type`, `group_id`, `params`) VALUES (0, 2547, '', '#__users', 'user_sp', 'id', 'left', 0, '{"join-label":"name","type":"element","pk":"`#__users`.`id`"}');</v>
      </c>
      <c r="FQ117" s="67" t="s">
        <v>142</v>
      </c>
      <c r="FR117" s="68">
        <f t="shared" si="184"/>
        <v>2548</v>
      </c>
      <c r="FS117" s="67" t="s">
        <v>341</v>
      </c>
      <c r="FT117" s="67">
        <f>form!B117</f>
        <v>0</v>
      </c>
      <c r="FU117" s="67" t="s">
        <v>342</v>
      </c>
      <c r="FV117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17" s="59"/>
      <c r="FX117" s="13" t="s">
        <v>142</v>
      </c>
      <c r="FY117" s="68">
        <f t="shared" si="118"/>
        <v>2549</v>
      </c>
      <c r="FZ117" t="s">
        <v>851</v>
      </c>
      <c r="GA117" s="67">
        <f>form!B117</f>
        <v>0</v>
      </c>
      <c r="GB117" t="s">
        <v>853</v>
      </c>
      <c r="GC117" s="34">
        <f t="shared" si="119"/>
        <v>2533</v>
      </c>
      <c r="GD117" t="s">
        <v>852</v>
      </c>
      <c r="GE117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2533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17" s="67"/>
      <c r="GH117" s="67"/>
      <c r="GI117" s="67"/>
      <c r="GJ117" s="67"/>
      <c r="GL117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2547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17" s="67" t="str">
        <f t="shared" si="1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17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17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2533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17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2534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17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2535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17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17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2547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17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2540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17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17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17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17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17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17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17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17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17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17" s="66" t="str">
        <f t="shared" si="139"/>
        <v>INSERT INTO `ez_fabrik_joins` (`list_id`, `element_id`, `join_from_table`, `table_join`, `table_key`, `table_join_key`, `join_type`, `group_id`, `params`) VALUES (0, 2547, '', '#__users', 'user_sp', 'id', 'left', 0, '{"join-label":"name","type":"element","pk":"`#__users`.`id`"}');</v>
      </c>
    </row>
    <row r="118" spans="1:212" x14ac:dyDescent="0.25">
      <c r="A118" s="67" t="s">
        <v>142</v>
      </c>
      <c r="B118" s="68">
        <f>dop!A120+1</f>
        <v>2551</v>
      </c>
      <c r="C118" s="69" t="s">
        <v>146</v>
      </c>
      <c r="D118" s="67">
        <f>form!B118</f>
        <v>0</v>
      </c>
      <c r="E118" s="67" t="s">
        <v>854</v>
      </c>
      <c r="F118" s="70">
        <f t="shared" si="140"/>
        <v>2567</v>
      </c>
      <c r="G118" s="67" t="s">
        <v>797</v>
      </c>
      <c r="H118" s="67"/>
      <c r="I118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2567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18" s="67" t="s">
        <v>142</v>
      </c>
      <c r="L118" s="68">
        <f t="shared" si="141"/>
        <v>2552</v>
      </c>
      <c r="M118" s="69" t="s">
        <v>147</v>
      </c>
      <c r="N118" s="67">
        <f>form!B118</f>
        <v>0</v>
      </c>
      <c r="O118" s="67" t="s">
        <v>798</v>
      </c>
      <c r="P118" s="67"/>
      <c r="Q118" s="67"/>
      <c r="R118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18" s="67" t="s">
        <v>142</v>
      </c>
      <c r="U118" s="68">
        <f t="shared" si="143"/>
        <v>2553</v>
      </c>
      <c r="V118" s="69" t="s">
        <v>148</v>
      </c>
      <c r="W118" s="67">
        <f>form!B118</f>
        <v>0</v>
      </c>
      <c r="X118" s="67" t="s">
        <v>138</v>
      </c>
      <c r="Y118" s="67"/>
      <c r="Z118" s="67"/>
      <c r="AA118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18" s="67" t="s">
        <v>142</v>
      </c>
      <c r="AD118" s="68">
        <f t="shared" si="145"/>
        <v>2554</v>
      </c>
      <c r="AE118" s="69" t="s">
        <v>149</v>
      </c>
      <c r="AF118" s="67">
        <f>form!B118</f>
        <v>0</v>
      </c>
      <c r="AG118" s="67" t="s">
        <v>807</v>
      </c>
      <c r="AH118" s="67">
        <f t="shared" si="146"/>
        <v>2553</v>
      </c>
      <c r="AI118" s="67" t="s">
        <v>810</v>
      </c>
      <c r="AJ118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2553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18" s="67" t="s">
        <v>142</v>
      </c>
      <c r="AM118" s="68">
        <f t="shared" si="148"/>
        <v>2555</v>
      </c>
      <c r="AN118" s="69" t="s">
        <v>150</v>
      </c>
      <c r="AO118" s="67">
        <f>form!B118</f>
        <v>0</v>
      </c>
      <c r="AP118" s="67" t="s">
        <v>808</v>
      </c>
      <c r="AQ118" s="67">
        <f t="shared" si="149"/>
        <v>2554</v>
      </c>
      <c r="AR118" s="67" t="s">
        <v>811</v>
      </c>
      <c r="AS118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2554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18" s="67" t="s">
        <v>142</v>
      </c>
      <c r="AV118" s="68">
        <f t="shared" si="151"/>
        <v>2556</v>
      </c>
      <c r="AW118" s="69" t="s">
        <v>151</v>
      </c>
      <c r="AX118" s="67">
        <f>form!B118</f>
        <v>0</v>
      </c>
      <c r="AY118" s="67" t="s">
        <v>809</v>
      </c>
      <c r="AZ118" s="67">
        <f t="shared" si="152"/>
        <v>2555</v>
      </c>
      <c r="BA118" s="67" t="s">
        <v>812</v>
      </c>
      <c r="BB118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2555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18" s="67" t="s">
        <v>142</v>
      </c>
      <c r="BE118" s="68">
        <f t="shared" si="154"/>
        <v>2557</v>
      </c>
      <c r="BF118" s="69" t="s">
        <v>152</v>
      </c>
      <c r="BG118" s="67">
        <f>form!B118</f>
        <v>0</v>
      </c>
      <c r="BH118" s="67" t="s">
        <v>849</v>
      </c>
      <c r="BI118" s="67"/>
      <c r="BJ118" s="67"/>
      <c r="BK118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18" s="67" t="s">
        <v>142</v>
      </c>
      <c r="BN118" s="68">
        <f t="shared" si="156"/>
        <v>2558</v>
      </c>
      <c r="BO118" s="69" t="s">
        <v>153</v>
      </c>
      <c r="BP118" s="67">
        <f>form!B118</f>
        <v>0</v>
      </c>
      <c r="BQ118" s="67" t="s">
        <v>814</v>
      </c>
      <c r="BR118" s="67">
        <f t="shared" si="157"/>
        <v>2567</v>
      </c>
      <c r="BS118" s="67" t="s">
        <v>144</v>
      </c>
      <c r="BT118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2567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18" s="67" t="s">
        <v>142</v>
      </c>
      <c r="BW118" s="68">
        <f t="shared" si="159"/>
        <v>2559</v>
      </c>
      <c r="BX118" s="69" t="s">
        <v>154</v>
      </c>
      <c r="BY118" s="67">
        <f>form!B118</f>
        <v>0</v>
      </c>
      <c r="BZ118" s="67" t="s">
        <v>806</v>
      </c>
      <c r="CA118" s="67">
        <f t="shared" si="160"/>
        <v>2560</v>
      </c>
      <c r="CB118" s="67" t="s">
        <v>145</v>
      </c>
      <c r="CC118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2560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18" s="67" t="s">
        <v>142</v>
      </c>
      <c r="CF118" s="68">
        <f t="shared" si="162"/>
        <v>2560</v>
      </c>
      <c r="CG118" s="69" t="s">
        <v>155</v>
      </c>
      <c r="CH118" s="67">
        <f>form!B118</f>
        <v>0</v>
      </c>
      <c r="CI118" s="67" t="s">
        <v>139</v>
      </c>
      <c r="CJ118" s="67"/>
      <c r="CK118" s="67"/>
      <c r="CL118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18" s="67" t="s">
        <v>142</v>
      </c>
      <c r="CO118" s="68">
        <f t="shared" si="164"/>
        <v>2561</v>
      </c>
      <c r="CP118" s="69" t="s">
        <v>141</v>
      </c>
      <c r="CQ118" s="67">
        <f>form!B118</f>
        <v>0</v>
      </c>
      <c r="CR118" s="67" t="s">
        <v>140</v>
      </c>
      <c r="CS118" s="67"/>
      <c r="CT118" s="67"/>
      <c r="CU118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18" s="67" t="s">
        <v>142</v>
      </c>
      <c r="CX118" s="68">
        <f t="shared" si="166"/>
        <v>2562</v>
      </c>
      <c r="CY118" s="69" t="s">
        <v>156</v>
      </c>
      <c r="CZ118" s="67">
        <f>form!B118</f>
        <v>0</v>
      </c>
      <c r="DA118" s="67" t="s">
        <v>137</v>
      </c>
      <c r="DB118" s="67"/>
      <c r="DC118" s="67"/>
      <c r="DD118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18" s="67" t="s">
        <v>142</v>
      </c>
      <c r="DG118" s="68">
        <f t="shared" si="168"/>
        <v>2563</v>
      </c>
      <c r="DH118" s="69" t="s">
        <v>158</v>
      </c>
      <c r="DI118" s="67">
        <f>form!B118</f>
        <v>0</v>
      </c>
      <c r="DJ118" s="67" t="s">
        <v>799</v>
      </c>
      <c r="DK118" s="70">
        <f t="shared" si="169"/>
        <v>2567</v>
      </c>
      <c r="DL118" s="67" t="s">
        <v>800</v>
      </c>
      <c r="DM118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18" s="67" t="s">
        <v>142</v>
      </c>
      <c r="DP118" s="68">
        <f t="shared" si="171"/>
        <v>2564</v>
      </c>
      <c r="DQ118" s="69" t="s">
        <v>159</v>
      </c>
      <c r="DR118" s="67">
        <f>form!B118</f>
        <v>0</v>
      </c>
      <c r="DS118" s="67" t="s">
        <v>802</v>
      </c>
      <c r="DT118" s="70">
        <f t="shared" si="172"/>
        <v>2567</v>
      </c>
      <c r="DU118" s="67" t="s">
        <v>803</v>
      </c>
      <c r="DV118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18" s="67" t="s">
        <v>142</v>
      </c>
      <c r="DY118" s="68">
        <f t="shared" si="174"/>
        <v>2565</v>
      </c>
      <c r="DZ118" s="69" t="s">
        <v>160</v>
      </c>
      <c r="EA118" s="67">
        <f>form!B118</f>
        <v>0</v>
      </c>
      <c r="EB118" s="67" t="s">
        <v>804</v>
      </c>
      <c r="EC118" s="70">
        <f t="shared" si="175"/>
        <v>2567</v>
      </c>
      <c r="ED118" s="67" t="s">
        <v>803</v>
      </c>
      <c r="EE118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18" s="67" t="s">
        <v>142</v>
      </c>
      <c r="EH118" s="68">
        <f t="shared" si="177"/>
        <v>2566</v>
      </c>
      <c r="EI118" s="69" t="s">
        <v>161</v>
      </c>
      <c r="EJ118" s="67">
        <f>form!B118</f>
        <v>0</v>
      </c>
      <c r="EK118" s="67" t="s">
        <v>805</v>
      </c>
      <c r="EL118" s="70">
        <f t="shared" si="178"/>
        <v>2567</v>
      </c>
      <c r="EM118" s="67" t="s">
        <v>803</v>
      </c>
      <c r="EN118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18" s="67" t="s">
        <v>142</v>
      </c>
      <c r="EQ118" s="68">
        <f t="shared" si="180"/>
        <v>2567</v>
      </c>
      <c r="ER118" s="69" t="s">
        <v>157</v>
      </c>
      <c r="ES118" s="67">
        <f>form!B118</f>
        <v>0</v>
      </c>
      <c r="ET118" s="67" t="s">
        <v>813</v>
      </c>
      <c r="EU118" s="67"/>
      <c r="EV118" s="67"/>
      <c r="EW118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18" s="71" t="s">
        <v>162</v>
      </c>
      <c r="FI118" s="71">
        <f t="shared" si="182"/>
        <v>2567</v>
      </c>
      <c r="FJ118" s="71" t="s">
        <v>163</v>
      </c>
      <c r="FK118" s="67">
        <f>form!B118</f>
        <v>0</v>
      </c>
      <c r="FL118" s="71" t="s">
        <v>164</v>
      </c>
      <c r="FM118" s="71"/>
      <c r="FN118" s="71"/>
      <c r="FO118" s="58" t="str">
        <f t="shared" si="183"/>
        <v>INSERT INTO `ez_fabrik_joins` (`list_id`, `element_id`, `join_from_table`, `table_join`, `table_key`, `table_join_key`, `join_type`, `group_id`, `params`) VALUES (0, 2567, '', '#__users', 'user_sp', 'id', 'left', 0, '{"join-label":"name","type":"element","pk":"`#__users`.`id`"}');</v>
      </c>
      <c r="FQ118" s="67" t="s">
        <v>142</v>
      </c>
      <c r="FR118" s="68">
        <f t="shared" si="184"/>
        <v>2568</v>
      </c>
      <c r="FS118" s="67" t="s">
        <v>341</v>
      </c>
      <c r="FT118" s="67">
        <f>form!B118</f>
        <v>0</v>
      </c>
      <c r="FU118" s="67" t="s">
        <v>342</v>
      </c>
      <c r="FV118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18" s="59"/>
      <c r="FX118" s="13" t="s">
        <v>142</v>
      </c>
      <c r="FY118" s="68">
        <f t="shared" si="118"/>
        <v>2569</v>
      </c>
      <c r="FZ118" t="s">
        <v>851</v>
      </c>
      <c r="GA118" s="67">
        <f>form!B118</f>
        <v>0</v>
      </c>
      <c r="GB118" t="s">
        <v>853</v>
      </c>
      <c r="GC118" s="34">
        <f t="shared" si="119"/>
        <v>2553</v>
      </c>
      <c r="GD118" t="s">
        <v>852</v>
      </c>
      <c r="GE118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2553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18" s="67"/>
      <c r="GH118" s="67"/>
      <c r="GI118" s="67"/>
      <c r="GJ118" s="67"/>
      <c r="GL118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2567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18" s="67" t="str">
        <f t="shared" si="18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N118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18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2553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18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2554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18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2555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18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18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2567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18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2560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18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18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18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18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18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18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18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18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18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18" s="66" t="str">
        <f t="shared" si="139"/>
        <v>INSERT INTO `ez_fabrik_joins` (`list_id`, `element_id`, `join_from_table`, `table_join`, `table_key`, `table_join_key`, `join_type`, `group_id`, `params`) VALUES (0, 2567, '', '#__users', 'user_sp', 'id', 'left', 0, '{"join-label":"name","type":"element","pk":"`#__users`.`id`"}');</v>
      </c>
    </row>
    <row r="119" spans="1:212" x14ac:dyDescent="0.25">
      <c r="A119" s="67" t="s">
        <v>142</v>
      </c>
      <c r="B119" s="68">
        <f>dop!A121+1</f>
        <v>2571</v>
      </c>
      <c r="C119" s="69" t="s">
        <v>146</v>
      </c>
      <c r="D119" s="67">
        <f>form!B119</f>
        <v>0</v>
      </c>
      <c r="E119" s="67" t="s">
        <v>854</v>
      </c>
      <c r="F119" s="70">
        <f t="shared" si="140"/>
        <v>2587</v>
      </c>
      <c r="G119" s="67" t="s">
        <v>797</v>
      </c>
      <c r="H119" s="67"/>
      <c r="I119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2587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19" s="67" t="s">
        <v>142</v>
      </c>
      <c r="L119" s="68">
        <f t="shared" si="141"/>
        <v>2572</v>
      </c>
      <c r="M119" s="69" t="s">
        <v>147</v>
      </c>
      <c r="N119" s="67">
        <f>form!B119</f>
        <v>0</v>
      </c>
      <c r="O119" s="67" t="s">
        <v>798</v>
      </c>
      <c r="P119" s="67"/>
      <c r="Q119" s="67"/>
      <c r="R119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19" s="67" t="s">
        <v>142</v>
      </c>
      <c r="U119" s="68">
        <f t="shared" si="143"/>
        <v>2573</v>
      </c>
      <c r="V119" s="69" t="s">
        <v>148</v>
      </c>
      <c r="W119" s="67">
        <f>form!B119</f>
        <v>0</v>
      </c>
      <c r="X119" s="67" t="s">
        <v>138</v>
      </c>
      <c r="Y119" s="67"/>
      <c r="Z119" s="67"/>
      <c r="AA119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19" s="67" t="s">
        <v>142</v>
      </c>
      <c r="AD119" s="68">
        <f t="shared" si="145"/>
        <v>2574</v>
      </c>
      <c r="AE119" s="69" t="s">
        <v>149</v>
      </c>
      <c r="AF119" s="67">
        <f>form!B119</f>
        <v>0</v>
      </c>
      <c r="AG119" s="67" t="s">
        <v>807</v>
      </c>
      <c r="AH119" s="67">
        <f t="shared" si="146"/>
        <v>2573</v>
      </c>
      <c r="AI119" s="67" t="s">
        <v>810</v>
      </c>
      <c r="AJ119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2573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19" s="67" t="s">
        <v>142</v>
      </c>
      <c r="AM119" s="68">
        <f t="shared" si="148"/>
        <v>2575</v>
      </c>
      <c r="AN119" s="69" t="s">
        <v>150</v>
      </c>
      <c r="AO119" s="67">
        <f>form!B119</f>
        <v>0</v>
      </c>
      <c r="AP119" s="67" t="s">
        <v>808</v>
      </c>
      <c r="AQ119" s="67">
        <f t="shared" si="149"/>
        <v>2574</v>
      </c>
      <c r="AR119" s="67" t="s">
        <v>811</v>
      </c>
      <c r="AS119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2574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19" s="67" t="s">
        <v>142</v>
      </c>
      <c r="AV119" s="68">
        <f t="shared" si="151"/>
        <v>2576</v>
      </c>
      <c r="AW119" s="69" t="s">
        <v>151</v>
      </c>
      <c r="AX119" s="67">
        <f>form!B119</f>
        <v>0</v>
      </c>
      <c r="AY119" s="67" t="s">
        <v>809</v>
      </c>
      <c r="AZ119" s="67">
        <f t="shared" si="152"/>
        <v>2575</v>
      </c>
      <c r="BA119" s="67" t="s">
        <v>812</v>
      </c>
      <c r="BB119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2575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19" s="67" t="s">
        <v>142</v>
      </c>
      <c r="BE119" s="68">
        <f t="shared" si="154"/>
        <v>2577</v>
      </c>
      <c r="BF119" s="69" t="s">
        <v>152</v>
      </c>
      <c r="BG119" s="67">
        <f>form!B119</f>
        <v>0</v>
      </c>
      <c r="BH119" s="67" t="s">
        <v>849</v>
      </c>
      <c r="BI119" s="67"/>
      <c r="BJ119" s="67"/>
      <c r="BK119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19" s="67" t="s">
        <v>142</v>
      </c>
      <c r="BN119" s="68">
        <f t="shared" si="156"/>
        <v>2578</v>
      </c>
      <c r="BO119" s="69" t="s">
        <v>153</v>
      </c>
      <c r="BP119" s="67">
        <f>form!B119</f>
        <v>0</v>
      </c>
      <c r="BQ119" s="67" t="s">
        <v>814</v>
      </c>
      <c r="BR119" s="67">
        <f t="shared" si="157"/>
        <v>2587</v>
      </c>
      <c r="BS119" s="67" t="s">
        <v>144</v>
      </c>
      <c r="BT119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2587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19" s="67" t="s">
        <v>142</v>
      </c>
      <c r="BW119" s="68">
        <f t="shared" si="159"/>
        <v>2579</v>
      </c>
      <c r="BX119" s="69" t="s">
        <v>154</v>
      </c>
      <c r="BY119" s="67">
        <f>form!B119</f>
        <v>0</v>
      </c>
      <c r="BZ119" s="67" t="s">
        <v>806</v>
      </c>
      <c r="CA119" s="67">
        <f t="shared" si="160"/>
        <v>2580</v>
      </c>
      <c r="CB119" s="67" t="s">
        <v>145</v>
      </c>
      <c r="CC119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2580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19" s="67" t="s">
        <v>142</v>
      </c>
      <c r="CF119" s="68">
        <f t="shared" si="162"/>
        <v>2580</v>
      </c>
      <c r="CG119" s="69" t="s">
        <v>155</v>
      </c>
      <c r="CH119" s="67">
        <f>form!B119</f>
        <v>0</v>
      </c>
      <c r="CI119" s="67" t="s">
        <v>139</v>
      </c>
      <c r="CJ119" s="67"/>
      <c r="CK119" s="67"/>
      <c r="CL119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19" s="67" t="s">
        <v>142</v>
      </c>
      <c r="CO119" s="68">
        <f t="shared" si="164"/>
        <v>2581</v>
      </c>
      <c r="CP119" s="69" t="s">
        <v>141</v>
      </c>
      <c r="CQ119" s="67">
        <f>form!B119</f>
        <v>0</v>
      </c>
      <c r="CR119" s="67" t="s">
        <v>140</v>
      </c>
      <c r="CS119" s="67"/>
      <c r="CT119" s="67"/>
      <c r="CU119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19" s="67" t="s">
        <v>142</v>
      </c>
      <c r="CX119" s="68">
        <f t="shared" si="166"/>
        <v>2582</v>
      </c>
      <c r="CY119" s="69" t="s">
        <v>156</v>
      </c>
      <c r="CZ119" s="67">
        <f>form!B119</f>
        <v>0</v>
      </c>
      <c r="DA119" s="67" t="s">
        <v>137</v>
      </c>
      <c r="DB119" s="67"/>
      <c r="DC119" s="67"/>
      <c r="DD119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19" s="67" t="s">
        <v>142</v>
      </c>
      <c r="DG119" s="68">
        <f t="shared" si="168"/>
        <v>2583</v>
      </c>
      <c r="DH119" s="69" t="s">
        <v>158</v>
      </c>
      <c r="DI119" s="67">
        <f>form!B119</f>
        <v>0</v>
      </c>
      <c r="DJ119" s="67" t="s">
        <v>799</v>
      </c>
      <c r="DK119" s="70">
        <f t="shared" si="169"/>
        <v>2587</v>
      </c>
      <c r="DL119" s="67" t="s">
        <v>800</v>
      </c>
      <c r="DM119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19" s="67" t="s">
        <v>142</v>
      </c>
      <c r="DP119" s="68">
        <f t="shared" si="171"/>
        <v>2584</v>
      </c>
      <c r="DQ119" s="69" t="s">
        <v>159</v>
      </c>
      <c r="DR119" s="67">
        <f>form!B119</f>
        <v>0</v>
      </c>
      <c r="DS119" s="67" t="s">
        <v>802</v>
      </c>
      <c r="DT119" s="70">
        <f t="shared" si="172"/>
        <v>2587</v>
      </c>
      <c r="DU119" s="67" t="s">
        <v>803</v>
      </c>
      <c r="DV119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19" s="67" t="s">
        <v>142</v>
      </c>
      <c r="DY119" s="68">
        <f t="shared" si="174"/>
        <v>2585</v>
      </c>
      <c r="DZ119" s="69" t="s">
        <v>160</v>
      </c>
      <c r="EA119" s="67">
        <f>form!B119</f>
        <v>0</v>
      </c>
      <c r="EB119" s="67" t="s">
        <v>804</v>
      </c>
      <c r="EC119" s="70">
        <f t="shared" si="175"/>
        <v>2587</v>
      </c>
      <c r="ED119" s="67" t="s">
        <v>803</v>
      </c>
      <c r="EE119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19" s="67" t="s">
        <v>142</v>
      </c>
      <c r="EH119" s="68">
        <f t="shared" si="177"/>
        <v>2586</v>
      </c>
      <c r="EI119" s="69" t="s">
        <v>161</v>
      </c>
      <c r="EJ119" s="67">
        <f>form!B119</f>
        <v>0</v>
      </c>
      <c r="EK119" s="67" t="s">
        <v>805</v>
      </c>
      <c r="EL119" s="70">
        <f t="shared" si="178"/>
        <v>2587</v>
      </c>
      <c r="EM119" s="67" t="s">
        <v>803</v>
      </c>
      <c r="EN119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19" s="67" t="s">
        <v>142</v>
      </c>
      <c r="EQ119" s="68">
        <f t="shared" si="180"/>
        <v>2587</v>
      </c>
      <c r="ER119" s="69" t="s">
        <v>157</v>
      </c>
      <c r="ES119" s="67">
        <f>form!B119</f>
        <v>0</v>
      </c>
      <c r="ET119" s="67" t="s">
        <v>813</v>
      </c>
      <c r="EU119" s="67"/>
      <c r="EV119" s="67"/>
      <c r="EW119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19" s="71" t="s">
        <v>162</v>
      </c>
      <c r="FI119" s="71">
        <f t="shared" si="182"/>
        <v>2587</v>
      </c>
      <c r="FJ119" s="71" t="s">
        <v>163</v>
      </c>
      <c r="FK119" s="67">
        <f>form!B119</f>
        <v>0</v>
      </c>
      <c r="FL119" s="71" t="s">
        <v>164</v>
      </c>
      <c r="FM119" s="71"/>
      <c r="FN119" s="71"/>
      <c r="FO119" s="58" t="str">
        <f t="shared" si="183"/>
        <v>INSERT INTO `ez_fabrik_joins` (`list_id`, `element_id`, `join_from_table`, `table_join`, `table_key`, `table_join_key`, `join_type`, `group_id`, `params`) VALUES (0, 2587, '', '#__users', 'user_sp', 'id', 'left', 0, '{"join-label":"name","type":"element","pk":"`#__users`.`id`"}');</v>
      </c>
      <c r="FQ119" s="67" t="s">
        <v>142</v>
      </c>
      <c r="FR119" s="68">
        <f t="shared" si="184"/>
        <v>2588</v>
      </c>
      <c r="FS119" s="67" t="s">
        <v>341</v>
      </c>
      <c r="FT119" s="67">
        <f>form!B119</f>
        <v>0</v>
      </c>
      <c r="FU119" s="67" t="s">
        <v>342</v>
      </c>
      <c r="FV119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19" s="59"/>
      <c r="FX119" s="13" t="s">
        <v>142</v>
      </c>
      <c r="FY119" s="68">
        <f t="shared" si="118"/>
        <v>2589</v>
      </c>
      <c r="FZ119" t="s">
        <v>851</v>
      </c>
      <c r="GA119" s="67">
        <f>form!B119</f>
        <v>0</v>
      </c>
      <c r="GB119" t="s">
        <v>853</v>
      </c>
      <c r="GC119" s="34">
        <f t="shared" si="119"/>
        <v>2573</v>
      </c>
      <c r="GD119" t="s">
        <v>852</v>
      </c>
      <c r="GE119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2573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19" s="67"/>
      <c r="GH119" s="67"/>
      <c r="GI119" s="67"/>
      <c r="GJ119" s="67"/>
      <c r="GL119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2587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19" s="67"/>
      <c r="GN119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19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2573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19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2574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19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2575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19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19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2587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19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2580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19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19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19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19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19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19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19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2587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19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19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19" s="66" t="str">
        <f t="shared" si="139"/>
        <v>INSERT INTO `ez_fabrik_joins` (`list_id`, `element_id`, `join_from_table`, `table_join`, `table_key`, `table_join_key`, `join_type`, `group_id`, `params`) VALUES (0, 2587, '', '#__users', 'user_sp', 'id', 'left', 0, '{"join-label":"name","type":"element","pk":"`#__users`.`id`"}');</v>
      </c>
    </row>
    <row r="120" spans="1:212" x14ac:dyDescent="0.25">
      <c r="A120" s="67" t="s">
        <v>142</v>
      </c>
      <c r="B120" s="68">
        <f>dop!A122+1</f>
        <v>2591</v>
      </c>
      <c r="C120" s="69" t="s">
        <v>146</v>
      </c>
      <c r="D120" s="67">
        <f>form!B120</f>
        <v>0</v>
      </c>
      <c r="E120" s="67" t="s">
        <v>854</v>
      </c>
      <c r="F120" s="70">
        <f t="shared" si="140"/>
        <v>2607</v>
      </c>
      <c r="G120" s="67" t="s">
        <v>797</v>
      </c>
      <c r="H120" s="67"/>
      <c r="I120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2607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20" s="67" t="s">
        <v>142</v>
      </c>
      <c r="L120" s="68">
        <f t="shared" si="141"/>
        <v>2592</v>
      </c>
      <c r="M120" s="69" t="s">
        <v>147</v>
      </c>
      <c r="N120" s="67">
        <f>form!B120</f>
        <v>0</v>
      </c>
      <c r="O120" s="67" t="s">
        <v>798</v>
      </c>
      <c r="P120" s="67"/>
      <c r="Q120" s="67"/>
      <c r="R120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20" s="67" t="s">
        <v>142</v>
      </c>
      <c r="U120" s="68">
        <f t="shared" si="143"/>
        <v>2593</v>
      </c>
      <c r="V120" s="69" t="s">
        <v>148</v>
      </c>
      <c r="W120" s="67">
        <f>form!B120</f>
        <v>0</v>
      </c>
      <c r="X120" s="67" t="s">
        <v>138</v>
      </c>
      <c r="Y120" s="67"/>
      <c r="Z120" s="67"/>
      <c r="AA120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20" s="67" t="s">
        <v>142</v>
      </c>
      <c r="AD120" s="68">
        <f t="shared" si="145"/>
        <v>2594</v>
      </c>
      <c r="AE120" s="69" t="s">
        <v>149</v>
      </c>
      <c r="AF120" s="67">
        <f>form!B120</f>
        <v>0</v>
      </c>
      <c r="AG120" s="67" t="s">
        <v>807</v>
      </c>
      <c r="AH120" s="67">
        <f t="shared" si="146"/>
        <v>2593</v>
      </c>
      <c r="AI120" s="67" t="s">
        <v>810</v>
      </c>
      <c r="AJ120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2593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20" s="67" t="s">
        <v>142</v>
      </c>
      <c r="AM120" s="68">
        <f t="shared" si="148"/>
        <v>2595</v>
      </c>
      <c r="AN120" s="69" t="s">
        <v>150</v>
      </c>
      <c r="AO120" s="67">
        <f>form!B120</f>
        <v>0</v>
      </c>
      <c r="AP120" s="67" t="s">
        <v>808</v>
      </c>
      <c r="AQ120" s="67">
        <f t="shared" si="149"/>
        <v>2594</v>
      </c>
      <c r="AR120" s="67" t="s">
        <v>811</v>
      </c>
      <c r="AS120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2594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20" s="67" t="s">
        <v>142</v>
      </c>
      <c r="AV120" s="68">
        <f t="shared" si="151"/>
        <v>2596</v>
      </c>
      <c r="AW120" s="69" t="s">
        <v>151</v>
      </c>
      <c r="AX120" s="67">
        <f>form!B120</f>
        <v>0</v>
      </c>
      <c r="AY120" s="67" t="s">
        <v>809</v>
      </c>
      <c r="AZ120" s="67">
        <f t="shared" si="152"/>
        <v>2595</v>
      </c>
      <c r="BA120" s="67" t="s">
        <v>812</v>
      </c>
      <c r="BB120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2595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20" s="67" t="s">
        <v>142</v>
      </c>
      <c r="BE120" s="68">
        <f t="shared" si="154"/>
        <v>2597</v>
      </c>
      <c r="BF120" s="69" t="s">
        <v>152</v>
      </c>
      <c r="BG120" s="67">
        <f>form!B120</f>
        <v>0</v>
      </c>
      <c r="BH120" s="67" t="s">
        <v>849</v>
      </c>
      <c r="BI120" s="67"/>
      <c r="BJ120" s="67"/>
      <c r="BK120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20" s="67" t="s">
        <v>142</v>
      </c>
      <c r="BN120" s="68">
        <f t="shared" si="156"/>
        <v>2598</v>
      </c>
      <c r="BO120" s="69" t="s">
        <v>153</v>
      </c>
      <c r="BP120" s="67">
        <f>form!B120</f>
        <v>0</v>
      </c>
      <c r="BQ120" s="67" t="s">
        <v>814</v>
      </c>
      <c r="BR120" s="67">
        <f t="shared" si="157"/>
        <v>2607</v>
      </c>
      <c r="BS120" s="67" t="s">
        <v>144</v>
      </c>
      <c r="BT120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2607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20" s="67" t="s">
        <v>142</v>
      </c>
      <c r="BW120" s="68">
        <f t="shared" si="159"/>
        <v>2599</v>
      </c>
      <c r="BX120" s="69" t="s">
        <v>154</v>
      </c>
      <c r="BY120" s="67">
        <f>form!B120</f>
        <v>0</v>
      </c>
      <c r="BZ120" s="67" t="s">
        <v>806</v>
      </c>
      <c r="CA120" s="67">
        <f t="shared" si="160"/>
        <v>2600</v>
      </c>
      <c r="CB120" s="67" t="s">
        <v>145</v>
      </c>
      <c r="CC120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2600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20" s="67" t="s">
        <v>142</v>
      </c>
      <c r="CF120" s="68">
        <f t="shared" si="162"/>
        <v>2600</v>
      </c>
      <c r="CG120" s="69" t="s">
        <v>155</v>
      </c>
      <c r="CH120" s="67">
        <f>form!B120</f>
        <v>0</v>
      </c>
      <c r="CI120" s="67" t="s">
        <v>139</v>
      </c>
      <c r="CJ120" s="67"/>
      <c r="CK120" s="67"/>
      <c r="CL120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20" s="67" t="s">
        <v>142</v>
      </c>
      <c r="CO120" s="68">
        <f t="shared" si="164"/>
        <v>2601</v>
      </c>
      <c r="CP120" s="69" t="s">
        <v>141</v>
      </c>
      <c r="CQ120" s="67">
        <f>form!B120</f>
        <v>0</v>
      </c>
      <c r="CR120" s="67" t="s">
        <v>140</v>
      </c>
      <c r="CS120" s="67"/>
      <c r="CT120" s="67"/>
      <c r="CU120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20" s="67" t="s">
        <v>142</v>
      </c>
      <c r="CX120" s="68">
        <f t="shared" si="166"/>
        <v>2602</v>
      </c>
      <c r="CY120" s="69" t="s">
        <v>156</v>
      </c>
      <c r="CZ120" s="67">
        <f>form!B120</f>
        <v>0</v>
      </c>
      <c r="DA120" s="67" t="s">
        <v>137</v>
      </c>
      <c r="DB120" s="67"/>
      <c r="DC120" s="67"/>
      <c r="DD120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20" s="67" t="s">
        <v>142</v>
      </c>
      <c r="DG120" s="68">
        <f t="shared" si="168"/>
        <v>2603</v>
      </c>
      <c r="DH120" s="69" t="s">
        <v>158</v>
      </c>
      <c r="DI120" s="67">
        <f>form!B120</f>
        <v>0</v>
      </c>
      <c r="DJ120" s="67" t="s">
        <v>799</v>
      </c>
      <c r="DK120" s="70">
        <f t="shared" si="169"/>
        <v>2607</v>
      </c>
      <c r="DL120" s="67" t="s">
        <v>800</v>
      </c>
      <c r="DM120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20" s="67" t="s">
        <v>142</v>
      </c>
      <c r="DP120" s="68">
        <f t="shared" si="171"/>
        <v>2604</v>
      </c>
      <c r="DQ120" s="69" t="s">
        <v>159</v>
      </c>
      <c r="DR120" s="67">
        <f>form!B120</f>
        <v>0</v>
      </c>
      <c r="DS120" s="67" t="s">
        <v>802</v>
      </c>
      <c r="DT120" s="70">
        <f t="shared" si="172"/>
        <v>2607</v>
      </c>
      <c r="DU120" s="67" t="s">
        <v>803</v>
      </c>
      <c r="DV120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20" s="67" t="s">
        <v>142</v>
      </c>
      <c r="DY120" s="68">
        <f t="shared" si="174"/>
        <v>2605</v>
      </c>
      <c r="DZ120" s="69" t="s">
        <v>160</v>
      </c>
      <c r="EA120" s="67">
        <f>form!B120</f>
        <v>0</v>
      </c>
      <c r="EB120" s="67" t="s">
        <v>804</v>
      </c>
      <c r="EC120" s="70">
        <f t="shared" si="175"/>
        <v>2607</v>
      </c>
      <c r="ED120" s="67" t="s">
        <v>803</v>
      </c>
      <c r="EE120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20" s="67" t="s">
        <v>142</v>
      </c>
      <c r="EH120" s="68">
        <f t="shared" si="177"/>
        <v>2606</v>
      </c>
      <c r="EI120" s="69" t="s">
        <v>161</v>
      </c>
      <c r="EJ120" s="67">
        <f>form!B120</f>
        <v>0</v>
      </c>
      <c r="EK120" s="67" t="s">
        <v>805</v>
      </c>
      <c r="EL120" s="70">
        <f t="shared" si="178"/>
        <v>2607</v>
      </c>
      <c r="EM120" s="67" t="s">
        <v>803</v>
      </c>
      <c r="EN120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20" s="67" t="s">
        <v>142</v>
      </c>
      <c r="EQ120" s="68">
        <f t="shared" si="180"/>
        <v>2607</v>
      </c>
      <c r="ER120" s="69" t="s">
        <v>157</v>
      </c>
      <c r="ES120" s="67">
        <f>form!B120</f>
        <v>0</v>
      </c>
      <c r="ET120" s="67" t="s">
        <v>813</v>
      </c>
      <c r="EU120" s="67"/>
      <c r="EV120" s="67"/>
      <c r="EW120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20" s="71" t="s">
        <v>162</v>
      </c>
      <c r="FI120" s="71">
        <f t="shared" si="182"/>
        <v>2607</v>
      </c>
      <c r="FJ120" s="71" t="s">
        <v>163</v>
      </c>
      <c r="FK120" s="67">
        <f>form!B120</f>
        <v>0</v>
      </c>
      <c r="FL120" s="71" t="s">
        <v>164</v>
      </c>
      <c r="FM120" s="71"/>
      <c r="FN120" s="71"/>
      <c r="FO120" s="58" t="str">
        <f t="shared" si="183"/>
        <v>INSERT INTO `ez_fabrik_joins` (`list_id`, `element_id`, `join_from_table`, `table_join`, `table_key`, `table_join_key`, `join_type`, `group_id`, `params`) VALUES (0, 2607, '', '#__users', 'user_sp', 'id', 'left', 0, '{"join-label":"name","type":"element","pk":"`#__users`.`id`"}');</v>
      </c>
      <c r="FQ120" s="67" t="s">
        <v>142</v>
      </c>
      <c r="FR120" s="68">
        <f t="shared" si="184"/>
        <v>2608</v>
      </c>
      <c r="FS120" s="67" t="s">
        <v>341</v>
      </c>
      <c r="FT120" s="67">
        <f>form!B120</f>
        <v>0</v>
      </c>
      <c r="FU120" s="67" t="s">
        <v>342</v>
      </c>
      <c r="FV120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20" s="59"/>
      <c r="FX120" s="13" t="s">
        <v>142</v>
      </c>
      <c r="FY120" s="68">
        <f t="shared" si="118"/>
        <v>2609</v>
      </c>
      <c r="FZ120" t="s">
        <v>851</v>
      </c>
      <c r="GA120" s="67">
        <f>form!B120</f>
        <v>0</v>
      </c>
      <c r="GB120" t="s">
        <v>853</v>
      </c>
      <c r="GC120" s="34">
        <f t="shared" si="119"/>
        <v>2593</v>
      </c>
      <c r="GD120" t="s">
        <v>852</v>
      </c>
      <c r="GE120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2593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20" s="67"/>
      <c r="GH120" s="67"/>
      <c r="GI120" s="67"/>
      <c r="GJ120" s="67"/>
      <c r="GL120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2607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20" s="67"/>
      <c r="GN120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20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2593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20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2594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20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2595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20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20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2607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20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(2599,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2600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20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20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20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20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20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20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20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20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20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20" s="66" t="str">
        <f t="shared" si="139"/>
        <v>INSERT INTO `ez_fabrik_joins` (`list_id`, `element_id`, `join_from_table`, `table_join`, `table_key`, `table_join_key`, `join_type`, `group_id`, `params`) VALUES (0, 2607, '', '#__users', 'user_sp', 'id', 'left', 0, '{"join-label":"name","type":"element","pk":"`#__users`.`id`"}');</v>
      </c>
    </row>
    <row r="121" spans="1:212" x14ac:dyDescent="0.25">
      <c r="A121" s="67" t="s">
        <v>142</v>
      </c>
      <c r="B121" s="68">
        <f>dop!A123+1</f>
        <v>2611</v>
      </c>
      <c r="C121" s="69" t="s">
        <v>146</v>
      </c>
      <c r="D121" s="67">
        <f>form!B121</f>
        <v>0</v>
      </c>
      <c r="E121" s="67" t="s">
        <v>854</v>
      </c>
      <c r="F121" s="70">
        <f t="shared" si="140"/>
        <v>2627</v>
      </c>
      <c r="G121" s="67" t="s">
        <v>797</v>
      </c>
      <c r="H121" s="67"/>
      <c r="I121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2627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21" s="67" t="s">
        <v>142</v>
      </c>
      <c r="L121" s="68">
        <f t="shared" si="141"/>
        <v>2612</v>
      </c>
      <c r="M121" s="69" t="s">
        <v>147</v>
      </c>
      <c r="N121" s="67">
        <f>form!B121</f>
        <v>0</v>
      </c>
      <c r="O121" s="67" t="s">
        <v>798</v>
      </c>
      <c r="P121" s="67"/>
      <c r="Q121" s="67"/>
      <c r="R121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21" s="67" t="s">
        <v>142</v>
      </c>
      <c r="U121" s="68">
        <f t="shared" si="143"/>
        <v>2613</v>
      </c>
      <c r="V121" s="69" t="s">
        <v>148</v>
      </c>
      <c r="W121" s="67">
        <f>form!B121</f>
        <v>0</v>
      </c>
      <c r="X121" s="67" t="s">
        <v>138</v>
      </c>
      <c r="Y121" s="67"/>
      <c r="Z121" s="67"/>
      <c r="AA121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21" s="67" t="s">
        <v>142</v>
      </c>
      <c r="AD121" s="68">
        <f t="shared" si="145"/>
        <v>2614</v>
      </c>
      <c r="AE121" s="69" t="s">
        <v>149</v>
      </c>
      <c r="AF121" s="67">
        <f>form!B121</f>
        <v>0</v>
      </c>
      <c r="AG121" s="67" t="s">
        <v>807</v>
      </c>
      <c r="AH121" s="67">
        <f t="shared" si="146"/>
        <v>2613</v>
      </c>
      <c r="AI121" s="67" t="s">
        <v>810</v>
      </c>
      <c r="AJ121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2613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21" s="67" t="s">
        <v>142</v>
      </c>
      <c r="AM121" s="68">
        <f t="shared" si="148"/>
        <v>2615</v>
      </c>
      <c r="AN121" s="69" t="s">
        <v>150</v>
      </c>
      <c r="AO121" s="67">
        <f>form!B121</f>
        <v>0</v>
      </c>
      <c r="AP121" s="67" t="s">
        <v>808</v>
      </c>
      <c r="AQ121" s="67">
        <f t="shared" si="149"/>
        <v>2614</v>
      </c>
      <c r="AR121" s="67" t="s">
        <v>811</v>
      </c>
      <c r="AS121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2614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21" s="67" t="s">
        <v>142</v>
      </c>
      <c r="AV121" s="68">
        <f t="shared" si="151"/>
        <v>2616</v>
      </c>
      <c r="AW121" s="69" t="s">
        <v>151</v>
      </c>
      <c r="AX121" s="67">
        <f>form!B121</f>
        <v>0</v>
      </c>
      <c r="AY121" s="67" t="s">
        <v>809</v>
      </c>
      <c r="AZ121" s="67">
        <f t="shared" si="152"/>
        <v>2615</v>
      </c>
      <c r="BA121" s="67" t="s">
        <v>812</v>
      </c>
      <c r="BB121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2615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21" s="67" t="s">
        <v>142</v>
      </c>
      <c r="BE121" s="68">
        <f t="shared" si="154"/>
        <v>2617</v>
      </c>
      <c r="BF121" s="69" t="s">
        <v>152</v>
      </c>
      <c r="BG121" s="67">
        <f>form!B121</f>
        <v>0</v>
      </c>
      <c r="BH121" s="67" t="s">
        <v>849</v>
      </c>
      <c r="BI121" s="67"/>
      <c r="BJ121" s="67"/>
      <c r="BK121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21" s="67" t="s">
        <v>142</v>
      </c>
      <c r="BN121" s="68">
        <f t="shared" si="156"/>
        <v>2618</v>
      </c>
      <c r="BO121" s="69" t="s">
        <v>153</v>
      </c>
      <c r="BP121" s="67">
        <f>form!B121</f>
        <v>0</v>
      </c>
      <c r="BQ121" s="67" t="s">
        <v>814</v>
      </c>
      <c r="BR121" s="67">
        <f t="shared" si="157"/>
        <v>2627</v>
      </c>
      <c r="BS121" s="67" t="s">
        <v>144</v>
      </c>
      <c r="BT121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2627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21" s="67" t="s">
        <v>142</v>
      </c>
      <c r="BW121" s="68">
        <f t="shared" si="159"/>
        <v>2619</v>
      </c>
      <c r="BX121" s="69" t="s">
        <v>154</v>
      </c>
      <c r="BY121" s="67">
        <f>form!B121</f>
        <v>0</v>
      </c>
      <c r="BZ121" s="67" t="s">
        <v>806</v>
      </c>
      <c r="CA121" s="67">
        <f t="shared" si="160"/>
        <v>2620</v>
      </c>
      <c r="CB121" s="67" t="s">
        <v>145</v>
      </c>
      <c r="CC121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2620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21" s="67" t="s">
        <v>142</v>
      </c>
      <c r="CF121" s="68">
        <f t="shared" si="162"/>
        <v>2620</v>
      </c>
      <c r="CG121" s="69" t="s">
        <v>155</v>
      </c>
      <c r="CH121" s="67">
        <f>form!B121</f>
        <v>0</v>
      </c>
      <c r="CI121" s="67" t="s">
        <v>139</v>
      </c>
      <c r="CJ121" s="67"/>
      <c r="CK121" s="67"/>
      <c r="CL121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21" s="67" t="s">
        <v>142</v>
      </c>
      <c r="CO121" s="68">
        <f t="shared" si="164"/>
        <v>2621</v>
      </c>
      <c r="CP121" s="69" t="s">
        <v>141</v>
      </c>
      <c r="CQ121" s="67">
        <f>form!B121</f>
        <v>0</v>
      </c>
      <c r="CR121" s="67" t="s">
        <v>140</v>
      </c>
      <c r="CS121" s="67"/>
      <c r="CT121" s="67"/>
      <c r="CU121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21" s="67" t="s">
        <v>142</v>
      </c>
      <c r="CX121" s="68">
        <f t="shared" si="166"/>
        <v>2622</v>
      </c>
      <c r="CY121" s="69" t="s">
        <v>156</v>
      </c>
      <c r="CZ121" s="67">
        <f>form!B121</f>
        <v>0</v>
      </c>
      <c r="DA121" s="67" t="s">
        <v>137</v>
      </c>
      <c r="DB121" s="67"/>
      <c r="DC121" s="67"/>
      <c r="DD121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21" s="67" t="s">
        <v>142</v>
      </c>
      <c r="DG121" s="68">
        <f t="shared" si="168"/>
        <v>2623</v>
      </c>
      <c r="DH121" s="69" t="s">
        <v>158</v>
      </c>
      <c r="DI121" s="67">
        <f>form!B121</f>
        <v>0</v>
      </c>
      <c r="DJ121" s="67" t="s">
        <v>799</v>
      </c>
      <c r="DK121" s="70">
        <f t="shared" si="169"/>
        <v>2627</v>
      </c>
      <c r="DL121" s="67" t="s">
        <v>800</v>
      </c>
      <c r="DM121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21" s="67" t="s">
        <v>142</v>
      </c>
      <c r="DP121" s="68">
        <f t="shared" si="171"/>
        <v>2624</v>
      </c>
      <c r="DQ121" s="69" t="s">
        <v>159</v>
      </c>
      <c r="DR121" s="67">
        <f>form!B121</f>
        <v>0</v>
      </c>
      <c r="DS121" s="67" t="s">
        <v>802</v>
      </c>
      <c r="DT121" s="70">
        <f t="shared" si="172"/>
        <v>2627</v>
      </c>
      <c r="DU121" s="67" t="s">
        <v>803</v>
      </c>
      <c r="DV121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21" s="67" t="s">
        <v>142</v>
      </c>
      <c r="DY121" s="68">
        <f t="shared" si="174"/>
        <v>2625</v>
      </c>
      <c r="DZ121" s="69" t="s">
        <v>160</v>
      </c>
      <c r="EA121" s="67">
        <f>form!B121</f>
        <v>0</v>
      </c>
      <c r="EB121" s="67" t="s">
        <v>804</v>
      </c>
      <c r="EC121" s="70">
        <f t="shared" si="175"/>
        <v>2627</v>
      </c>
      <c r="ED121" s="67" t="s">
        <v>803</v>
      </c>
      <c r="EE121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21" s="67" t="s">
        <v>142</v>
      </c>
      <c r="EH121" s="68">
        <f t="shared" si="177"/>
        <v>2626</v>
      </c>
      <c r="EI121" s="69" t="s">
        <v>161</v>
      </c>
      <c r="EJ121" s="67">
        <f>form!B121</f>
        <v>0</v>
      </c>
      <c r="EK121" s="67" t="s">
        <v>805</v>
      </c>
      <c r="EL121" s="70">
        <f t="shared" si="178"/>
        <v>2627</v>
      </c>
      <c r="EM121" s="67" t="s">
        <v>803</v>
      </c>
      <c r="EN121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21" s="67" t="s">
        <v>142</v>
      </c>
      <c r="EQ121" s="68">
        <f t="shared" si="180"/>
        <v>2627</v>
      </c>
      <c r="ER121" s="69" t="s">
        <v>157</v>
      </c>
      <c r="ES121" s="67">
        <f>form!B121</f>
        <v>0</v>
      </c>
      <c r="ET121" s="67" t="s">
        <v>813</v>
      </c>
      <c r="EU121" s="67"/>
      <c r="EV121" s="67"/>
      <c r="EW121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21" s="71" t="s">
        <v>162</v>
      </c>
      <c r="FI121" s="71">
        <f t="shared" si="182"/>
        <v>2627</v>
      </c>
      <c r="FJ121" s="71" t="s">
        <v>163</v>
      </c>
      <c r="FK121" s="67">
        <f>form!B121</f>
        <v>0</v>
      </c>
      <c r="FL121" s="71" t="s">
        <v>164</v>
      </c>
      <c r="FM121" s="71"/>
      <c r="FN121" s="71"/>
      <c r="FO121" s="58" t="str">
        <f t="shared" si="183"/>
        <v>INSERT INTO `ez_fabrik_joins` (`list_id`, `element_id`, `join_from_table`, `table_join`, `table_key`, `table_join_key`, `join_type`, `group_id`, `params`) VALUES (0, 2627, '', '#__users', 'user_sp', 'id', 'left', 0, '{"join-label":"name","type":"element","pk":"`#__users`.`id`"}');</v>
      </c>
      <c r="FQ121" s="67" t="s">
        <v>142</v>
      </c>
      <c r="FR121" s="68">
        <f t="shared" si="184"/>
        <v>2628</v>
      </c>
      <c r="FS121" s="67" t="s">
        <v>341</v>
      </c>
      <c r="FT121" s="67">
        <f>form!B121</f>
        <v>0</v>
      </c>
      <c r="FU121" s="67" t="s">
        <v>342</v>
      </c>
      <c r="FV121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21" s="59"/>
      <c r="FX121" s="13" t="s">
        <v>142</v>
      </c>
      <c r="FY121" s="68">
        <f t="shared" si="118"/>
        <v>2629</v>
      </c>
      <c r="FZ121" t="s">
        <v>851</v>
      </c>
      <c r="GA121" s="67">
        <f>form!B121</f>
        <v>0</v>
      </c>
      <c r="GB121" t="s">
        <v>853</v>
      </c>
      <c r="GC121" s="34">
        <f t="shared" si="119"/>
        <v>2613</v>
      </c>
      <c r="GD121" t="s">
        <v>852</v>
      </c>
      <c r="GE121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2613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21" s="67"/>
      <c r="GH121" s="67"/>
      <c r="GI121" s="67"/>
      <c r="GJ121" s="67"/>
      <c r="GL121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2627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21" s="67"/>
      <c r="GN121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21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2613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21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2614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21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2615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21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21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2627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21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2620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21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21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21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21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21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21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21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21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21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21" s="66" t="str">
        <f t="shared" si="139"/>
        <v>INSERT INTO `ez_fabrik_joins` (`list_id`, `element_id`, `join_from_table`, `table_join`, `table_key`, `table_join_key`, `join_type`, `group_id`, `params`) VALUES (0, 2627, '', '#__users', 'user_sp', 'id', 'left', 0, '{"join-label":"name","type":"element","pk":"`#__users`.`id`"}');</v>
      </c>
    </row>
    <row r="122" spans="1:212" x14ac:dyDescent="0.25">
      <c r="A122" s="67" t="s">
        <v>142</v>
      </c>
      <c r="B122" s="68">
        <f>dop!A124+1</f>
        <v>2631</v>
      </c>
      <c r="C122" s="69" t="s">
        <v>146</v>
      </c>
      <c r="D122" s="67">
        <f>form!B122</f>
        <v>0</v>
      </c>
      <c r="E122" s="67" t="s">
        <v>854</v>
      </c>
      <c r="F122" s="70">
        <f t="shared" si="140"/>
        <v>2647</v>
      </c>
      <c r="G122" s="67" t="s">
        <v>797</v>
      </c>
      <c r="H122" s="67"/>
      <c r="I122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2647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22" s="67" t="s">
        <v>142</v>
      </c>
      <c r="L122" s="68">
        <f t="shared" si="141"/>
        <v>2632</v>
      </c>
      <c r="M122" s="69" t="s">
        <v>147</v>
      </c>
      <c r="N122" s="67">
        <f>form!B122</f>
        <v>0</v>
      </c>
      <c r="O122" s="67" t="s">
        <v>798</v>
      </c>
      <c r="P122" s="67"/>
      <c r="Q122" s="67"/>
      <c r="R122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22" s="67" t="s">
        <v>142</v>
      </c>
      <c r="U122" s="68">
        <f t="shared" si="143"/>
        <v>2633</v>
      </c>
      <c r="V122" s="69" t="s">
        <v>148</v>
      </c>
      <c r="W122" s="67">
        <f>form!B122</f>
        <v>0</v>
      </c>
      <c r="X122" s="67" t="s">
        <v>138</v>
      </c>
      <c r="Y122" s="67"/>
      <c r="Z122" s="67"/>
      <c r="AA122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22" s="67" t="s">
        <v>142</v>
      </c>
      <c r="AD122" s="68">
        <f t="shared" si="145"/>
        <v>2634</v>
      </c>
      <c r="AE122" s="69" t="s">
        <v>149</v>
      </c>
      <c r="AF122" s="67">
        <f>form!B122</f>
        <v>0</v>
      </c>
      <c r="AG122" s="67" t="s">
        <v>807</v>
      </c>
      <c r="AH122" s="67">
        <f t="shared" si="146"/>
        <v>2633</v>
      </c>
      <c r="AI122" s="67" t="s">
        <v>810</v>
      </c>
      <c r="AJ122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2633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22" s="67" t="s">
        <v>142</v>
      </c>
      <c r="AM122" s="68">
        <f t="shared" si="148"/>
        <v>2635</v>
      </c>
      <c r="AN122" s="69" t="s">
        <v>150</v>
      </c>
      <c r="AO122" s="67">
        <f>form!B122</f>
        <v>0</v>
      </c>
      <c r="AP122" s="67" t="s">
        <v>808</v>
      </c>
      <c r="AQ122" s="67">
        <f t="shared" si="149"/>
        <v>2634</v>
      </c>
      <c r="AR122" s="67" t="s">
        <v>811</v>
      </c>
      <c r="AS122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2634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22" s="67" t="s">
        <v>142</v>
      </c>
      <c r="AV122" s="68">
        <f t="shared" si="151"/>
        <v>2636</v>
      </c>
      <c r="AW122" s="69" t="s">
        <v>151</v>
      </c>
      <c r="AX122" s="67">
        <f>form!B122</f>
        <v>0</v>
      </c>
      <c r="AY122" s="67" t="s">
        <v>809</v>
      </c>
      <c r="AZ122" s="67">
        <f t="shared" si="152"/>
        <v>2635</v>
      </c>
      <c r="BA122" s="67" t="s">
        <v>812</v>
      </c>
      <c r="BB122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2635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22" s="67" t="s">
        <v>142</v>
      </c>
      <c r="BE122" s="68">
        <f t="shared" si="154"/>
        <v>2637</v>
      </c>
      <c r="BF122" s="69" t="s">
        <v>152</v>
      </c>
      <c r="BG122" s="67">
        <f>form!B122</f>
        <v>0</v>
      </c>
      <c r="BH122" s="67" t="s">
        <v>849</v>
      </c>
      <c r="BI122" s="67"/>
      <c r="BJ122" s="67"/>
      <c r="BK122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22" s="67" t="s">
        <v>142</v>
      </c>
      <c r="BN122" s="68">
        <f t="shared" si="156"/>
        <v>2638</v>
      </c>
      <c r="BO122" s="69" t="s">
        <v>153</v>
      </c>
      <c r="BP122" s="67">
        <f>form!B122</f>
        <v>0</v>
      </c>
      <c r="BQ122" s="67" t="s">
        <v>814</v>
      </c>
      <c r="BR122" s="67">
        <f t="shared" si="157"/>
        <v>2647</v>
      </c>
      <c r="BS122" s="67" t="s">
        <v>144</v>
      </c>
      <c r="BT122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2647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22" s="67" t="s">
        <v>142</v>
      </c>
      <c r="BW122" s="68">
        <f t="shared" si="159"/>
        <v>2639</v>
      </c>
      <c r="BX122" s="69" t="s">
        <v>154</v>
      </c>
      <c r="BY122" s="67">
        <f>form!B122</f>
        <v>0</v>
      </c>
      <c r="BZ122" s="67" t="s">
        <v>806</v>
      </c>
      <c r="CA122" s="67">
        <f t="shared" si="160"/>
        <v>2640</v>
      </c>
      <c r="CB122" s="67" t="s">
        <v>145</v>
      </c>
      <c r="CC122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2640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22" s="67" t="s">
        <v>142</v>
      </c>
      <c r="CF122" s="68">
        <f t="shared" si="162"/>
        <v>2640</v>
      </c>
      <c r="CG122" s="69" t="s">
        <v>155</v>
      </c>
      <c r="CH122" s="67">
        <f>form!B122</f>
        <v>0</v>
      </c>
      <c r="CI122" s="67" t="s">
        <v>139</v>
      </c>
      <c r="CJ122" s="67"/>
      <c r="CK122" s="67"/>
      <c r="CL122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22" s="67" t="s">
        <v>142</v>
      </c>
      <c r="CO122" s="68">
        <f t="shared" si="164"/>
        <v>2641</v>
      </c>
      <c r="CP122" s="69" t="s">
        <v>141</v>
      </c>
      <c r="CQ122" s="67">
        <f>form!B122</f>
        <v>0</v>
      </c>
      <c r="CR122" s="67" t="s">
        <v>140</v>
      </c>
      <c r="CS122" s="67"/>
      <c r="CT122" s="67"/>
      <c r="CU122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22" s="67" t="s">
        <v>142</v>
      </c>
      <c r="CX122" s="68">
        <f t="shared" si="166"/>
        <v>2642</v>
      </c>
      <c r="CY122" s="69" t="s">
        <v>156</v>
      </c>
      <c r="CZ122" s="67">
        <f>form!B122</f>
        <v>0</v>
      </c>
      <c r="DA122" s="67" t="s">
        <v>137</v>
      </c>
      <c r="DB122" s="67"/>
      <c r="DC122" s="67"/>
      <c r="DD122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22" s="67" t="s">
        <v>142</v>
      </c>
      <c r="DG122" s="68">
        <f t="shared" si="168"/>
        <v>2643</v>
      </c>
      <c r="DH122" s="69" t="s">
        <v>158</v>
      </c>
      <c r="DI122" s="67">
        <f>form!B122</f>
        <v>0</v>
      </c>
      <c r="DJ122" s="67" t="s">
        <v>799</v>
      </c>
      <c r="DK122" s="70">
        <f t="shared" si="169"/>
        <v>2647</v>
      </c>
      <c r="DL122" s="67" t="s">
        <v>800</v>
      </c>
      <c r="DM122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22" s="67" t="s">
        <v>142</v>
      </c>
      <c r="DP122" s="68">
        <f t="shared" si="171"/>
        <v>2644</v>
      </c>
      <c r="DQ122" s="69" t="s">
        <v>159</v>
      </c>
      <c r="DR122" s="67">
        <f>form!B122</f>
        <v>0</v>
      </c>
      <c r="DS122" s="67" t="s">
        <v>802</v>
      </c>
      <c r="DT122" s="70">
        <f t="shared" si="172"/>
        <v>2647</v>
      </c>
      <c r="DU122" s="67" t="s">
        <v>803</v>
      </c>
      <c r="DV122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22" s="67" t="s">
        <v>142</v>
      </c>
      <c r="DY122" s="68">
        <f t="shared" si="174"/>
        <v>2645</v>
      </c>
      <c r="DZ122" s="69" t="s">
        <v>160</v>
      </c>
      <c r="EA122" s="67">
        <f>form!B122</f>
        <v>0</v>
      </c>
      <c r="EB122" s="67" t="s">
        <v>804</v>
      </c>
      <c r="EC122" s="70">
        <f t="shared" si="175"/>
        <v>2647</v>
      </c>
      <c r="ED122" s="67" t="s">
        <v>803</v>
      </c>
      <c r="EE122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22" s="67" t="s">
        <v>142</v>
      </c>
      <c r="EH122" s="68">
        <f t="shared" si="177"/>
        <v>2646</v>
      </c>
      <c r="EI122" s="69" t="s">
        <v>161</v>
      </c>
      <c r="EJ122" s="67">
        <f>form!B122</f>
        <v>0</v>
      </c>
      <c r="EK122" s="67" t="s">
        <v>805</v>
      </c>
      <c r="EL122" s="70">
        <f t="shared" si="178"/>
        <v>2647</v>
      </c>
      <c r="EM122" s="67" t="s">
        <v>803</v>
      </c>
      <c r="EN122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22" s="67" t="s">
        <v>142</v>
      </c>
      <c r="EQ122" s="68">
        <f t="shared" si="180"/>
        <v>2647</v>
      </c>
      <c r="ER122" s="69" t="s">
        <v>157</v>
      </c>
      <c r="ES122" s="67">
        <f>form!B122</f>
        <v>0</v>
      </c>
      <c r="ET122" s="67" t="s">
        <v>813</v>
      </c>
      <c r="EU122" s="67"/>
      <c r="EV122" s="67"/>
      <c r="EW122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22" s="71" t="s">
        <v>162</v>
      </c>
      <c r="FI122" s="71">
        <f t="shared" si="182"/>
        <v>2647</v>
      </c>
      <c r="FJ122" s="71" t="s">
        <v>163</v>
      </c>
      <c r="FK122" s="67">
        <f>form!B122</f>
        <v>0</v>
      </c>
      <c r="FL122" s="71" t="s">
        <v>164</v>
      </c>
      <c r="FM122" s="71"/>
      <c r="FN122" s="71"/>
      <c r="FO122" s="58" t="str">
        <f t="shared" si="183"/>
        <v>INSERT INTO `ez_fabrik_joins` (`list_id`, `element_id`, `join_from_table`, `table_join`, `table_key`, `table_join_key`, `join_type`, `group_id`, `params`) VALUES (0, 2647, '', '#__users', 'user_sp', 'id', 'left', 0, '{"join-label":"name","type":"element","pk":"`#__users`.`id`"}');</v>
      </c>
      <c r="FQ122" s="67" t="s">
        <v>142</v>
      </c>
      <c r="FR122" s="68">
        <f t="shared" si="184"/>
        <v>2648</v>
      </c>
      <c r="FS122" s="67" t="s">
        <v>341</v>
      </c>
      <c r="FT122" s="67">
        <f>form!B122</f>
        <v>0</v>
      </c>
      <c r="FU122" s="67" t="s">
        <v>342</v>
      </c>
      <c r="FV122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22" s="59"/>
      <c r="FX122" s="13" t="s">
        <v>142</v>
      </c>
      <c r="FY122" s="68">
        <f t="shared" si="118"/>
        <v>2649</v>
      </c>
      <c r="FZ122" t="s">
        <v>851</v>
      </c>
      <c r="GA122" s="67">
        <f>form!B122</f>
        <v>0</v>
      </c>
      <c r="GB122" t="s">
        <v>853</v>
      </c>
      <c r="GC122" s="34">
        <f t="shared" si="119"/>
        <v>2633</v>
      </c>
      <c r="GD122" t="s">
        <v>852</v>
      </c>
      <c r="GE122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2633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22" s="67"/>
      <c r="GH122" s="67"/>
      <c r="GI122" s="67"/>
      <c r="GJ122" s="67"/>
      <c r="GL122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2647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22" s="67"/>
      <c r="GN122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22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2633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22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2634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22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2635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22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22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2647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22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2640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22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22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22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22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22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22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22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22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22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22" s="66" t="str">
        <f t="shared" si="139"/>
        <v>INSERT INTO `ez_fabrik_joins` (`list_id`, `element_id`, `join_from_table`, `table_join`, `table_key`, `table_join_key`, `join_type`, `group_id`, `params`) VALUES (0, 2647, '', '#__users', 'user_sp', 'id', 'left', 0, '{"join-label":"name","type":"element","pk":"`#__users`.`id`"}');</v>
      </c>
    </row>
    <row r="123" spans="1:212" x14ac:dyDescent="0.25">
      <c r="A123" s="67" t="s">
        <v>142</v>
      </c>
      <c r="B123" s="68">
        <f>dop!A125+1</f>
        <v>2651</v>
      </c>
      <c r="C123" s="69" t="s">
        <v>146</v>
      </c>
      <c r="D123" s="67">
        <f>form!B123</f>
        <v>0</v>
      </c>
      <c r="E123" s="67" t="s">
        <v>854</v>
      </c>
      <c r="F123" s="70">
        <f t="shared" si="140"/>
        <v>2667</v>
      </c>
      <c r="G123" s="67" t="s">
        <v>797</v>
      </c>
      <c r="H123" s="67"/>
      <c r="I123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2667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23" s="67" t="s">
        <v>142</v>
      </c>
      <c r="L123" s="68">
        <f t="shared" si="141"/>
        <v>2652</v>
      </c>
      <c r="M123" s="69" t="s">
        <v>147</v>
      </c>
      <c r="N123" s="67">
        <f>form!B123</f>
        <v>0</v>
      </c>
      <c r="O123" s="67" t="s">
        <v>798</v>
      </c>
      <c r="P123" s="67"/>
      <c r="Q123" s="67"/>
      <c r="R123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23" s="67" t="s">
        <v>142</v>
      </c>
      <c r="U123" s="68">
        <f t="shared" si="143"/>
        <v>2653</v>
      </c>
      <c r="V123" s="69" t="s">
        <v>148</v>
      </c>
      <c r="W123" s="67">
        <f>form!B123</f>
        <v>0</v>
      </c>
      <c r="X123" s="67" t="s">
        <v>138</v>
      </c>
      <c r="Y123" s="67"/>
      <c r="Z123" s="67"/>
      <c r="AA123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23" s="67" t="s">
        <v>142</v>
      </c>
      <c r="AD123" s="68">
        <f t="shared" si="145"/>
        <v>2654</v>
      </c>
      <c r="AE123" s="69" t="s">
        <v>149</v>
      </c>
      <c r="AF123" s="67">
        <f>form!B123</f>
        <v>0</v>
      </c>
      <c r="AG123" s="67" t="s">
        <v>807</v>
      </c>
      <c r="AH123" s="67">
        <f t="shared" si="146"/>
        <v>2653</v>
      </c>
      <c r="AI123" s="67" t="s">
        <v>810</v>
      </c>
      <c r="AJ123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2653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23" s="67" t="s">
        <v>142</v>
      </c>
      <c r="AM123" s="68">
        <f t="shared" si="148"/>
        <v>2655</v>
      </c>
      <c r="AN123" s="69" t="s">
        <v>150</v>
      </c>
      <c r="AO123" s="67">
        <f>form!B123</f>
        <v>0</v>
      </c>
      <c r="AP123" s="67" t="s">
        <v>808</v>
      </c>
      <c r="AQ123" s="67">
        <f t="shared" si="149"/>
        <v>2654</v>
      </c>
      <c r="AR123" s="67" t="s">
        <v>811</v>
      </c>
      <c r="AS123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2654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23" s="67" t="s">
        <v>142</v>
      </c>
      <c r="AV123" s="68">
        <f t="shared" si="151"/>
        <v>2656</v>
      </c>
      <c r="AW123" s="69" t="s">
        <v>151</v>
      </c>
      <c r="AX123" s="67">
        <f>form!B123</f>
        <v>0</v>
      </c>
      <c r="AY123" s="67" t="s">
        <v>809</v>
      </c>
      <c r="AZ123" s="67">
        <f t="shared" si="152"/>
        <v>2655</v>
      </c>
      <c r="BA123" s="67" t="s">
        <v>812</v>
      </c>
      <c r="BB123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2655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23" s="67" t="s">
        <v>142</v>
      </c>
      <c r="BE123" s="68">
        <f t="shared" si="154"/>
        <v>2657</v>
      </c>
      <c r="BF123" s="69" t="s">
        <v>152</v>
      </c>
      <c r="BG123" s="67">
        <f>form!B123</f>
        <v>0</v>
      </c>
      <c r="BH123" s="67" t="s">
        <v>849</v>
      </c>
      <c r="BI123" s="67"/>
      <c r="BJ123" s="67"/>
      <c r="BK123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23" s="67" t="s">
        <v>142</v>
      </c>
      <c r="BN123" s="68">
        <f t="shared" si="156"/>
        <v>2658</v>
      </c>
      <c r="BO123" s="69" t="s">
        <v>153</v>
      </c>
      <c r="BP123" s="67">
        <f>form!B123</f>
        <v>0</v>
      </c>
      <c r="BQ123" s="67" t="s">
        <v>814</v>
      </c>
      <c r="BR123" s="67">
        <f t="shared" si="157"/>
        <v>2667</v>
      </c>
      <c r="BS123" s="67" t="s">
        <v>144</v>
      </c>
      <c r="BT123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2667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23" s="67" t="s">
        <v>142</v>
      </c>
      <c r="BW123" s="68">
        <f t="shared" si="159"/>
        <v>2659</v>
      </c>
      <c r="BX123" s="69" t="s">
        <v>154</v>
      </c>
      <c r="BY123" s="67">
        <f>form!B123</f>
        <v>0</v>
      </c>
      <c r="BZ123" s="67" t="s">
        <v>806</v>
      </c>
      <c r="CA123" s="67">
        <f t="shared" si="160"/>
        <v>2660</v>
      </c>
      <c r="CB123" s="67" t="s">
        <v>145</v>
      </c>
      <c r="CC123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2660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23" s="67" t="s">
        <v>142</v>
      </c>
      <c r="CF123" s="68">
        <f t="shared" si="162"/>
        <v>2660</v>
      </c>
      <c r="CG123" s="69" t="s">
        <v>155</v>
      </c>
      <c r="CH123" s="67">
        <f>form!B123</f>
        <v>0</v>
      </c>
      <c r="CI123" s="67" t="s">
        <v>139</v>
      </c>
      <c r="CJ123" s="67"/>
      <c r="CK123" s="67"/>
      <c r="CL123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23" s="67" t="s">
        <v>142</v>
      </c>
      <c r="CO123" s="68">
        <f t="shared" si="164"/>
        <v>2661</v>
      </c>
      <c r="CP123" s="69" t="s">
        <v>141</v>
      </c>
      <c r="CQ123" s="67">
        <f>form!B123</f>
        <v>0</v>
      </c>
      <c r="CR123" s="67" t="s">
        <v>140</v>
      </c>
      <c r="CS123" s="67"/>
      <c r="CT123" s="67"/>
      <c r="CU123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23" s="67" t="s">
        <v>142</v>
      </c>
      <c r="CX123" s="68">
        <f t="shared" si="166"/>
        <v>2662</v>
      </c>
      <c r="CY123" s="69" t="s">
        <v>156</v>
      </c>
      <c r="CZ123" s="67">
        <f>form!B123</f>
        <v>0</v>
      </c>
      <c r="DA123" s="67" t="s">
        <v>137</v>
      </c>
      <c r="DB123" s="67"/>
      <c r="DC123" s="67"/>
      <c r="DD123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23" s="67" t="s">
        <v>142</v>
      </c>
      <c r="DG123" s="68">
        <f t="shared" si="168"/>
        <v>2663</v>
      </c>
      <c r="DH123" s="69" t="s">
        <v>158</v>
      </c>
      <c r="DI123" s="67">
        <f>form!B123</f>
        <v>0</v>
      </c>
      <c r="DJ123" s="67" t="s">
        <v>799</v>
      </c>
      <c r="DK123" s="70">
        <f t="shared" si="169"/>
        <v>2667</v>
      </c>
      <c r="DL123" s="67" t="s">
        <v>800</v>
      </c>
      <c r="DM123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23" s="67" t="s">
        <v>142</v>
      </c>
      <c r="DP123" s="68">
        <f t="shared" si="171"/>
        <v>2664</v>
      </c>
      <c r="DQ123" s="69" t="s">
        <v>159</v>
      </c>
      <c r="DR123" s="67">
        <f>form!B123</f>
        <v>0</v>
      </c>
      <c r="DS123" s="67" t="s">
        <v>802</v>
      </c>
      <c r="DT123" s="70">
        <f t="shared" si="172"/>
        <v>2667</v>
      </c>
      <c r="DU123" s="67" t="s">
        <v>803</v>
      </c>
      <c r="DV123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23" s="67" t="s">
        <v>142</v>
      </c>
      <c r="DY123" s="68">
        <f t="shared" si="174"/>
        <v>2665</v>
      </c>
      <c r="DZ123" s="69" t="s">
        <v>160</v>
      </c>
      <c r="EA123" s="67">
        <f>form!B123</f>
        <v>0</v>
      </c>
      <c r="EB123" s="67" t="s">
        <v>804</v>
      </c>
      <c r="EC123" s="70">
        <f t="shared" si="175"/>
        <v>2667</v>
      </c>
      <c r="ED123" s="67" t="s">
        <v>803</v>
      </c>
      <c r="EE123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23" s="67" t="s">
        <v>142</v>
      </c>
      <c r="EH123" s="68">
        <f t="shared" si="177"/>
        <v>2666</v>
      </c>
      <c r="EI123" s="69" t="s">
        <v>161</v>
      </c>
      <c r="EJ123" s="67">
        <f>form!B123</f>
        <v>0</v>
      </c>
      <c r="EK123" s="67" t="s">
        <v>805</v>
      </c>
      <c r="EL123" s="70">
        <f t="shared" si="178"/>
        <v>2667</v>
      </c>
      <c r="EM123" s="67" t="s">
        <v>803</v>
      </c>
      <c r="EN123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23" s="67" t="s">
        <v>142</v>
      </c>
      <c r="EQ123" s="68">
        <f t="shared" si="180"/>
        <v>2667</v>
      </c>
      <c r="ER123" s="69" t="s">
        <v>157</v>
      </c>
      <c r="ES123" s="67">
        <f>form!B123</f>
        <v>0</v>
      </c>
      <c r="ET123" s="67" t="s">
        <v>813</v>
      </c>
      <c r="EU123" s="67"/>
      <c r="EV123" s="67"/>
      <c r="EW123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23" s="71" t="s">
        <v>162</v>
      </c>
      <c r="FI123" s="71">
        <f t="shared" si="182"/>
        <v>2667</v>
      </c>
      <c r="FJ123" s="71" t="s">
        <v>163</v>
      </c>
      <c r="FK123" s="67">
        <f>form!B123</f>
        <v>0</v>
      </c>
      <c r="FL123" s="71" t="s">
        <v>164</v>
      </c>
      <c r="FM123" s="71"/>
      <c r="FN123" s="71"/>
      <c r="FO123" s="58" t="str">
        <f t="shared" si="183"/>
        <v>INSERT INTO `ez_fabrik_joins` (`list_id`, `element_id`, `join_from_table`, `table_join`, `table_key`, `table_join_key`, `join_type`, `group_id`, `params`) VALUES (0, 2667, '', '#__users', 'user_sp', 'id', 'left', 0, '{"join-label":"name","type":"element","pk":"`#__users`.`id`"}');</v>
      </c>
      <c r="FQ123" s="67" t="s">
        <v>142</v>
      </c>
      <c r="FR123" s="68">
        <f t="shared" si="184"/>
        <v>2668</v>
      </c>
      <c r="FS123" s="67" t="s">
        <v>341</v>
      </c>
      <c r="FT123" s="67">
        <f>form!B123</f>
        <v>0</v>
      </c>
      <c r="FU123" s="67" t="s">
        <v>342</v>
      </c>
      <c r="FV123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23" s="59"/>
      <c r="FX123" s="13" t="s">
        <v>142</v>
      </c>
      <c r="FY123" s="68">
        <f t="shared" si="118"/>
        <v>2669</v>
      </c>
      <c r="FZ123" t="s">
        <v>851</v>
      </c>
      <c r="GA123" s="67">
        <f>form!B123</f>
        <v>0</v>
      </c>
      <c r="GB123" t="s">
        <v>853</v>
      </c>
      <c r="GC123" s="34">
        <f t="shared" si="119"/>
        <v>2653</v>
      </c>
      <c r="GD123" t="s">
        <v>852</v>
      </c>
      <c r="GE123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2653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23" s="67"/>
      <c r="GH123" s="67"/>
      <c r="GI123" s="67"/>
      <c r="GJ123" s="67"/>
      <c r="GL123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2667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23" s="67"/>
      <c r="GN123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23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2653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23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2654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23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2655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23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23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2667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23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2660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23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23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23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23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23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23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23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23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23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23" s="66" t="str">
        <f t="shared" si="139"/>
        <v>INSERT INTO `ez_fabrik_joins` (`list_id`, `element_id`, `join_from_table`, `table_join`, `table_key`, `table_join_key`, `join_type`, `group_id`, `params`) VALUES (0, 2667, '', '#__users', 'user_sp', 'id', 'left', 0, '{"join-label":"name","type":"element","pk":"`#__users`.`id`"}');</v>
      </c>
    </row>
    <row r="124" spans="1:212" x14ac:dyDescent="0.25">
      <c r="A124" s="67" t="s">
        <v>142</v>
      </c>
      <c r="B124" s="68">
        <f>dop!A126+1</f>
        <v>2671</v>
      </c>
      <c r="C124" s="69" t="s">
        <v>146</v>
      </c>
      <c r="D124" s="67">
        <f>form!B124</f>
        <v>0</v>
      </c>
      <c r="E124" s="67" t="s">
        <v>854</v>
      </c>
      <c r="F124" s="70">
        <f t="shared" si="140"/>
        <v>2687</v>
      </c>
      <c r="G124" s="67" t="s">
        <v>797</v>
      </c>
      <c r="H124" s="67"/>
      <c r="I124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2687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24" s="67" t="s">
        <v>142</v>
      </c>
      <c r="L124" s="68">
        <f t="shared" si="141"/>
        <v>2672</v>
      </c>
      <c r="M124" s="69" t="s">
        <v>147</v>
      </c>
      <c r="N124" s="67">
        <f>form!B124</f>
        <v>0</v>
      </c>
      <c r="O124" s="67" t="s">
        <v>798</v>
      </c>
      <c r="P124" s="67"/>
      <c r="Q124" s="67"/>
      <c r="R124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24" s="67" t="s">
        <v>142</v>
      </c>
      <c r="U124" s="68">
        <f t="shared" si="143"/>
        <v>2673</v>
      </c>
      <c r="V124" s="69" t="s">
        <v>148</v>
      </c>
      <c r="W124" s="67">
        <f>form!B124</f>
        <v>0</v>
      </c>
      <c r="X124" s="67" t="s">
        <v>138</v>
      </c>
      <c r="Y124" s="67"/>
      <c r="Z124" s="67"/>
      <c r="AA124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24" s="67" t="s">
        <v>142</v>
      </c>
      <c r="AD124" s="68">
        <f t="shared" si="145"/>
        <v>2674</v>
      </c>
      <c r="AE124" s="69" t="s">
        <v>149</v>
      </c>
      <c r="AF124" s="67">
        <f>form!B124</f>
        <v>0</v>
      </c>
      <c r="AG124" s="67" t="s">
        <v>807</v>
      </c>
      <c r="AH124" s="67">
        <f t="shared" si="146"/>
        <v>2673</v>
      </c>
      <c r="AI124" s="67" t="s">
        <v>810</v>
      </c>
      <c r="AJ124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2673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24" s="67" t="s">
        <v>142</v>
      </c>
      <c r="AM124" s="68">
        <f t="shared" si="148"/>
        <v>2675</v>
      </c>
      <c r="AN124" s="69" t="s">
        <v>150</v>
      </c>
      <c r="AO124" s="67">
        <f>form!B124</f>
        <v>0</v>
      </c>
      <c r="AP124" s="67" t="s">
        <v>808</v>
      </c>
      <c r="AQ124" s="67">
        <f t="shared" si="149"/>
        <v>2674</v>
      </c>
      <c r="AR124" s="67" t="s">
        <v>811</v>
      </c>
      <c r="AS124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2674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24" s="67" t="s">
        <v>142</v>
      </c>
      <c r="AV124" s="68">
        <f t="shared" si="151"/>
        <v>2676</v>
      </c>
      <c r="AW124" s="69" t="s">
        <v>151</v>
      </c>
      <c r="AX124" s="67">
        <f>form!B124</f>
        <v>0</v>
      </c>
      <c r="AY124" s="67" t="s">
        <v>809</v>
      </c>
      <c r="AZ124" s="67">
        <f t="shared" si="152"/>
        <v>2675</v>
      </c>
      <c r="BA124" s="67" t="s">
        <v>812</v>
      </c>
      <c r="BB124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2675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24" s="67" t="s">
        <v>142</v>
      </c>
      <c r="BE124" s="68">
        <f t="shared" si="154"/>
        <v>2677</v>
      </c>
      <c r="BF124" s="69" t="s">
        <v>152</v>
      </c>
      <c r="BG124" s="67">
        <f>form!B124</f>
        <v>0</v>
      </c>
      <c r="BH124" s="67" t="s">
        <v>849</v>
      </c>
      <c r="BI124" s="67"/>
      <c r="BJ124" s="67"/>
      <c r="BK124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24" s="67" t="s">
        <v>142</v>
      </c>
      <c r="BN124" s="68">
        <f t="shared" si="156"/>
        <v>2678</v>
      </c>
      <c r="BO124" s="69" t="s">
        <v>153</v>
      </c>
      <c r="BP124" s="67">
        <f>form!B124</f>
        <v>0</v>
      </c>
      <c r="BQ124" s="67" t="s">
        <v>814</v>
      </c>
      <c r="BR124" s="67">
        <f t="shared" si="157"/>
        <v>2687</v>
      </c>
      <c r="BS124" s="67" t="s">
        <v>144</v>
      </c>
      <c r="BT124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2687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24" s="67" t="s">
        <v>142</v>
      </c>
      <c r="BW124" s="68">
        <f t="shared" si="159"/>
        <v>2679</v>
      </c>
      <c r="BX124" s="69" t="s">
        <v>154</v>
      </c>
      <c r="BY124" s="67">
        <f>form!B124</f>
        <v>0</v>
      </c>
      <c r="BZ124" s="67" t="s">
        <v>806</v>
      </c>
      <c r="CA124" s="67">
        <f t="shared" si="160"/>
        <v>2680</v>
      </c>
      <c r="CB124" s="67" t="s">
        <v>145</v>
      </c>
      <c r="CC124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2680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24" s="67" t="s">
        <v>142</v>
      </c>
      <c r="CF124" s="68">
        <f t="shared" si="162"/>
        <v>2680</v>
      </c>
      <c r="CG124" s="69" t="s">
        <v>155</v>
      </c>
      <c r="CH124" s="67">
        <f>form!B124</f>
        <v>0</v>
      </c>
      <c r="CI124" s="67" t="s">
        <v>139</v>
      </c>
      <c r="CJ124" s="67"/>
      <c r="CK124" s="67"/>
      <c r="CL124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24" s="67" t="s">
        <v>142</v>
      </c>
      <c r="CO124" s="68">
        <f t="shared" si="164"/>
        <v>2681</v>
      </c>
      <c r="CP124" s="69" t="s">
        <v>141</v>
      </c>
      <c r="CQ124" s="67">
        <f>form!B124</f>
        <v>0</v>
      </c>
      <c r="CR124" s="67" t="s">
        <v>140</v>
      </c>
      <c r="CS124" s="67"/>
      <c r="CT124" s="67"/>
      <c r="CU124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24" s="67" t="s">
        <v>142</v>
      </c>
      <c r="CX124" s="68">
        <f t="shared" si="166"/>
        <v>2682</v>
      </c>
      <c r="CY124" s="69" t="s">
        <v>156</v>
      </c>
      <c r="CZ124" s="67">
        <f>form!B124</f>
        <v>0</v>
      </c>
      <c r="DA124" s="67" t="s">
        <v>137</v>
      </c>
      <c r="DB124" s="67"/>
      <c r="DC124" s="67"/>
      <c r="DD124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24" s="67" t="s">
        <v>142</v>
      </c>
      <c r="DG124" s="68">
        <f t="shared" si="168"/>
        <v>2683</v>
      </c>
      <c r="DH124" s="69" t="s">
        <v>158</v>
      </c>
      <c r="DI124" s="67">
        <f>form!B124</f>
        <v>0</v>
      </c>
      <c r="DJ124" s="67" t="s">
        <v>799</v>
      </c>
      <c r="DK124" s="70">
        <f t="shared" si="169"/>
        <v>2687</v>
      </c>
      <c r="DL124" s="67" t="s">
        <v>800</v>
      </c>
      <c r="DM124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24" s="67" t="s">
        <v>142</v>
      </c>
      <c r="DP124" s="68">
        <f t="shared" si="171"/>
        <v>2684</v>
      </c>
      <c r="DQ124" s="69" t="s">
        <v>159</v>
      </c>
      <c r="DR124" s="67">
        <f>form!B124</f>
        <v>0</v>
      </c>
      <c r="DS124" s="67" t="s">
        <v>802</v>
      </c>
      <c r="DT124" s="70">
        <f t="shared" si="172"/>
        <v>2687</v>
      </c>
      <c r="DU124" s="67" t="s">
        <v>803</v>
      </c>
      <c r="DV124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24" s="67" t="s">
        <v>142</v>
      </c>
      <c r="DY124" s="68">
        <f t="shared" si="174"/>
        <v>2685</v>
      </c>
      <c r="DZ124" s="69" t="s">
        <v>160</v>
      </c>
      <c r="EA124" s="67">
        <f>form!B124</f>
        <v>0</v>
      </c>
      <c r="EB124" s="67" t="s">
        <v>804</v>
      </c>
      <c r="EC124" s="70">
        <f t="shared" si="175"/>
        <v>2687</v>
      </c>
      <c r="ED124" s="67" t="s">
        <v>803</v>
      </c>
      <c r="EE124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24" s="67" t="s">
        <v>142</v>
      </c>
      <c r="EH124" s="68">
        <f t="shared" si="177"/>
        <v>2686</v>
      </c>
      <c r="EI124" s="69" t="s">
        <v>161</v>
      </c>
      <c r="EJ124" s="67">
        <f>form!B124</f>
        <v>0</v>
      </c>
      <c r="EK124" s="67" t="s">
        <v>805</v>
      </c>
      <c r="EL124" s="70">
        <f t="shared" si="178"/>
        <v>2687</v>
      </c>
      <c r="EM124" s="67" t="s">
        <v>803</v>
      </c>
      <c r="EN124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24" s="67" t="s">
        <v>142</v>
      </c>
      <c r="EQ124" s="68">
        <f t="shared" si="180"/>
        <v>2687</v>
      </c>
      <c r="ER124" s="69" t="s">
        <v>157</v>
      </c>
      <c r="ES124" s="67">
        <f>form!B124</f>
        <v>0</v>
      </c>
      <c r="ET124" s="67" t="s">
        <v>813</v>
      </c>
      <c r="EU124" s="67"/>
      <c r="EV124" s="67"/>
      <c r="EW124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24" s="71" t="s">
        <v>162</v>
      </c>
      <c r="FI124" s="71">
        <f t="shared" si="182"/>
        <v>2687</v>
      </c>
      <c r="FJ124" s="71" t="s">
        <v>163</v>
      </c>
      <c r="FK124" s="67">
        <f>form!B124</f>
        <v>0</v>
      </c>
      <c r="FL124" s="71" t="s">
        <v>164</v>
      </c>
      <c r="FM124" s="71"/>
      <c r="FN124" s="71"/>
      <c r="FO124" s="58" t="str">
        <f t="shared" si="183"/>
        <v>INSERT INTO `ez_fabrik_joins` (`list_id`, `element_id`, `join_from_table`, `table_join`, `table_key`, `table_join_key`, `join_type`, `group_id`, `params`) VALUES (0, 2687, '', '#__users', 'user_sp', 'id', 'left', 0, '{"join-label":"name","type":"element","pk":"`#__users`.`id`"}');</v>
      </c>
      <c r="FQ124" s="67" t="s">
        <v>142</v>
      </c>
      <c r="FR124" s="68">
        <f t="shared" si="184"/>
        <v>2688</v>
      </c>
      <c r="FS124" s="67" t="s">
        <v>341</v>
      </c>
      <c r="FT124" s="67">
        <f>form!B124</f>
        <v>0</v>
      </c>
      <c r="FU124" s="67" t="s">
        <v>342</v>
      </c>
      <c r="FV124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24" s="59"/>
      <c r="FX124" s="13" t="s">
        <v>142</v>
      </c>
      <c r="FY124" s="68">
        <f t="shared" si="118"/>
        <v>2689</v>
      </c>
      <c r="FZ124" t="s">
        <v>851</v>
      </c>
      <c r="GA124" s="67">
        <f>form!B124</f>
        <v>0</v>
      </c>
      <c r="GB124" t="s">
        <v>853</v>
      </c>
      <c r="GC124" s="34">
        <f t="shared" si="119"/>
        <v>2673</v>
      </c>
      <c r="GD124" t="s">
        <v>852</v>
      </c>
      <c r="GE124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2673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24" s="67"/>
      <c r="GH124" s="67"/>
      <c r="GI124" s="67"/>
      <c r="GJ124" s="67"/>
      <c r="GL124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2687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24" s="67"/>
      <c r="GN124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24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2673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24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2674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24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2675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24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24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2687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24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2680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24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24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24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24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24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24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24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2687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24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24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24" s="66" t="str">
        <f t="shared" si="139"/>
        <v>INSERT INTO `ez_fabrik_joins` (`list_id`, `element_id`, `join_from_table`, `table_join`, `table_key`, `table_join_key`, `join_type`, `group_id`, `params`) VALUES (0, 2687, '', '#__users', 'user_sp', 'id', 'left', 0, '{"join-label":"name","type":"element","pk":"`#__users`.`id`"}');</v>
      </c>
    </row>
    <row r="125" spans="1:212" x14ac:dyDescent="0.25">
      <c r="A125" s="67" t="s">
        <v>142</v>
      </c>
      <c r="B125" s="68">
        <f>dop!A127+1</f>
        <v>2691</v>
      </c>
      <c r="C125" s="69" t="s">
        <v>146</v>
      </c>
      <c r="D125" s="67">
        <f>form!B125</f>
        <v>0</v>
      </c>
      <c r="E125" s="67" t="s">
        <v>854</v>
      </c>
      <c r="F125" s="70">
        <f t="shared" si="140"/>
        <v>2707</v>
      </c>
      <c r="G125" s="67" t="s">
        <v>797</v>
      </c>
      <c r="H125" s="67"/>
      <c r="I125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2707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25" s="67" t="s">
        <v>142</v>
      </c>
      <c r="L125" s="68">
        <f t="shared" si="141"/>
        <v>2692</v>
      </c>
      <c r="M125" s="69" t="s">
        <v>147</v>
      </c>
      <c r="N125" s="67">
        <f>form!B125</f>
        <v>0</v>
      </c>
      <c r="O125" s="67" t="s">
        <v>798</v>
      </c>
      <c r="P125" s="67"/>
      <c r="Q125" s="67"/>
      <c r="R125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25" s="67" t="s">
        <v>142</v>
      </c>
      <c r="U125" s="68">
        <f t="shared" si="143"/>
        <v>2693</v>
      </c>
      <c r="V125" s="69" t="s">
        <v>148</v>
      </c>
      <c r="W125" s="67">
        <f>form!B125</f>
        <v>0</v>
      </c>
      <c r="X125" s="67" t="s">
        <v>138</v>
      </c>
      <c r="Y125" s="67"/>
      <c r="Z125" s="67"/>
      <c r="AA125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25" s="67" t="s">
        <v>142</v>
      </c>
      <c r="AD125" s="68">
        <f t="shared" si="145"/>
        <v>2694</v>
      </c>
      <c r="AE125" s="69" t="s">
        <v>149</v>
      </c>
      <c r="AF125" s="67">
        <f>form!B125</f>
        <v>0</v>
      </c>
      <c r="AG125" s="67" t="s">
        <v>807</v>
      </c>
      <c r="AH125" s="67">
        <f t="shared" si="146"/>
        <v>2693</v>
      </c>
      <c r="AI125" s="67" t="s">
        <v>810</v>
      </c>
      <c r="AJ125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2693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25" s="67" t="s">
        <v>142</v>
      </c>
      <c r="AM125" s="68">
        <f t="shared" si="148"/>
        <v>2695</v>
      </c>
      <c r="AN125" s="69" t="s">
        <v>150</v>
      </c>
      <c r="AO125" s="67">
        <f>form!B125</f>
        <v>0</v>
      </c>
      <c r="AP125" s="67" t="s">
        <v>808</v>
      </c>
      <c r="AQ125" s="67">
        <f t="shared" si="149"/>
        <v>2694</v>
      </c>
      <c r="AR125" s="67" t="s">
        <v>811</v>
      </c>
      <c r="AS125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2694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25" s="67" t="s">
        <v>142</v>
      </c>
      <c r="AV125" s="68">
        <f t="shared" si="151"/>
        <v>2696</v>
      </c>
      <c r="AW125" s="69" t="s">
        <v>151</v>
      </c>
      <c r="AX125" s="67">
        <f>form!B125</f>
        <v>0</v>
      </c>
      <c r="AY125" s="67" t="s">
        <v>809</v>
      </c>
      <c r="AZ125" s="67">
        <f t="shared" si="152"/>
        <v>2695</v>
      </c>
      <c r="BA125" s="67" t="s">
        <v>812</v>
      </c>
      <c r="BB125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2695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25" s="67" t="s">
        <v>142</v>
      </c>
      <c r="BE125" s="68">
        <f t="shared" si="154"/>
        <v>2697</v>
      </c>
      <c r="BF125" s="69" t="s">
        <v>152</v>
      </c>
      <c r="BG125" s="67">
        <f>form!B125</f>
        <v>0</v>
      </c>
      <c r="BH125" s="67" t="s">
        <v>849</v>
      </c>
      <c r="BI125" s="67"/>
      <c r="BJ125" s="67"/>
      <c r="BK125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25" s="67" t="s">
        <v>142</v>
      </c>
      <c r="BN125" s="68">
        <f t="shared" si="156"/>
        <v>2698</v>
      </c>
      <c r="BO125" s="69" t="s">
        <v>153</v>
      </c>
      <c r="BP125" s="67">
        <f>form!B125</f>
        <v>0</v>
      </c>
      <c r="BQ125" s="67" t="s">
        <v>814</v>
      </c>
      <c r="BR125" s="67">
        <f t="shared" si="157"/>
        <v>2707</v>
      </c>
      <c r="BS125" s="67" t="s">
        <v>144</v>
      </c>
      <c r="BT125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2707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25" s="67" t="s">
        <v>142</v>
      </c>
      <c r="BW125" s="68">
        <f t="shared" si="159"/>
        <v>2699</v>
      </c>
      <c r="BX125" s="69" t="s">
        <v>154</v>
      </c>
      <c r="BY125" s="67">
        <f>form!B125</f>
        <v>0</v>
      </c>
      <c r="BZ125" s="67" t="s">
        <v>806</v>
      </c>
      <c r="CA125" s="67">
        <f t="shared" si="160"/>
        <v>2700</v>
      </c>
      <c r="CB125" s="67" t="s">
        <v>145</v>
      </c>
      <c r="CC125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2700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25" s="67" t="s">
        <v>142</v>
      </c>
      <c r="CF125" s="68">
        <f t="shared" si="162"/>
        <v>2700</v>
      </c>
      <c r="CG125" s="69" t="s">
        <v>155</v>
      </c>
      <c r="CH125" s="67">
        <f>form!B125</f>
        <v>0</v>
      </c>
      <c r="CI125" s="67" t="s">
        <v>139</v>
      </c>
      <c r="CJ125" s="67"/>
      <c r="CK125" s="67"/>
      <c r="CL125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25" s="67" t="s">
        <v>142</v>
      </c>
      <c r="CO125" s="68">
        <f t="shared" si="164"/>
        <v>2701</v>
      </c>
      <c r="CP125" s="69" t="s">
        <v>141</v>
      </c>
      <c r="CQ125" s="67">
        <f>form!B125</f>
        <v>0</v>
      </c>
      <c r="CR125" s="67" t="s">
        <v>140</v>
      </c>
      <c r="CS125" s="67"/>
      <c r="CT125" s="67"/>
      <c r="CU125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25" s="67" t="s">
        <v>142</v>
      </c>
      <c r="CX125" s="68">
        <f t="shared" si="166"/>
        <v>2702</v>
      </c>
      <c r="CY125" s="69" t="s">
        <v>156</v>
      </c>
      <c r="CZ125" s="67">
        <f>form!B125</f>
        <v>0</v>
      </c>
      <c r="DA125" s="67" t="s">
        <v>137</v>
      </c>
      <c r="DB125" s="67"/>
      <c r="DC125" s="67"/>
      <c r="DD125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25" s="67" t="s">
        <v>142</v>
      </c>
      <c r="DG125" s="68">
        <f t="shared" si="168"/>
        <v>2703</v>
      </c>
      <c r="DH125" s="69" t="s">
        <v>158</v>
      </c>
      <c r="DI125" s="67">
        <f>form!B125</f>
        <v>0</v>
      </c>
      <c r="DJ125" s="67" t="s">
        <v>799</v>
      </c>
      <c r="DK125" s="70">
        <f t="shared" si="169"/>
        <v>2707</v>
      </c>
      <c r="DL125" s="67" t="s">
        <v>800</v>
      </c>
      <c r="DM125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25" s="67" t="s">
        <v>142</v>
      </c>
      <c r="DP125" s="68">
        <f t="shared" si="171"/>
        <v>2704</v>
      </c>
      <c r="DQ125" s="69" t="s">
        <v>159</v>
      </c>
      <c r="DR125" s="67">
        <f>form!B125</f>
        <v>0</v>
      </c>
      <c r="DS125" s="67" t="s">
        <v>802</v>
      </c>
      <c r="DT125" s="70">
        <f t="shared" si="172"/>
        <v>2707</v>
      </c>
      <c r="DU125" s="67" t="s">
        <v>803</v>
      </c>
      <c r="DV125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25" s="67" t="s">
        <v>142</v>
      </c>
      <c r="DY125" s="68">
        <f t="shared" si="174"/>
        <v>2705</v>
      </c>
      <c r="DZ125" s="69" t="s">
        <v>160</v>
      </c>
      <c r="EA125" s="67">
        <f>form!B125</f>
        <v>0</v>
      </c>
      <c r="EB125" s="67" t="s">
        <v>804</v>
      </c>
      <c r="EC125" s="70">
        <f t="shared" si="175"/>
        <v>2707</v>
      </c>
      <c r="ED125" s="67" t="s">
        <v>803</v>
      </c>
      <c r="EE125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25" s="67" t="s">
        <v>142</v>
      </c>
      <c r="EH125" s="68">
        <f t="shared" si="177"/>
        <v>2706</v>
      </c>
      <c r="EI125" s="69" t="s">
        <v>161</v>
      </c>
      <c r="EJ125" s="67">
        <f>form!B125</f>
        <v>0</v>
      </c>
      <c r="EK125" s="67" t="s">
        <v>805</v>
      </c>
      <c r="EL125" s="70">
        <f t="shared" si="178"/>
        <v>2707</v>
      </c>
      <c r="EM125" s="67" t="s">
        <v>803</v>
      </c>
      <c r="EN125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25" s="67" t="s">
        <v>142</v>
      </c>
      <c r="EQ125" s="68">
        <f t="shared" si="180"/>
        <v>2707</v>
      </c>
      <c r="ER125" s="69" t="s">
        <v>157</v>
      </c>
      <c r="ES125" s="67">
        <f>form!B125</f>
        <v>0</v>
      </c>
      <c r="ET125" s="67" t="s">
        <v>813</v>
      </c>
      <c r="EU125" s="67"/>
      <c r="EV125" s="67"/>
      <c r="EW125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25" s="71" t="s">
        <v>162</v>
      </c>
      <c r="FI125" s="71">
        <f t="shared" si="182"/>
        <v>2707</v>
      </c>
      <c r="FJ125" s="71" t="s">
        <v>163</v>
      </c>
      <c r="FK125" s="67">
        <f>form!B125</f>
        <v>0</v>
      </c>
      <c r="FL125" s="71" t="s">
        <v>164</v>
      </c>
      <c r="FM125" s="71"/>
      <c r="FN125" s="71"/>
      <c r="FO125" s="58" t="str">
        <f t="shared" si="183"/>
        <v>INSERT INTO `ez_fabrik_joins` (`list_id`, `element_id`, `join_from_table`, `table_join`, `table_key`, `table_join_key`, `join_type`, `group_id`, `params`) VALUES (0, 2707, '', '#__users', 'user_sp', 'id', 'left', 0, '{"join-label":"name","type":"element","pk":"`#__users`.`id`"}');</v>
      </c>
      <c r="FQ125" s="67" t="s">
        <v>142</v>
      </c>
      <c r="FR125" s="68">
        <f t="shared" si="184"/>
        <v>2708</v>
      </c>
      <c r="FS125" s="67" t="s">
        <v>341</v>
      </c>
      <c r="FT125" s="67">
        <f>form!B125</f>
        <v>0</v>
      </c>
      <c r="FU125" s="67" t="s">
        <v>342</v>
      </c>
      <c r="FV125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25" s="59"/>
      <c r="FX125" s="13" t="s">
        <v>142</v>
      </c>
      <c r="FY125" s="68">
        <f t="shared" si="118"/>
        <v>2709</v>
      </c>
      <c r="FZ125" t="s">
        <v>851</v>
      </c>
      <c r="GA125" s="67">
        <f>form!B125</f>
        <v>0</v>
      </c>
      <c r="GB125" t="s">
        <v>853</v>
      </c>
      <c r="GC125" s="34">
        <f t="shared" si="119"/>
        <v>2693</v>
      </c>
      <c r="GD125" t="s">
        <v>852</v>
      </c>
      <c r="GE125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2693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25" s="67"/>
      <c r="GH125" s="67"/>
      <c r="GI125" s="67"/>
      <c r="GJ125" s="67"/>
      <c r="GL125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2707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25" s="67"/>
      <c r="GN125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25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2693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25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2694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25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2695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25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25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2707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25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(2699,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2700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25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25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25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25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25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25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25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25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25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25" s="66" t="str">
        <f t="shared" si="139"/>
        <v>INSERT INTO `ez_fabrik_joins` (`list_id`, `element_id`, `join_from_table`, `table_join`, `table_key`, `table_join_key`, `join_type`, `group_id`, `params`) VALUES (0, 2707, '', '#__users', 'user_sp', 'id', 'left', 0, '{"join-label":"name","type":"element","pk":"`#__users`.`id`"}');</v>
      </c>
    </row>
    <row r="126" spans="1:212" x14ac:dyDescent="0.25">
      <c r="A126" s="67" t="s">
        <v>142</v>
      </c>
      <c r="B126" s="68">
        <f>dop!A128+1</f>
        <v>2711</v>
      </c>
      <c r="C126" s="69" t="s">
        <v>146</v>
      </c>
      <c r="D126" s="67">
        <f>form!B126</f>
        <v>0</v>
      </c>
      <c r="E126" s="67" t="s">
        <v>854</v>
      </c>
      <c r="F126" s="70">
        <f t="shared" si="140"/>
        <v>2727</v>
      </c>
      <c r="G126" s="67" t="s">
        <v>797</v>
      </c>
      <c r="H126" s="67"/>
      <c r="I126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2727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26" s="67" t="s">
        <v>142</v>
      </c>
      <c r="L126" s="68">
        <f t="shared" si="141"/>
        <v>2712</v>
      </c>
      <c r="M126" s="69" t="s">
        <v>147</v>
      </c>
      <c r="N126" s="67">
        <f>form!B126</f>
        <v>0</v>
      </c>
      <c r="O126" s="67" t="s">
        <v>798</v>
      </c>
      <c r="P126" s="67"/>
      <c r="Q126" s="67"/>
      <c r="R126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26" s="67" t="s">
        <v>142</v>
      </c>
      <c r="U126" s="68">
        <f t="shared" si="143"/>
        <v>2713</v>
      </c>
      <c r="V126" s="69" t="s">
        <v>148</v>
      </c>
      <c r="W126" s="67">
        <f>form!B126</f>
        <v>0</v>
      </c>
      <c r="X126" s="67" t="s">
        <v>138</v>
      </c>
      <c r="Y126" s="67"/>
      <c r="Z126" s="67"/>
      <c r="AA126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26" s="67" t="s">
        <v>142</v>
      </c>
      <c r="AD126" s="68">
        <f t="shared" si="145"/>
        <v>2714</v>
      </c>
      <c r="AE126" s="69" t="s">
        <v>149</v>
      </c>
      <c r="AF126" s="67">
        <f>form!B126</f>
        <v>0</v>
      </c>
      <c r="AG126" s="67" t="s">
        <v>807</v>
      </c>
      <c r="AH126" s="67">
        <f t="shared" si="146"/>
        <v>2713</v>
      </c>
      <c r="AI126" s="67" t="s">
        <v>810</v>
      </c>
      <c r="AJ126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2713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26" s="67" t="s">
        <v>142</v>
      </c>
      <c r="AM126" s="68">
        <f t="shared" si="148"/>
        <v>2715</v>
      </c>
      <c r="AN126" s="69" t="s">
        <v>150</v>
      </c>
      <c r="AO126" s="67">
        <f>form!B126</f>
        <v>0</v>
      </c>
      <c r="AP126" s="67" t="s">
        <v>808</v>
      </c>
      <c r="AQ126" s="67">
        <f t="shared" si="149"/>
        <v>2714</v>
      </c>
      <c r="AR126" s="67" t="s">
        <v>811</v>
      </c>
      <c r="AS126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2714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26" s="67" t="s">
        <v>142</v>
      </c>
      <c r="AV126" s="68">
        <f t="shared" si="151"/>
        <v>2716</v>
      </c>
      <c r="AW126" s="69" t="s">
        <v>151</v>
      </c>
      <c r="AX126" s="67">
        <f>form!B126</f>
        <v>0</v>
      </c>
      <c r="AY126" s="67" t="s">
        <v>809</v>
      </c>
      <c r="AZ126" s="67">
        <f t="shared" si="152"/>
        <v>2715</v>
      </c>
      <c r="BA126" s="67" t="s">
        <v>812</v>
      </c>
      <c r="BB126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2715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26" s="67" t="s">
        <v>142</v>
      </c>
      <c r="BE126" s="68">
        <f t="shared" si="154"/>
        <v>2717</v>
      </c>
      <c r="BF126" s="69" t="s">
        <v>152</v>
      </c>
      <c r="BG126" s="67">
        <f>form!B126</f>
        <v>0</v>
      </c>
      <c r="BH126" s="67" t="s">
        <v>849</v>
      </c>
      <c r="BI126" s="67"/>
      <c r="BJ126" s="67"/>
      <c r="BK126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26" s="67" t="s">
        <v>142</v>
      </c>
      <c r="BN126" s="68">
        <f t="shared" si="156"/>
        <v>2718</v>
      </c>
      <c r="BO126" s="69" t="s">
        <v>153</v>
      </c>
      <c r="BP126" s="67">
        <f>form!B126</f>
        <v>0</v>
      </c>
      <c r="BQ126" s="67" t="s">
        <v>814</v>
      </c>
      <c r="BR126" s="67">
        <f t="shared" si="157"/>
        <v>2727</v>
      </c>
      <c r="BS126" s="67" t="s">
        <v>144</v>
      </c>
      <c r="BT126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2727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26" s="67" t="s">
        <v>142</v>
      </c>
      <c r="BW126" s="68">
        <f t="shared" si="159"/>
        <v>2719</v>
      </c>
      <c r="BX126" s="69" t="s">
        <v>154</v>
      </c>
      <c r="BY126" s="67">
        <f>form!B126</f>
        <v>0</v>
      </c>
      <c r="BZ126" s="67" t="s">
        <v>806</v>
      </c>
      <c r="CA126" s="67">
        <f t="shared" si="160"/>
        <v>2720</v>
      </c>
      <c r="CB126" s="67" t="s">
        <v>145</v>
      </c>
      <c r="CC126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2720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26" s="67" t="s">
        <v>142</v>
      </c>
      <c r="CF126" s="68">
        <f t="shared" si="162"/>
        <v>2720</v>
      </c>
      <c r="CG126" s="69" t="s">
        <v>155</v>
      </c>
      <c r="CH126" s="67">
        <f>form!B126</f>
        <v>0</v>
      </c>
      <c r="CI126" s="67" t="s">
        <v>139</v>
      </c>
      <c r="CJ126" s="67"/>
      <c r="CK126" s="67"/>
      <c r="CL126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26" s="67" t="s">
        <v>142</v>
      </c>
      <c r="CO126" s="68">
        <f t="shared" si="164"/>
        <v>2721</v>
      </c>
      <c r="CP126" s="69" t="s">
        <v>141</v>
      </c>
      <c r="CQ126" s="67">
        <f>form!B126</f>
        <v>0</v>
      </c>
      <c r="CR126" s="67" t="s">
        <v>140</v>
      </c>
      <c r="CS126" s="67"/>
      <c r="CT126" s="67"/>
      <c r="CU126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26" s="67" t="s">
        <v>142</v>
      </c>
      <c r="CX126" s="68">
        <f t="shared" si="166"/>
        <v>2722</v>
      </c>
      <c r="CY126" s="69" t="s">
        <v>156</v>
      </c>
      <c r="CZ126" s="67">
        <f>form!B126</f>
        <v>0</v>
      </c>
      <c r="DA126" s="67" t="s">
        <v>137</v>
      </c>
      <c r="DB126" s="67"/>
      <c r="DC126" s="67"/>
      <c r="DD126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26" s="67" t="s">
        <v>142</v>
      </c>
      <c r="DG126" s="68">
        <f t="shared" si="168"/>
        <v>2723</v>
      </c>
      <c r="DH126" s="69" t="s">
        <v>158</v>
      </c>
      <c r="DI126" s="67">
        <f>form!B126</f>
        <v>0</v>
      </c>
      <c r="DJ126" s="67" t="s">
        <v>799</v>
      </c>
      <c r="DK126" s="70">
        <f t="shared" si="169"/>
        <v>2727</v>
      </c>
      <c r="DL126" s="67" t="s">
        <v>800</v>
      </c>
      <c r="DM126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26" s="67" t="s">
        <v>142</v>
      </c>
      <c r="DP126" s="68">
        <f t="shared" si="171"/>
        <v>2724</v>
      </c>
      <c r="DQ126" s="69" t="s">
        <v>159</v>
      </c>
      <c r="DR126" s="67">
        <f>form!B126</f>
        <v>0</v>
      </c>
      <c r="DS126" s="67" t="s">
        <v>802</v>
      </c>
      <c r="DT126" s="70">
        <f t="shared" si="172"/>
        <v>2727</v>
      </c>
      <c r="DU126" s="67" t="s">
        <v>803</v>
      </c>
      <c r="DV126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26" s="67" t="s">
        <v>142</v>
      </c>
      <c r="DY126" s="68">
        <f t="shared" si="174"/>
        <v>2725</v>
      </c>
      <c r="DZ126" s="69" t="s">
        <v>160</v>
      </c>
      <c r="EA126" s="67">
        <f>form!B126</f>
        <v>0</v>
      </c>
      <c r="EB126" s="67" t="s">
        <v>804</v>
      </c>
      <c r="EC126" s="70">
        <f t="shared" si="175"/>
        <v>2727</v>
      </c>
      <c r="ED126" s="67" t="s">
        <v>803</v>
      </c>
      <c r="EE126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26" s="67" t="s">
        <v>142</v>
      </c>
      <c r="EH126" s="68">
        <f t="shared" si="177"/>
        <v>2726</v>
      </c>
      <c r="EI126" s="69" t="s">
        <v>161</v>
      </c>
      <c r="EJ126" s="67">
        <f>form!B126</f>
        <v>0</v>
      </c>
      <c r="EK126" s="67" t="s">
        <v>805</v>
      </c>
      <c r="EL126" s="70">
        <f t="shared" si="178"/>
        <v>2727</v>
      </c>
      <c r="EM126" s="67" t="s">
        <v>803</v>
      </c>
      <c r="EN126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26" s="67" t="s">
        <v>142</v>
      </c>
      <c r="EQ126" s="68">
        <f t="shared" si="180"/>
        <v>2727</v>
      </c>
      <c r="ER126" s="69" t="s">
        <v>157</v>
      </c>
      <c r="ES126" s="67">
        <f>form!B126</f>
        <v>0</v>
      </c>
      <c r="ET126" s="67" t="s">
        <v>813</v>
      </c>
      <c r="EU126" s="67"/>
      <c r="EV126" s="67"/>
      <c r="EW126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26" s="71" t="s">
        <v>162</v>
      </c>
      <c r="FI126" s="71">
        <f t="shared" si="182"/>
        <v>2727</v>
      </c>
      <c r="FJ126" s="71" t="s">
        <v>163</v>
      </c>
      <c r="FK126" s="67">
        <f>form!B126</f>
        <v>0</v>
      </c>
      <c r="FL126" s="71" t="s">
        <v>164</v>
      </c>
      <c r="FM126" s="71"/>
      <c r="FN126" s="71"/>
      <c r="FO126" s="58" t="str">
        <f t="shared" si="183"/>
        <v>INSERT INTO `ez_fabrik_joins` (`list_id`, `element_id`, `join_from_table`, `table_join`, `table_key`, `table_join_key`, `join_type`, `group_id`, `params`) VALUES (0, 2727, '', '#__users', 'user_sp', 'id', 'left', 0, '{"join-label":"name","type":"element","pk":"`#__users`.`id`"}');</v>
      </c>
      <c r="FQ126" s="67" t="s">
        <v>142</v>
      </c>
      <c r="FR126" s="68">
        <f t="shared" si="184"/>
        <v>2728</v>
      </c>
      <c r="FS126" s="67" t="s">
        <v>341</v>
      </c>
      <c r="FT126" s="67">
        <f>form!B126</f>
        <v>0</v>
      </c>
      <c r="FU126" s="67" t="s">
        <v>342</v>
      </c>
      <c r="FV126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26" s="59"/>
      <c r="FX126" s="13" t="s">
        <v>142</v>
      </c>
      <c r="FY126" s="68">
        <f t="shared" si="118"/>
        <v>2729</v>
      </c>
      <c r="FZ126" t="s">
        <v>851</v>
      </c>
      <c r="GA126" s="67">
        <f>form!B126</f>
        <v>0</v>
      </c>
      <c r="GB126" t="s">
        <v>853</v>
      </c>
      <c r="GC126" s="34">
        <f t="shared" si="119"/>
        <v>2713</v>
      </c>
      <c r="GD126" t="s">
        <v>852</v>
      </c>
      <c r="GE126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2713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26" s="67"/>
      <c r="GH126" s="67"/>
      <c r="GI126" s="67"/>
      <c r="GJ126" s="67"/>
      <c r="GL126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2727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26" s="67"/>
      <c r="GN126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26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2713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26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2714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26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2715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26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26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2727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26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2720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26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26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26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26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26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26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26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26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26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26" s="66" t="str">
        <f t="shared" si="139"/>
        <v>INSERT INTO `ez_fabrik_joins` (`list_id`, `element_id`, `join_from_table`, `table_join`, `table_key`, `table_join_key`, `join_type`, `group_id`, `params`) VALUES (0, 2727, '', '#__users', 'user_sp', 'id', 'left', 0, '{"join-label":"name","type":"element","pk":"`#__users`.`id`"}');</v>
      </c>
    </row>
    <row r="127" spans="1:212" x14ac:dyDescent="0.25">
      <c r="A127" s="67" t="s">
        <v>142</v>
      </c>
      <c r="B127" s="68">
        <f>dop!A129+1</f>
        <v>2731</v>
      </c>
      <c r="C127" s="69" t="s">
        <v>146</v>
      </c>
      <c r="D127" s="67">
        <f>form!B127</f>
        <v>0</v>
      </c>
      <c r="E127" s="67" t="s">
        <v>854</v>
      </c>
      <c r="F127" s="70">
        <f t="shared" si="140"/>
        <v>2747</v>
      </c>
      <c r="G127" s="67" t="s">
        <v>797</v>
      </c>
      <c r="H127" s="67"/>
      <c r="I127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2747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27" s="67" t="s">
        <v>142</v>
      </c>
      <c r="L127" s="68">
        <f t="shared" si="141"/>
        <v>2732</v>
      </c>
      <c r="M127" s="69" t="s">
        <v>147</v>
      </c>
      <c r="N127" s="67">
        <f>form!B127</f>
        <v>0</v>
      </c>
      <c r="O127" s="67" t="s">
        <v>798</v>
      </c>
      <c r="P127" s="67"/>
      <c r="Q127" s="67"/>
      <c r="R127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27" s="67" t="s">
        <v>142</v>
      </c>
      <c r="U127" s="68">
        <f t="shared" si="143"/>
        <v>2733</v>
      </c>
      <c r="V127" s="69" t="s">
        <v>148</v>
      </c>
      <c r="W127" s="67">
        <f>form!B127</f>
        <v>0</v>
      </c>
      <c r="X127" s="67" t="s">
        <v>138</v>
      </c>
      <c r="Y127" s="67"/>
      <c r="Z127" s="67"/>
      <c r="AA127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27" s="67" t="s">
        <v>142</v>
      </c>
      <c r="AD127" s="68">
        <f t="shared" si="145"/>
        <v>2734</v>
      </c>
      <c r="AE127" s="69" t="s">
        <v>149</v>
      </c>
      <c r="AF127" s="67">
        <f>form!B127</f>
        <v>0</v>
      </c>
      <c r="AG127" s="67" t="s">
        <v>807</v>
      </c>
      <c r="AH127" s="67">
        <f t="shared" si="146"/>
        <v>2733</v>
      </c>
      <c r="AI127" s="67" t="s">
        <v>810</v>
      </c>
      <c r="AJ127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2733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27" s="67" t="s">
        <v>142</v>
      </c>
      <c r="AM127" s="68">
        <f t="shared" si="148"/>
        <v>2735</v>
      </c>
      <c r="AN127" s="69" t="s">
        <v>150</v>
      </c>
      <c r="AO127" s="67">
        <f>form!B127</f>
        <v>0</v>
      </c>
      <c r="AP127" s="67" t="s">
        <v>808</v>
      </c>
      <c r="AQ127" s="67">
        <f t="shared" si="149"/>
        <v>2734</v>
      </c>
      <c r="AR127" s="67" t="s">
        <v>811</v>
      </c>
      <c r="AS127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2734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27" s="67" t="s">
        <v>142</v>
      </c>
      <c r="AV127" s="68">
        <f t="shared" si="151"/>
        <v>2736</v>
      </c>
      <c r="AW127" s="69" t="s">
        <v>151</v>
      </c>
      <c r="AX127" s="67">
        <f>form!B127</f>
        <v>0</v>
      </c>
      <c r="AY127" s="67" t="s">
        <v>809</v>
      </c>
      <c r="AZ127" s="67">
        <f t="shared" si="152"/>
        <v>2735</v>
      </c>
      <c r="BA127" s="67" t="s">
        <v>812</v>
      </c>
      <c r="BB127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2735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27" s="67" t="s">
        <v>142</v>
      </c>
      <c r="BE127" s="68">
        <f t="shared" si="154"/>
        <v>2737</v>
      </c>
      <c r="BF127" s="69" t="s">
        <v>152</v>
      </c>
      <c r="BG127" s="67">
        <f>form!B127</f>
        <v>0</v>
      </c>
      <c r="BH127" s="67" t="s">
        <v>849</v>
      </c>
      <c r="BI127" s="67"/>
      <c r="BJ127" s="67"/>
      <c r="BK127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27" s="67" t="s">
        <v>142</v>
      </c>
      <c r="BN127" s="68">
        <f t="shared" si="156"/>
        <v>2738</v>
      </c>
      <c r="BO127" s="69" t="s">
        <v>153</v>
      </c>
      <c r="BP127" s="67">
        <f>form!B127</f>
        <v>0</v>
      </c>
      <c r="BQ127" s="67" t="s">
        <v>814</v>
      </c>
      <c r="BR127" s="67">
        <f t="shared" si="157"/>
        <v>2747</v>
      </c>
      <c r="BS127" s="67" t="s">
        <v>144</v>
      </c>
      <c r="BT127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2747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27" s="67" t="s">
        <v>142</v>
      </c>
      <c r="BW127" s="68">
        <f t="shared" si="159"/>
        <v>2739</v>
      </c>
      <c r="BX127" s="69" t="s">
        <v>154</v>
      </c>
      <c r="BY127" s="67">
        <f>form!B127</f>
        <v>0</v>
      </c>
      <c r="BZ127" s="67" t="s">
        <v>806</v>
      </c>
      <c r="CA127" s="67">
        <f t="shared" si="160"/>
        <v>2740</v>
      </c>
      <c r="CB127" s="67" t="s">
        <v>145</v>
      </c>
      <c r="CC127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2740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27" s="67" t="s">
        <v>142</v>
      </c>
      <c r="CF127" s="68">
        <f t="shared" si="162"/>
        <v>2740</v>
      </c>
      <c r="CG127" s="69" t="s">
        <v>155</v>
      </c>
      <c r="CH127" s="67">
        <f>form!B127</f>
        <v>0</v>
      </c>
      <c r="CI127" s="67" t="s">
        <v>139</v>
      </c>
      <c r="CJ127" s="67"/>
      <c r="CK127" s="67"/>
      <c r="CL127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27" s="67" t="s">
        <v>142</v>
      </c>
      <c r="CO127" s="68">
        <f t="shared" si="164"/>
        <v>2741</v>
      </c>
      <c r="CP127" s="69" t="s">
        <v>141</v>
      </c>
      <c r="CQ127" s="67">
        <f>form!B127</f>
        <v>0</v>
      </c>
      <c r="CR127" s="67" t="s">
        <v>140</v>
      </c>
      <c r="CS127" s="67"/>
      <c r="CT127" s="67"/>
      <c r="CU127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27" s="67" t="s">
        <v>142</v>
      </c>
      <c r="CX127" s="68">
        <f t="shared" si="166"/>
        <v>2742</v>
      </c>
      <c r="CY127" s="69" t="s">
        <v>156</v>
      </c>
      <c r="CZ127" s="67">
        <f>form!B127</f>
        <v>0</v>
      </c>
      <c r="DA127" s="67" t="s">
        <v>137</v>
      </c>
      <c r="DB127" s="67"/>
      <c r="DC127" s="67"/>
      <c r="DD127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27" s="67" t="s">
        <v>142</v>
      </c>
      <c r="DG127" s="68">
        <f t="shared" si="168"/>
        <v>2743</v>
      </c>
      <c r="DH127" s="69" t="s">
        <v>158</v>
      </c>
      <c r="DI127" s="67">
        <f>form!B127</f>
        <v>0</v>
      </c>
      <c r="DJ127" s="67" t="s">
        <v>799</v>
      </c>
      <c r="DK127" s="70">
        <f t="shared" si="169"/>
        <v>2747</v>
      </c>
      <c r="DL127" s="67" t="s">
        <v>800</v>
      </c>
      <c r="DM127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27" s="67" t="s">
        <v>142</v>
      </c>
      <c r="DP127" s="68">
        <f t="shared" si="171"/>
        <v>2744</v>
      </c>
      <c r="DQ127" s="69" t="s">
        <v>159</v>
      </c>
      <c r="DR127" s="67">
        <f>form!B127</f>
        <v>0</v>
      </c>
      <c r="DS127" s="67" t="s">
        <v>802</v>
      </c>
      <c r="DT127" s="70">
        <f t="shared" si="172"/>
        <v>2747</v>
      </c>
      <c r="DU127" s="67" t="s">
        <v>803</v>
      </c>
      <c r="DV127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27" s="67" t="s">
        <v>142</v>
      </c>
      <c r="DY127" s="68">
        <f t="shared" si="174"/>
        <v>2745</v>
      </c>
      <c r="DZ127" s="69" t="s">
        <v>160</v>
      </c>
      <c r="EA127" s="67">
        <f>form!B127</f>
        <v>0</v>
      </c>
      <c r="EB127" s="67" t="s">
        <v>804</v>
      </c>
      <c r="EC127" s="70">
        <f t="shared" si="175"/>
        <v>2747</v>
      </c>
      <c r="ED127" s="67" t="s">
        <v>803</v>
      </c>
      <c r="EE127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27" s="67" t="s">
        <v>142</v>
      </c>
      <c r="EH127" s="68">
        <f t="shared" si="177"/>
        <v>2746</v>
      </c>
      <c r="EI127" s="69" t="s">
        <v>161</v>
      </c>
      <c r="EJ127" s="67">
        <f>form!B127</f>
        <v>0</v>
      </c>
      <c r="EK127" s="67" t="s">
        <v>805</v>
      </c>
      <c r="EL127" s="70">
        <f t="shared" si="178"/>
        <v>2747</v>
      </c>
      <c r="EM127" s="67" t="s">
        <v>803</v>
      </c>
      <c r="EN127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27" s="67" t="s">
        <v>142</v>
      </c>
      <c r="EQ127" s="68">
        <f t="shared" si="180"/>
        <v>2747</v>
      </c>
      <c r="ER127" s="69" t="s">
        <v>157</v>
      </c>
      <c r="ES127" s="67">
        <f>form!B127</f>
        <v>0</v>
      </c>
      <c r="ET127" s="67" t="s">
        <v>813</v>
      </c>
      <c r="EU127" s="67"/>
      <c r="EV127" s="67"/>
      <c r="EW127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27" s="71" t="s">
        <v>162</v>
      </c>
      <c r="FI127" s="71">
        <f t="shared" si="182"/>
        <v>2747</v>
      </c>
      <c r="FJ127" s="71" t="s">
        <v>163</v>
      </c>
      <c r="FK127" s="67">
        <f>form!B127</f>
        <v>0</v>
      </c>
      <c r="FL127" s="71" t="s">
        <v>164</v>
      </c>
      <c r="FM127" s="71"/>
      <c r="FN127" s="71"/>
      <c r="FO127" s="58" t="str">
        <f t="shared" si="183"/>
        <v>INSERT INTO `ez_fabrik_joins` (`list_id`, `element_id`, `join_from_table`, `table_join`, `table_key`, `table_join_key`, `join_type`, `group_id`, `params`) VALUES (0, 2747, '', '#__users', 'user_sp', 'id', 'left', 0, '{"join-label":"name","type":"element","pk":"`#__users`.`id`"}');</v>
      </c>
      <c r="FQ127" s="67" t="s">
        <v>142</v>
      </c>
      <c r="FR127" s="68">
        <f t="shared" si="184"/>
        <v>2748</v>
      </c>
      <c r="FS127" s="67" t="s">
        <v>341</v>
      </c>
      <c r="FT127" s="67">
        <f>form!B127</f>
        <v>0</v>
      </c>
      <c r="FU127" s="67" t="s">
        <v>342</v>
      </c>
      <c r="FV127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27" s="59"/>
      <c r="FX127" s="13" t="s">
        <v>142</v>
      </c>
      <c r="FY127" s="68">
        <f t="shared" si="118"/>
        <v>2749</v>
      </c>
      <c r="FZ127" t="s">
        <v>851</v>
      </c>
      <c r="GA127" s="67">
        <f>form!B127</f>
        <v>0</v>
      </c>
      <c r="GB127" t="s">
        <v>853</v>
      </c>
      <c r="GC127" s="34">
        <f t="shared" si="119"/>
        <v>2733</v>
      </c>
      <c r="GD127" t="s">
        <v>852</v>
      </c>
      <c r="GE127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2733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27" s="67"/>
      <c r="GH127" s="67"/>
      <c r="GI127" s="67"/>
      <c r="GJ127" s="67"/>
      <c r="GL127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2747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27" s="67"/>
      <c r="GN127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27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2733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27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2734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27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2735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27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27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2747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27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2740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27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27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27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27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27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27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27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27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27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27" s="66" t="str">
        <f t="shared" si="139"/>
        <v>INSERT INTO `ez_fabrik_joins` (`list_id`, `element_id`, `join_from_table`, `table_join`, `table_key`, `table_join_key`, `join_type`, `group_id`, `params`) VALUES (0, 2747, '', '#__users', 'user_sp', 'id', 'left', 0, '{"join-label":"name","type":"element","pk":"`#__users`.`id`"}');</v>
      </c>
    </row>
    <row r="128" spans="1:212" x14ac:dyDescent="0.25">
      <c r="A128" s="67" t="s">
        <v>142</v>
      </c>
      <c r="B128" s="68">
        <f>dop!A130+1</f>
        <v>2751</v>
      </c>
      <c r="C128" s="69" t="s">
        <v>146</v>
      </c>
      <c r="D128" s="67">
        <f>form!B128</f>
        <v>0</v>
      </c>
      <c r="E128" s="67" t="s">
        <v>854</v>
      </c>
      <c r="F128" s="70">
        <f t="shared" si="140"/>
        <v>2767</v>
      </c>
      <c r="G128" s="67" t="s">
        <v>797</v>
      </c>
      <c r="H128" s="67"/>
      <c r="I128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2767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28" s="67" t="s">
        <v>142</v>
      </c>
      <c r="L128" s="68">
        <f t="shared" si="141"/>
        <v>2752</v>
      </c>
      <c r="M128" s="69" t="s">
        <v>147</v>
      </c>
      <c r="N128" s="67">
        <f>form!B128</f>
        <v>0</v>
      </c>
      <c r="O128" s="67" t="s">
        <v>798</v>
      </c>
      <c r="P128" s="67"/>
      <c r="Q128" s="67"/>
      <c r="R128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28" s="67" t="s">
        <v>142</v>
      </c>
      <c r="U128" s="68">
        <f t="shared" si="143"/>
        <v>2753</v>
      </c>
      <c r="V128" s="69" t="s">
        <v>148</v>
      </c>
      <c r="W128" s="67">
        <f>form!B128</f>
        <v>0</v>
      </c>
      <c r="X128" s="67" t="s">
        <v>138</v>
      </c>
      <c r="Y128" s="67"/>
      <c r="Z128" s="67"/>
      <c r="AA128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28" s="67" t="s">
        <v>142</v>
      </c>
      <c r="AD128" s="68">
        <f t="shared" si="145"/>
        <v>2754</v>
      </c>
      <c r="AE128" s="69" t="s">
        <v>149</v>
      </c>
      <c r="AF128" s="67">
        <f>form!B128</f>
        <v>0</v>
      </c>
      <c r="AG128" s="67" t="s">
        <v>807</v>
      </c>
      <c r="AH128" s="67">
        <f t="shared" si="146"/>
        <v>2753</v>
      </c>
      <c r="AI128" s="67" t="s">
        <v>810</v>
      </c>
      <c r="AJ128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2753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28" s="67" t="s">
        <v>142</v>
      </c>
      <c r="AM128" s="68">
        <f t="shared" si="148"/>
        <v>2755</v>
      </c>
      <c r="AN128" s="69" t="s">
        <v>150</v>
      </c>
      <c r="AO128" s="67">
        <f>form!B128</f>
        <v>0</v>
      </c>
      <c r="AP128" s="67" t="s">
        <v>808</v>
      </c>
      <c r="AQ128" s="67">
        <f t="shared" si="149"/>
        <v>2754</v>
      </c>
      <c r="AR128" s="67" t="s">
        <v>811</v>
      </c>
      <c r="AS128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2754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28" s="67" t="s">
        <v>142</v>
      </c>
      <c r="AV128" s="68">
        <f t="shared" si="151"/>
        <v>2756</v>
      </c>
      <c r="AW128" s="69" t="s">
        <v>151</v>
      </c>
      <c r="AX128" s="67">
        <f>form!B128</f>
        <v>0</v>
      </c>
      <c r="AY128" s="67" t="s">
        <v>809</v>
      </c>
      <c r="AZ128" s="67">
        <f t="shared" si="152"/>
        <v>2755</v>
      </c>
      <c r="BA128" s="67" t="s">
        <v>812</v>
      </c>
      <c r="BB128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2755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28" s="67" t="s">
        <v>142</v>
      </c>
      <c r="BE128" s="68">
        <f t="shared" si="154"/>
        <v>2757</v>
      </c>
      <c r="BF128" s="69" t="s">
        <v>152</v>
      </c>
      <c r="BG128" s="67">
        <f>form!B128</f>
        <v>0</v>
      </c>
      <c r="BH128" s="67" t="s">
        <v>849</v>
      </c>
      <c r="BI128" s="67"/>
      <c r="BJ128" s="67"/>
      <c r="BK128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28" s="67" t="s">
        <v>142</v>
      </c>
      <c r="BN128" s="68">
        <f t="shared" si="156"/>
        <v>2758</v>
      </c>
      <c r="BO128" s="69" t="s">
        <v>153</v>
      </c>
      <c r="BP128" s="67">
        <f>form!B128</f>
        <v>0</v>
      </c>
      <c r="BQ128" s="67" t="s">
        <v>814</v>
      </c>
      <c r="BR128" s="67">
        <f t="shared" si="157"/>
        <v>2767</v>
      </c>
      <c r="BS128" s="67" t="s">
        <v>144</v>
      </c>
      <c r="BT128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2767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28" s="67" t="s">
        <v>142</v>
      </c>
      <c r="BW128" s="68">
        <f t="shared" si="159"/>
        <v>2759</v>
      </c>
      <c r="BX128" s="69" t="s">
        <v>154</v>
      </c>
      <c r="BY128" s="67">
        <f>form!B128</f>
        <v>0</v>
      </c>
      <c r="BZ128" s="67" t="s">
        <v>806</v>
      </c>
      <c r="CA128" s="67">
        <f t="shared" si="160"/>
        <v>2760</v>
      </c>
      <c r="CB128" s="67" t="s">
        <v>145</v>
      </c>
      <c r="CC128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2760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28" s="67" t="s">
        <v>142</v>
      </c>
      <c r="CF128" s="68">
        <f t="shared" si="162"/>
        <v>2760</v>
      </c>
      <c r="CG128" s="69" t="s">
        <v>155</v>
      </c>
      <c r="CH128" s="67">
        <f>form!B128</f>
        <v>0</v>
      </c>
      <c r="CI128" s="67" t="s">
        <v>139</v>
      </c>
      <c r="CJ128" s="67"/>
      <c r="CK128" s="67"/>
      <c r="CL128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28" s="67" t="s">
        <v>142</v>
      </c>
      <c r="CO128" s="68">
        <f t="shared" si="164"/>
        <v>2761</v>
      </c>
      <c r="CP128" s="69" t="s">
        <v>141</v>
      </c>
      <c r="CQ128" s="67">
        <f>form!B128</f>
        <v>0</v>
      </c>
      <c r="CR128" s="67" t="s">
        <v>140</v>
      </c>
      <c r="CS128" s="67"/>
      <c r="CT128" s="67"/>
      <c r="CU128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28" s="67" t="s">
        <v>142</v>
      </c>
      <c r="CX128" s="68">
        <f t="shared" si="166"/>
        <v>2762</v>
      </c>
      <c r="CY128" s="69" t="s">
        <v>156</v>
      </c>
      <c r="CZ128" s="67">
        <f>form!B128</f>
        <v>0</v>
      </c>
      <c r="DA128" s="67" t="s">
        <v>137</v>
      </c>
      <c r="DB128" s="67"/>
      <c r="DC128" s="67"/>
      <c r="DD128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28" s="67" t="s">
        <v>142</v>
      </c>
      <c r="DG128" s="68">
        <f t="shared" si="168"/>
        <v>2763</v>
      </c>
      <c r="DH128" s="69" t="s">
        <v>158</v>
      </c>
      <c r="DI128" s="67">
        <f>form!B128</f>
        <v>0</v>
      </c>
      <c r="DJ128" s="67" t="s">
        <v>799</v>
      </c>
      <c r="DK128" s="70">
        <f t="shared" si="169"/>
        <v>2767</v>
      </c>
      <c r="DL128" s="67" t="s">
        <v>800</v>
      </c>
      <c r="DM128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28" s="67" t="s">
        <v>142</v>
      </c>
      <c r="DP128" s="68">
        <f t="shared" si="171"/>
        <v>2764</v>
      </c>
      <c r="DQ128" s="69" t="s">
        <v>159</v>
      </c>
      <c r="DR128" s="67">
        <f>form!B128</f>
        <v>0</v>
      </c>
      <c r="DS128" s="67" t="s">
        <v>802</v>
      </c>
      <c r="DT128" s="70">
        <f t="shared" si="172"/>
        <v>2767</v>
      </c>
      <c r="DU128" s="67" t="s">
        <v>803</v>
      </c>
      <c r="DV128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28" s="67" t="s">
        <v>142</v>
      </c>
      <c r="DY128" s="68">
        <f t="shared" si="174"/>
        <v>2765</v>
      </c>
      <c r="DZ128" s="69" t="s">
        <v>160</v>
      </c>
      <c r="EA128" s="67">
        <f>form!B128</f>
        <v>0</v>
      </c>
      <c r="EB128" s="67" t="s">
        <v>804</v>
      </c>
      <c r="EC128" s="70">
        <f t="shared" si="175"/>
        <v>2767</v>
      </c>
      <c r="ED128" s="67" t="s">
        <v>803</v>
      </c>
      <c r="EE128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28" s="67" t="s">
        <v>142</v>
      </c>
      <c r="EH128" s="68">
        <f t="shared" si="177"/>
        <v>2766</v>
      </c>
      <c r="EI128" s="69" t="s">
        <v>161</v>
      </c>
      <c r="EJ128" s="67">
        <f>form!B128</f>
        <v>0</v>
      </c>
      <c r="EK128" s="67" t="s">
        <v>805</v>
      </c>
      <c r="EL128" s="70">
        <f t="shared" si="178"/>
        <v>2767</v>
      </c>
      <c r="EM128" s="67" t="s">
        <v>803</v>
      </c>
      <c r="EN128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28" s="67" t="s">
        <v>142</v>
      </c>
      <c r="EQ128" s="68">
        <f t="shared" si="180"/>
        <v>2767</v>
      </c>
      <c r="ER128" s="69" t="s">
        <v>157</v>
      </c>
      <c r="ES128" s="67">
        <f>form!B128</f>
        <v>0</v>
      </c>
      <c r="ET128" s="67" t="s">
        <v>813</v>
      </c>
      <c r="EU128" s="67"/>
      <c r="EV128" s="67"/>
      <c r="EW128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28" s="71" t="s">
        <v>162</v>
      </c>
      <c r="FI128" s="71">
        <f t="shared" si="182"/>
        <v>2767</v>
      </c>
      <c r="FJ128" s="71" t="s">
        <v>163</v>
      </c>
      <c r="FK128" s="67">
        <f>form!B128</f>
        <v>0</v>
      </c>
      <c r="FL128" s="71" t="s">
        <v>164</v>
      </c>
      <c r="FM128" s="71"/>
      <c r="FN128" s="71"/>
      <c r="FO128" s="58" t="str">
        <f t="shared" si="183"/>
        <v>INSERT INTO `ez_fabrik_joins` (`list_id`, `element_id`, `join_from_table`, `table_join`, `table_key`, `table_join_key`, `join_type`, `group_id`, `params`) VALUES (0, 2767, '', '#__users', 'user_sp', 'id', 'left', 0, '{"join-label":"name","type":"element","pk":"`#__users`.`id`"}');</v>
      </c>
      <c r="FQ128" s="67" t="s">
        <v>142</v>
      </c>
      <c r="FR128" s="68">
        <f t="shared" si="184"/>
        <v>2768</v>
      </c>
      <c r="FS128" s="67" t="s">
        <v>341</v>
      </c>
      <c r="FT128" s="67">
        <f>form!B128</f>
        <v>0</v>
      </c>
      <c r="FU128" s="67" t="s">
        <v>342</v>
      </c>
      <c r="FV128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28" s="59"/>
      <c r="FX128" s="13" t="s">
        <v>142</v>
      </c>
      <c r="FY128" s="68">
        <f t="shared" si="118"/>
        <v>2769</v>
      </c>
      <c r="FZ128" t="s">
        <v>851</v>
      </c>
      <c r="GA128" s="67">
        <f>form!B128</f>
        <v>0</v>
      </c>
      <c r="GB128" t="s">
        <v>853</v>
      </c>
      <c r="GC128" s="34">
        <f t="shared" si="119"/>
        <v>2753</v>
      </c>
      <c r="GD128" t="s">
        <v>852</v>
      </c>
      <c r="GE128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2753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28" s="67"/>
      <c r="GH128" s="67"/>
      <c r="GI128" s="67"/>
      <c r="GJ128" s="67"/>
      <c r="GL128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2767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28" s="67"/>
      <c r="GN128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28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2753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28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2754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28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2755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28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28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2767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28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2760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28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28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28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28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28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28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28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28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28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28" s="66" t="str">
        <f t="shared" si="139"/>
        <v>INSERT INTO `ez_fabrik_joins` (`list_id`, `element_id`, `join_from_table`, `table_join`, `table_key`, `table_join_key`, `join_type`, `group_id`, `params`) VALUES (0, 2767, '', '#__users', 'user_sp', 'id', 'left', 0, '{"join-label":"name","type":"element","pk":"`#__users`.`id`"}');</v>
      </c>
    </row>
    <row r="129" spans="1:212" x14ac:dyDescent="0.25">
      <c r="A129" s="67" t="s">
        <v>142</v>
      </c>
      <c r="B129" s="68">
        <f>dop!A131+1</f>
        <v>2771</v>
      </c>
      <c r="C129" s="69" t="s">
        <v>146</v>
      </c>
      <c r="D129" s="67">
        <f>form!B129</f>
        <v>0</v>
      </c>
      <c r="E129" s="67" t="s">
        <v>854</v>
      </c>
      <c r="F129" s="70">
        <f t="shared" si="140"/>
        <v>2787</v>
      </c>
      <c r="G129" s="67" t="s">
        <v>797</v>
      </c>
      <c r="H129" s="67"/>
      <c r="I129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2787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29" s="67" t="s">
        <v>142</v>
      </c>
      <c r="L129" s="68">
        <f t="shared" si="141"/>
        <v>2772</v>
      </c>
      <c r="M129" s="69" t="s">
        <v>147</v>
      </c>
      <c r="N129" s="67">
        <f>form!B129</f>
        <v>0</v>
      </c>
      <c r="O129" s="67" t="s">
        <v>798</v>
      </c>
      <c r="P129" s="67"/>
      <c r="Q129" s="67"/>
      <c r="R129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29" s="67" t="s">
        <v>142</v>
      </c>
      <c r="U129" s="68">
        <f t="shared" si="143"/>
        <v>2773</v>
      </c>
      <c r="V129" s="69" t="s">
        <v>148</v>
      </c>
      <c r="W129" s="67">
        <f>form!B129</f>
        <v>0</v>
      </c>
      <c r="X129" s="67" t="s">
        <v>138</v>
      </c>
      <c r="Y129" s="67"/>
      <c r="Z129" s="67"/>
      <c r="AA129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29" s="67" t="s">
        <v>142</v>
      </c>
      <c r="AD129" s="68">
        <f t="shared" si="145"/>
        <v>2774</v>
      </c>
      <c r="AE129" s="69" t="s">
        <v>149</v>
      </c>
      <c r="AF129" s="67">
        <f>form!B129</f>
        <v>0</v>
      </c>
      <c r="AG129" s="67" t="s">
        <v>807</v>
      </c>
      <c r="AH129" s="67">
        <f t="shared" si="146"/>
        <v>2773</v>
      </c>
      <c r="AI129" s="67" t="s">
        <v>810</v>
      </c>
      <c r="AJ129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2773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29" s="67" t="s">
        <v>142</v>
      </c>
      <c r="AM129" s="68">
        <f t="shared" si="148"/>
        <v>2775</v>
      </c>
      <c r="AN129" s="69" t="s">
        <v>150</v>
      </c>
      <c r="AO129" s="67">
        <f>form!B129</f>
        <v>0</v>
      </c>
      <c r="AP129" s="67" t="s">
        <v>808</v>
      </c>
      <c r="AQ129" s="67">
        <f t="shared" si="149"/>
        <v>2774</v>
      </c>
      <c r="AR129" s="67" t="s">
        <v>811</v>
      </c>
      <c r="AS129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2774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29" s="67" t="s">
        <v>142</v>
      </c>
      <c r="AV129" s="68">
        <f t="shared" si="151"/>
        <v>2776</v>
      </c>
      <c r="AW129" s="69" t="s">
        <v>151</v>
      </c>
      <c r="AX129" s="67">
        <f>form!B129</f>
        <v>0</v>
      </c>
      <c r="AY129" s="67" t="s">
        <v>809</v>
      </c>
      <c r="AZ129" s="67">
        <f t="shared" si="152"/>
        <v>2775</v>
      </c>
      <c r="BA129" s="67" t="s">
        <v>812</v>
      </c>
      <c r="BB129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2775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29" s="67" t="s">
        <v>142</v>
      </c>
      <c r="BE129" s="68">
        <f t="shared" si="154"/>
        <v>2777</v>
      </c>
      <c r="BF129" s="69" t="s">
        <v>152</v>
      </c>
      <c r="BG129" s="67">
        <f>form!B129</f>
        <v>0</v>
      </c>
      <c r="BH129" s="67" t="s">
        <v>849</v>
      </c>
      <c r="BI129" s="67"/>
      <c r="BJ129" s="67"/>
      <c r="BK129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29" s="67" t="s">
        <v>142</v>
      </c>
      <c r="BN129" s="68">
        <f t="shared" si="156"/>
        <v>2778</v>
      </c>
      <c r="BO129" s="69" t="s">
        <v>153</v>
      </c>
      <c r="BP129" s="67">
        <f>form!B129</f>
        <v>0</v>
      </c>
      <c r="BQ129" s="67" t="s">
        <v>814</v>
      </c>
      <c r="BR129" s="67">
        <f t="shared" si="157"/>
        <v>2787</v>
      </c>
      <c r="BS129" s="67" t="s">
        <v>144</v>
      </c>
      <c r="BT129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2787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29" s="67" t="s">
        <v>142</v>
      </c>
      <c r="BW129" s="68">
        <f t="shared" si="159"/>
        <v>2779</v>
      </c>
      <c r="BX129" s="69" t="s">
        <v>154</v>
      </c>
      <c r="BY129" s="67">
        <f>form!B129</f>
        <v>0</v>
      </c>
      <c r="BZ129" s="67" t="s">
        <v>806</v>
      </c>
      <c r="CA129" s="67">
        <f t="shared" si="160"/>
        <v>2780</v>
      </c>
      <c r="CB129" s="67" t="s">
        <v>145</v>
      </c>
      <c r="CC129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2780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29" s="67" t="s">
        <v>142</v>
      </c>
      <c r="CF129" s="68">
        <f t="shared" si="162"/>
        <v>2780</v>
      </c>
      <c r="CG129" s="69" t="s">
        <v>155</v>
      </c>
      <c r="CH129" s="67">
        <f>form!B129</f>
        <v>0</v>
      </c>
      <c r="CI129" s="67" t="s">
        <v>139</v>
      </c>
      <c r="CJ129" s="67"/>
      <c r="CK129" s="67"/>
      <c r="CL129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29" s="67" t="s">
        <v>142</v>
      </c>
      <c r="CO129" s="68">
        <f t="shared" si="164"/>
        <v>2781</v>
      </c>
      <c r="CP129" s="69" t="s">
        <v>141</v>
      </c>
      <c r="CQ129" s="67">
        <f>form!B129</f>
        <v>0</v>
      </c>
      <c r="CR129" s="67" t="s">
        <v>140</v>
      </c>
      <c r="CS129" s="67"/>
      <c r="CT129" s="67"/>
      <c r="CU129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29" s="67" t="s">
        <v>142</v>
      </c>
      <c r="CX129" s="68">
        <f t="shared" si="166"/>
        <v>2782</v>
      </c>
      <c r="CY129" s="69" t="s">
        <v>156</v>
      </c>
      <c r="CZ129" s="67">
        <f>form!B129</f>
        <v>0</v>
      </c>
      <c r="DA129" s="67" t="s">
        <v>137</v>
      </c>
      <c r="DB129" s="67"/>
      <c r="DC129" s="67"/>
      <c r="DD129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29" s="67" t="s">
        <v>142</v>
      </c>
      <c r="DG129" s="68">
        <f t="shared" si="168"/>
        <v>2783</v>
      </c>
      <c r="DH129" s="69" t="s">
        <v>158</v>
      </c>
      <c r="DI129" s="67">
        <f>form!B129</f>
        <v>0</v>
      </c>
      <c r="DJ129" s="67" t="s">
        <v>799</v>
      </c>
      <c r="DK129" s="70">
        <f t="shared" si="169"/>
        <v>2787</v>
      </c>
      <c r="DL129" s="67" t="s">
        <v>800</v>
      </c>
      <c r="DM129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29" s="67" t="s">
        <v>142</v>
      </c>
      <c r="DP129" s="68">
        <f t="shared" si="171"/>
        <v>2784</v>
      </c>
      <c r="DQ129" s="69" t="s">
        <v>159</v>
      </c>
      <c r="DR129" s="67">
        <f>form!B129</f>
        <v>0</v>
      </c>
      <c r="DS129" s="67" t="s">
        <v>802</v>
      </c>
      <c r="DT129" s="70">
        <f t="shared" si="172"/>
        <v>2787</v>
      </c>
      <c r="DU129" s="67" t="s">
        <v>803</v>
      </c>
      <c r="DV129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29" s="67" t="s">
        <v>142</v>
      </c>
      <c r="DY129" s="68">
        <f t="shared" si="174"/>
        <v>2785</v>
      </c>
      <c r="DZ129" s="69" t="s">
        <v>160</v>
      </c>
      <c r="EA129" s="67">
        <f>form!B129</f>
        <v>0</v>
      </c>
      <c r="EB129" s="67" t="s">
        <v>804</v>
      </c>
      <c r="EC129" s="70">
        <f t="shared" si="175"/>
        <v>2787</v>
      </c>
      <c r="ED129" s="67" t="s">
        <v>803</v>
      </c>
      <c r="EE129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29" s="67" t="s">
        <v>142</v>
      </c>
      <c r="EH129" s="68">
        <f t="shared" si="177"/>
        <v>2786</v>
      </c>
      <c r="EI129" s="69" t="s">
        <v>161</v>
      </c>
      <c r="EJ129" s="67">
        <f>form!B129</f>
        <v>0</v>
      </c>
      <c r="EK129" s="67" t="s">
        <v>805</v>
      </c>
      <c r="EL129" s="70">
        <f t="shared" si="178"/>
        <v>2787</v>
      </c>
      <c r="EM129" s="67" t="s">
        <v>803</v>
      </c>
      <c r="EN129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29" s="67" t="s">
        <v>142</v>
      </c>
      <c r="EQ129" s="68">
        <f t="shared" si="180"/>
        <v>2787</v>
      </c>
      <c r="ER129" s="69" t="s">
        <v>157</v>
      </c>
      <c r="ES129" s="67">
        <f>form!B129</f>
        <v>0</v>
      </c>
      <c r="ET129" s="67" t="s">
        <v>813</v>
      </c>
      <c r="EU129" s="67"/>
      <c r="EV129" s="67"/>
      <c r="EW129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29" s="71" t="s">
        <v>162</v>
      </c>
      <c r="FI129" s="71">
        <f t="shared" si="182"/>
        <v>2787</v>
      </c>
      <c r="FJ129" s="71" t="s">
        <v>163</v>
      </c>
      <c r="FK129" s="67">
        <f>form!B129</f>
        <v>0</v>
      </c>
      <c r="FL129" s="71" t="s">
        <v>164</v>
      </c>
      <c r="FM129" s="71"/>
      <c r="FN129" s="71"/>
      <c r="FO129" s="58" t="str">
        <f t="shared" si="183"/>
        <v>INSERT INTO `ez_fabrik_joins` (`list_id`, `element_id`, `join_from_table`, `table_join`, `table_key`, `table_join_key`, `join_type`, `group_id`, `params`) VALUES (0, 2787, '', '#__users', 'user_sp', 'id', 'left', 0, '{"join-label":"name","type":"element","pk":"`#__users`.`id`"}');</v>
      </c>
      <c r="FQ129" s="67" t="s">
        <v>142</v>
      </c>
      <c r="FR129" s="68">
        <f t="shared" si="184"/>
        <v>2788</v>
      </c>
      <c r="FS129" s="67" t="s">
        <v>341</v>
      </c>
      <c r="FT129" s="67">
        <f>form!B129</f>
        <v>0</v>
      </c>
      <c r="FU129" s="67" t="s">
        <v>342</v>
      </c>
      <c r="FV129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29" s="59"/>
      <c r="FX129" s="13" t="s">
        <v>142</v>
      </c>
      <c r="FY129" s="68">
        <f t="shared" si="118"/>
        <v>2789</v>
      </c>
      <c r="FZ129" t="s">
        <v>851</v>
      </c>
      <c r="GA129" s="67">
        <f>form!B129</f>
        <v>0</v>
      </c>
      <c r="GB129" t="s">
        <v>853</v>
      </c>
      <c r="GC129" s="34">
        <f t="shared" si="119"/>
        <v>2773</v>
      </c>
      <c r="GD129" t="s">
        <v>852</v>
      </c>
      <c r="GE129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2773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29" s="67"/>
      <c r="GH129" s="67"/>
      <c r="GI129" s="67"/>
      <c r="GJ129" s="67"/>
      <c r="GL129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2787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29" s="67"/>
      <c r="GN129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29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2773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29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2774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29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2775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29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29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2787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29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2780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29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29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29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29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29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29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29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2787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29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29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29" s="66" t="str">
        <f t="shared" si="139"/>
        <v>INSERT INTO `ez_fabrik_joins` (`list_id`, `element_id`, `join_from_table`, `table_join`, `table_key`, `table_join_key`, `join_type`, `group_id`, `params`) VALUES (0, 2787, '', '#__users', 'user_sp', 'id', 'left', 0, '{"join-label":"name","type":"element","pk":"`#__users`.`id`"}');</v>
      </c>
    </row>
    <row r="130" spans="1:212" x14ac:dyDescent="0.25">
      <c r="A130" s="67" t="s">
        <v>142</v>
      </c>
      <c r="B130" s="68">
        <f>dop!A132+1</f>
        <v>2791</v>
      </c>
      <c r="C130" s="69" t="s">
        <v>146</v>
      </c>
      <c r="D130" s="67">
        <f>form!B130</f>
        <v>0</v>
      </c>
      <c r="E130" s="67" t="s">
        <v>854</v>
      </c>
      <c r="F130" s="70">
        <f t="shared" si="140"/>
        <v>2807</v>
      </c>
      <c r="G130" s="67" t="s">
        <v>797</v>
      </c>
      <c r="H130" s="67"/>
      <c r="I130" s="58" t="str">
        <f t="shared" si="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2807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30" s="67" t="s">
        <v>142</v>
      </c>
      <c r="L130" s="68">
        <f t="shared" si="141"/>
        <v>2792</v>
      </c>
      <c r="M130" s="69" t="s">
        <v>147</v>
      </c>
      <c r="N130" s="67">
        <f>form!B130</f>
        <v>0</v>
      </c>
      <c r="O130" s="67" t="s">
        <v>798</v>
      </c>
      <c r="P130" s="67"/>
      <c r="Q130" s="67"/>
      <c r="R130" s="58" t="str">
        <f t="shared" si="14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30" s="67" t="s">
        <v>142</v>
      </c>
      <c r="U130" s="68">
        <f t="shared" si="143"/>
        <v>2793</v>
      </c>
      <c r="V130" s="69" t="s">
        <v>148</v>
      </c>
      <c r="W130" s="67">
        <f>form!B130</f>
        <v>0</v>
      </c>
      <c r="X130" s="67" t="s">
        <v>138</v>
      </c>
      <c r="Y130" s="67"/>
      <c r="Z130" s="67"/>
      <c r="AA130" s="58" t="str">
        <f t="shared" si="1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30" s="67" t="s">
        <v>142</v>
      </c>
      <c r="AD130" s="68">
        <f t="shared" si="145"/>
        <v>2794</v>
      </c>
      <c r="AE130" s="69" t="s">
        <v>149</v>
      </c>
      <c r="AF130" s="67">
        <f>form!B130</f>
        <v>0</v>
      </c>
      <c r="AG130" s="67" t="s">
        <v>807</v>
      </c>
      <c r="AH130" s="67">
        <f t="shared" si="146"/>
        <v>2793</v>
      </c>
      <c r="AI130" s="67" t="s">
        <v>810</v>
      </c>
      <c r="AJ130" s="58" t="str">
        <f t="shared" si="14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2793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30" s="67" t="s">
        <v>142</v>
      </c>
      <c r="AM130" s="68">
        <f t="shared" si="148"/>
        <v>2795</v>
      </c>
      <c r="AN130" s="69" t="s">
        <v>150</v>
      </c>
      <c r="AO130" s="67">
        <f>form!B130</f>
        <v>0</v>
      </c>
      <c r="AP130" s="67" t="s">
        <v>808</v>
      </c>
      <c r="AQ130" s="67">
        <f t="shared" si="149"/>
        <v>2794</v>
      </c>
      <c r="AR130" s="67" t="s">
        <v>811</v>
      </c>
      <c r="AS130" s="58" t="str">
        <f t="shared" si="1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2794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30" s="67" t="s">
        <v>142</v>
      </c>
      <c r="AV130" s="68">
        <f t="shared" si="151"/>
        <v>2796</v>
      </c>
      <c r="AW130" s="69" t="s">
        <v>151</v>
      </c>
      <c r="AX130" s="67">
        <f>form!B130</f>
        <v>0</v>
      </c>
      <c r="AY130" s="67" t="s">
        <v>809</v>
      </c>
      <c r="AZ130" s="67">
        <f t="shared" si="152"/>
        <v>2795</v>
      </c>
      <c r="BA130" s="67" t="s">
        <v>812</v>
      </c>
      <c r="BB130" s="58" t="str">
        <f t="shared" si="1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2795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30" s="67" t="s">
        <v>142</v>
      </c>
      <c r="BE130" s="68">
        <f t="shared" si="154"/>
        <v>2797</v>
      </c>
      <c r="BF130" s="69" t="s">
        <v>152</v>
      </c>
      <c r="BG130" s="67">
        <f>form!B130</f>
        <v>0</v>
      </c>
      <c r="BH130" s="67" t="s">
        <v>849</v>
      </c>
      <c r="BI130" s="67"/>
      <c r="BJ130" s="67"/>
      <c r="BK130" s="58" t="str">
        <f t="shared" si="1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30" s="67" t="s">
        <v>142</v>
      </c>
      <c r="BN130" s="68">
        <f t="shared" si="156"/>
        <v>2798</v>
      </c>
      <c r="BO130" s="69" t="s">
        <v>153</v>
      </c>
      <c r="BP130" s="67">
        <f>form!B130</f>
        <v>0</v>
      </c>
      <c r="BQ130" s="67" t="s">
        <v>814</v>
      </c>
      <c r="BR130" s="67">
        <f t="shared" si="157"/>
        <v>2807</v>
      </c>
      <c r="BS130" s="67" t="s">
        <v>144</v>
      </c>
      <c r="BT130" s="58" t="str">
        <f t="shared" si="1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2807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30" s="67" t="s">
        <v>142</v>
      </c>
      <c r="BW130" s="68">
        <f t="shared" si="159"/>
        <v>2799</v>
      </c>
      <c r="BX130" s="69" t="s">
        <v>154</v>
      </c>
      <c r="BY130" s="67">
        <f>form!B130</f>
        <v>0</v>
      </c>
      <c r="BZ130" s="67" t="s">
        <v>806</v>
      </c>
      <c r="CA130" s="67">
        <f t="shared" si="160"/>
        <v>2800</v>
      </c>
      <c r="CB130" s="67" t="s">
        <v>145</v>
      </c>
      <c r="CC130" s="58" t="str">
        <f t="shared" si="1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2800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30" s="67" t="s">
        <v>142</v>
      </c>
      <c r="CF130" s="68">
        <f t="shared" si="162"/>
        <v>2800</v>
      </c>
      <c r="CG130" s="69" t="s">
        <v>155</v>
      </c>
      <c r="CH130" s="67">
        <f>form!B130</f>
        <v>0</v>
      </c>
      <c r="CI130" s="67" t="s">
        <v>139</v>
      </c>
      <c r="CJ130" s="67"/>
      <c r="CK130" s="67"/>
      <c r="CL130" s="58" t="str">
        <f t="shared" si="1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30" s="67" t="s">
        <v>142</v>
      </c>
      <c r="CO130" s="68">
        <f t="shared" si="164"/>
        <v>2801</v>
      </c>
      <c r="CP130" s="69" t="s">
        <v>141</v>
      </c>
      <c r="CQ130" s="67">
        <f>form!B130</f>
        <v>0</v>
      </c>
      <c r="CR130" s="67" t="s">
        <v>140</v>
      </c>
      <c r="CS130" s="67"/>
      <c r="CT130" s="67"/>
      <c r="CU130" s="58" t="str">
        <f t="shared" si="1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30" s="67" t="s">
        <v>142</v>
      </c>
      <c r="CX130" s="68">
        <f t="shared" si="166"/>
        <v>2802</v>
      </c>
      <c r="CY130" s="69" t="s">
        <v>156</v>
      </c>
      <c r="CZ130" s="67">
        <f>form!B130</f>
        <v>0</v>
      </c>
      <c r="DA130" s="67" t="s">
        <v>137</v>
      </c>
      <c r="DB130" s="67"/>
      <c r="DC130" s="67"/>
      <c r="DD130" s="58" t="str">
        <f t="shared" si="1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30" s="67" t="s">
        <v>142</v>
      </c>
      <c r="DG130" s="68">
        <f t="shared" si="168"/>
        <v>2803</v>
      </c>
      <c r="DH130" s="69" t="s">
        <v>158</v>
      </c>
      <c r="DI130" s="67">
        <f>form!B130</f>
        <v>0</v>
      </c>
      <c r="DJ130" s="67" t="s">
        <v>799</v>
      </c>
      <c r="DK130" s="70">
        <f t="shared" si="169"/>
        <v>2807</v>
      </c>
      <c r="DL130" s="67" t="s">
        <v>800</v>
      </c>
      <c r="DM130" s="58" t="str">
        <f t="shared" si="1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30" s="67" t="s">
        <v>142</v>
      </c>
      <c r="DP130" s="68">
        <f t="shared" si="171"/>
        <v>2804</v>
      </c>
      <c r="DQ130" s="69" t="s">
        <v>159</v>
      </c>
      <c r="DR130" s="67">
        <f>form!B130</f>
        <v>0</v>
      </c>
      <c r="DS130" s="67" t="s">
        <v>802</v>
      </c>
      <c r="DT130" s="70">
        <f t="shared" si="172"/>
        <v>2807</v>
      </c>
      <c r="DU130" s="67" t="s">
        <v>803</v>
      </c>
      <c r="DV130" s="58" t="str">
        <f t="shared" si="17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30" s="67" t="s">
        <v>142</v>
      </c>
      <c r="DY130" s="68">
        <f t="shared" si="174"/>
        <v>2805</v>
      </c>
      <c r="DZ130" s="69" t="s">
        <v>160</v>
      </c>
      <c r="EA130" s="67">
        <f>form!B130</f>
        <v>0</v>
      </c>
      <c r="EB130" s="67" t="s">
        <v>804</v>
      </c>
      <c r="EC130" s="70">
        <f t="shared" si="175"/>
        <v>2807</v>
      </c>
      <c r="ED130" s="67" t="s">
        <v>803</v>
      </c>
      <c r="EE130" s="58" t="str">
        <f t="shared" si="17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30" s="67" t="s">
        <v>142</v>
      </c>
      <c r="EH130" s="68">
        <f t="shared" si="177"/>
        <v>2806</v>
      </c>
      <c r="EI130" s="69" t="s">
        <v>161</v>
      </c>
      <c r="EJ130" s="67">
        <f>form!B130</f>
        <v>0</v>
      </c>
      <c r="EK130" s="67" t="s">
        <v>805</v>
      </c>
      <c r="EL130" s="70">
        <f t="shared" si="178"/>
        <v>2807</v>
      </c>
      <c r="EM130" s="67" t="s">
        <v>803</v>
      </c>
      <c r="EN130" s="58" t="str">
        <f t="shared" si="17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30" s="67" t="s">
        <v>142</v>
      </c>
      <c r="EQ130" s="68">
        <f t="shared" si="180"/>
        <v>2807</v>
      </c>
      <c r="ER130" s="69" t="s">
        <v>157</v>
      </c>
      <c r="ES130" s="67">
        <f>form!B130</f>
        <v>0</v>
      </c>
      <c r="ET130" s="67" t="s">
        <v>813</v>
      </c>
      <c r="EU130" s="67"/>
      <c r="EV130" s="67"/>
      <c r="EW130" s="58" t="str">
        <f t="shared" si="18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30" s="71" t="s">
        <v>162</v>
      </c>
      <c r="FI130" s="71">
        <f t="shared" si="182"/>
        <v>2807</v>
      </c>
      <c r="FJ130" s="71" t="s">
        <v>163</v>
      </c>
      <c r="FK130" s="67">
        <f>form!B130</f>
        <v>0</v>
      </c>
      <c r="FL130" s="71" t="s">
        <v>164</v>
      </c>
      <c r="FM130" s="71"/>
      <c r="FN130" s="71"/>
      <c r="FO130" s="58" t="str">
        <f t="shared" si="183"/>
        <v>INSERT INTO `ez_fabrik_joins` (`list_id`, `element_id`, `join_from_table`, `table_join`, `table_key`, `table_join_key`, `join_type`, `group_id`, `params`) VALUES (0, 2807, '', '#__users', 'user_sp', 'id', 'left', 0, '{"join-label":"name","type":"element","pk":"`#__users`.`id`"}');</v>
      </c>
      <c r="FQ130" s="67" t="s">
        <v>142</v>
      </c>
      <c r="FR130" s="68">
        <f t="shared" si="184"/>
        <v>2808</v>
      </c>
      <c r="FS130" s="67" t="s">
        <v>341</v>
      </c>
      <c r="FT130" s="67">
        <f>form!B130</f>
        <v>0</v>
      </c>
      <c r="FU130" s="67" t="s">
        <v>342</v>
      </c>
      <c r="FV130" s="58" t="str">
        <f t="shared" si="18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30" s="59"/>
      <c r="FX130" s="13" t="s">
        <v>142</v>
      </c>
      <c r="FY130" s="68">
        <f t="shared" si="118"/>
        <v>2809</v>
      </c>
      <c r="FZ130" t="s">
        <v>851</v>
      </c>
      <c r="GA130" s="67">
        <f>form!B130</f>
        <v>0</v>
      </c>
      <c r="GB130" t="s">
        <v>853</v>
      </c>
      <c r="GC130" s="34">
        <f t="shared" si="119"/>
        <v>2793</v>
      </c>
      <c r="GD130" t="s">
        <v>852</v>
      </c>
      <c r="GE130" s="73" t="str">
        <f t="shared" si="1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2793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30" s="67"/>
      <c r="GH130" s="67"/>
      <c r="GI130" s="67"/>
      <c r="GJ130" s="67"/>
      <c r="GL130" s="67" t="str">
        <f t="shared" si="18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2807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30" s="67"/>
      <c r="GN130" s="67" t="str">
        <f t="shared" si="18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30" s="70" t="str">
        <f t="shared" si="18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2793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30" s="67" t="str">
        <f t="shared" si="19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2794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30" s="67" t="str">
        <f t="shared" si="19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2795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30" s="67" t="str">
        <f t="shared" si="19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30" s="67" t="str">
        <f t="shared" si="19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2807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30" s="67" t="str">
        <f t="shared" si="19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(2799,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2800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30" s="67" t="str">
        <f t="shared" si="19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30" s="67" t="str">
        <f t="shared" si="19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30" s="67" t="str">
        <f t="shared" si="19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30" s="67" t="str">
        <f t="shared" si="19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30" s="67" t="str">
        <f t="shared" si="19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30" s="67" t="str">
        <f t="shared" si="20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30" s="67" t="str">
        <f t="shared" si="20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30" s="67" t="str">
        <f t="shared" si="20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30" s="72" t="str">
        <f t="shared" si="20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30" s="66" t="str">
        <f t="shared" si="139"/>
        <v>INSERT INTO `ez_fabrik_joins` (`list_id`, `element_id`, `join_from_table`, `table_join`, `table_key`, `table_join_key`, `join_type`, `group_id`, `params`) VALUES (0, 2807, '', '#__users', 'user_sp', 'id', 'left', 0, '{"join-label":"name","type":"element","pk":"`#__users`.`id`"}');</v>
      </c>
    </row>
    <row r="131" spans="1:212" x14ac:dyDescent="0.25">
      <c r="A131" s="67" t="s">
        <v>142</v>
      </c>
      <c r="B131" s="68">
        <f>dop!A133+1</f>
        <v>2811</v>
      </c>
      <c r="C131" s="69" t="s">
        <v>146</v>
      </c>
      <c r="D131" s="67">
        <f>form!B131</f>
        <v>0</v>
      </c>
      <c r="E131" s="67" t="s">
        <v>854</v>
      </c>
      <c r="F131" s="70">
        <f t="shared" ref="F131:F188" si="204">EQ131</f>
        <v>2827</v>
      </c>
      <c r="G131" s="67" t="s">
        <v>797</v>
      </c>
      <c r="H131" s="67"/>
      <c r="I131" s="58" t="str">
        <f t="shared" ref="I131:I168" si="205">A131&amp;B131&amp;", '"&amp;C131&amp;"', "&amp;D131&amp;E131&amp;F131&amp;G131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2827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31" s="67" t="s">
        <v>142</v>
      </c>
      <c r="L131" s="68">
        <f t="shared" ref="L131:L188" si="206">B131+1</f>
        <v>2812</v>
      </c>
      <c r="M131" s="69" t="s">
        <v>147</v>
      </c>
      <c r="N131" s="67">
        <f>form!B131</f>
        <v>0</v>
      </c>
      <c r="O131" s="67" t="s">
        <v>798</v>
      </c>
      <c r="P131" s="67"/>
      <c r="Q131" s="67"/>
      <c r="R131" s="58" t="str">
        <f t="shared" ref="R131:R188" si="207">K131&amp;L131&amp;", '"&amp;M131&amp;"', "&amp;N131&amp;O131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31" s="67" t="s">
        <v>142</v>
      </c>
      <c r="U131" s="68">
        <f t="shared" ref="U131:U188" si="208">L131+1</f>
        <v>2813</v>
      </c>
      <c r="V131" s="69" t="s">
        <v>148</v>
      </c>
      <c r="W131" s="67">
        <f>form!B131</f>
        <v>0</v>
      </c>
      <c r="X131" s="67" t="s">
        <v>138</v>
      </c>
      <c r="Y131" s="67"/>
      <c r="Z131" s="67"/>
      <c r="AA131" s="58" t="str">
        <f t="shared" ref="AA131:AA188" si="209">T131&amp;U131&amp;", '"&amp;V131&amp;"', "&amp;W131&amp;X131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31" s="67" t="s">
        <v>142</v>
      </c>
      <c r="AD131" s="68">
        <f t="shared" ref="AD131:AD188" si="210">U131+1</f>
        <v>2814</v>
      </c>
      <c r="AE131" s="69" t="s">
        <v>149</v>
      </c>
      <c r="AF131" s="67">
        <f>form!B131</f>
        <v>0</v>
      </c>
      <c r="AG131" s="67" t="s">
        <v>807</v>
      </c>
      <c r="AH131" s="67">
        <f t="shared" ref="AH131:AH188" si="211">U131</f>
        <v>2813</v>
      </c>
      <c r="AI131" s="67" t="s">
        <v>810</v>
      </c>
      <c r="AJ131" s="58" t="str">
        <f t="shared" ref="AJ131:AJ188" si="212">AC131&amp;AD131&amp;", '"&amp;AE131&amp;"', "&amp;AF131&amp;AG131&amp;AH131&amp;AI131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2813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31" s="67" t="s">
        <v>142</v>
      </c>
      <c r="AM131" s="68">
        <f t="shared" ref="AM131:AM188" si="213">AD131+1</f>
        <v>2815</v>
      </c>
      <c r="AN131" s="69" t="s">
        <v>150</v>
      </c>
      <c r="AO131" s="67">
        <f>form!B131</f>
        <v>0</v>
      </c>
      <c r="AP131" s="67" t="s">
        <v>808</v>
      </c>
      <c r="AQ131" s="67">
        <f t="shared" ref="AQ131:AQ188" si="214">AD131</f>
        <v>2814</v>
      </c>
      <c r="AR131" s="67" t="s">
        <v>811</v>
      </c>
      <c r="AS131" s="58" t="str">
        <f t="shared" ref="AS131:AS188" si="215">AL131&amp;AM131&amp;", '"&amp;AN131&amp;"', "&amp;AO131&amp;AP131&amp;AQ131&amp;AR131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2814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31" s="67" t="s">
        <v>142</v>
      </c>
      <c r="AV131" s="68">
        <f t="shared" ref="AV131:AV188" si="216">AM131+1</f>
        <v>2816</v>
      </c>
      <c r="AW131" s="69" t="s">
        <v>151</v>
      </c>
      <c r="AX131" s="67">
        <f>form!B131</f>
        <v>0</v>
      </c>
      <c r="AY131" s="67" t="s">
        <v>809</v>
      </c>
      <c r="AZ131" s="67">
        <f t="shared" ref="AZ131:AZ188" si="217">AM131</f>
        <v>2815</v>
      </c>
      <c r="BA131" s="67" t="s">
        <v>812</v>
      </c>
      <c r="BB131" s="58" t="str">
        <f t="shared" ref="BB131:BB188" si="218">AU131&amp;AV131&amp;", '"&amp;AW131&amp;"', "&amp;AX131&amp;AY131&amp;AZ131&amp;BA131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2815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31" s="67" t="s">
        <v>142</v>
      </c>
      <c r="BE131" s="68">
        <f t="shared" ref="BE131:BE188" si="219">AV131+1</f>
        <v>2817</v>
      </c>
      <c r="BF131" s="69" t="s">
        <v>152</v>
      </c>
      <c r="BG131" s="67">
        <f>form!B131</f>
        <v>0</v>
      </c>
      <c r="BH131" s="67" t="s">
        <v>849</v>
      </c>
      <c r="BI131" s="67"/>
      <c r="BJ131" s="67"/>
      <c r="BK131" s="58" t="str">
        <f t="shared" ref="BK131:BK188" si="220">BD131&amp;BE131&amp;", '"&amp;BF131&amp;"', "&amp;BG131&amp;BH131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31" s="67" t="s">
        <v>142</v>
      </c>
      <c r="BN131" s="68">
        <f t="shared" ref="BN131:BN188" si="221">BE131+1</f>
        <v>2818</v>
      </c>
      <c r="BO131" s="69" t="s">
        <v>153</v>
      </c>
      <c r="BP131" s="67">
        <f>form!B131</f>
        <v>0</v>
      </c>
      <c r="BQ131" s="67" t="s">
        <v>814</v>
      </c>
      <c r="BR131" s="67">
        <f t="shared" ref="BR131:BR188" si="222">EQ131</f>
        <v>2827</v>
      </c>
      <c r="BS131" s="67" t="s">
        <v>144</v>
      </c>
      <c r="BT131" s="58" t="str">
        <f t="shared" ref="BT131:BT188" si="223">BM131&amp;BN131&amp;", '"&amp;BO131&amp;"', "&amp;BP131&amp;BQ131&amp;BR131&amp;BS131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2827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31" s="67" t="s">
        <v>142</v>
      </c>
      <c r="BW131" s="68">
        <f t="shared" ref="BW131:BW188" si="224">BN131+1</f>
        <v>2819</v>
      </c>
      <c r="BX131" s="69" t="s">
        <v>154</v>
      </c>
      <c r="BY131" s="67">
        <f>form!B131</f>
        <v>0</v>
      </c>
      <c r="BZ131" s="67" t="s">
        <v>806</v>
      </c>
      <c r="CA131" s="67">
        <f t="shared" ref="CA131:CA188" si="225">CF131</f>
        <v>2820</v>
      </c>
      <c r="CB131" s="67" t="s">
        <v>145</v>
      </c>
      <c r="CC131" s="58" t="str">
        <f t="shared" ref="CC131:CC188" si="226">BV131&amp;BW131&amp;", '"&amp;BX131&amp;"', "&amp;BY131&amp;BZ131&amp;CA131&amp;CB131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2820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31" s="67" t="s">
        <v>142</v>
      </c>
      <c r="CF131" s="68">
        <f t="shared" ref="CF131:CF188" si="227">BW131+1</f>
        <v>2820</v>
      </c>
      <c r="CG131" s="69" t="s">
        <v>155</v>
      </c>
      <c r="CH131" s="67">
        <f>form!B131</f>
        <v>0</v>
      </c>
      <c r="CI131" s="67" t="s">
        <v>139</v>
      </c>
      <c r="CJ131" s="67"/>
      <c r="CK131" s="67"/>
      <c r="CL131" s="58" t="str">
        <f t="shared" ref="CL131:CL188" si="228">CE131&amp;CF131&amp;", '"&amp;CG131&amp;"', "&amp;CH131&amp;CI131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31" s="67" t="s">
        <v>142</v>
      </c>
      <c r="CO131" s="68">
        <f t="shared" ref="CO131:CO188" si="229">CF131+1</f>
        <v>2821</v>
      </c>
      <c r="CP131" s="69" t="s">
        <v>141</v>
      </c>
      <c r="CQ131" s="67">
        <f>form!B131</f>
        <v>0</v>
      </c>
      <c r="CR131" s="67" t="s">
        <v>140</v>
      </c>
      <c r="CS131" s="67"/>
      <c r="CT131" s="67"/>
      <c r="CU131" s="58" t="str">
        <f t="shared" ref="CU131:CU188" si="230">CN131&amp;CO131&amp;", '"&amp;CP131&amp;"', "&amp;CQ131&amp;CR131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31" s="67" t="s">
        <v>142</v>
      </c>
      <c r="CX131" s="68">
        <f t="shared" ref="CX131:CX188" si="231">CO131+1</f>
        <v>2822</v>
      </c>
      <c r="CY131" s="69" t="s">
        <v>156</v>
      </c>
      <c r="CZ131" s="67">
        <f>form!B131</f>
        <v>0</v>
      </c>
      <c r="DA131" s="67" t="s">
        <v>137</v>
      </c>
      <c r="DB131" s="67"/>
      <c r="DC131" s="67"/>
      <c r="DD131" s="58" t="str">
        <f t="shared" ref="DD131:DD188" si="232">CW131&amp;CX131&amp;", '"&amp;CY131&amp;"', "&amp;CZ131&amp;DA131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31" s="67" t="s">
        <v>142</v>
      </c>
      <c r="DG131" s="68">
        <f t="shared" ref="DG131:DG188" si="233">CX131+1</f>
        <v>2823</v>
      </c>
      <c r="DH131" s="69" t="s">
        <v>158</v>
      </c>
      <c r="DI131" s="67">
        <f>form!B131</f>
        <v>0</v>
      </c>
      <c r="DJ131" s="67" t="s">
        <v>799</v>
      </c>
      <c r="DK131" s="70">
        <f t="shared" ref="DK131:DK188" si="234">EQ131</f>
        <v>2827</v>
      </c>
      <c r="DL131" s="67" t="s">
        <v>800</v>
      </c>
      <c r="DM131" s="58" t="str">
        <f t="shared" ref="DM131:DM188" si="235">DF131&amp;DG131&amp;", '"&amp;DH131&amp;"', "&amp;DI131&amp;DJ131&amp;DK131&amp;DL131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31" s="67" t="s">
        <v>142</v>
      </c>
      <c r="DP131" s="68">
        <f t="shared" ref="DP131:DP188" si="236">DG131+1</f>
        <v>2824</v>
      </c>
      <c r="DQ131" s="69" t="s">
        <v>159</v>
      </c>
      <c r="DR131" s="67">
        <f>form!B131</f>
        <v>0</v>
      </c>
      <c r="DS131" s="67" t="s">
        <v>802</v>
      </c>
      <c r="DT131" s="70">
        <f t="shared" ref="DT131:DT188" si="237">EQ131</f>
        <v>2827</v>
      </c>
      <c r="DU131" s="67" t="s">
        <v>803</v>
      </c>
      <c r="DV131" s="58" t="str">
        <f t="shared" ref="DV131:DV188" si="238">DO131&amp;DP131&amp;", '"&amp;DQ131&amp;"', "&amp;DR131&amp;DS131&amp;DT131&amp;DU131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31" s="67" t="s">
        <v>142</v>
      </c>
      <c r="DY131" s="68">
        <f t="shared" ref="DY131:DY188" si="239">DP131+1</f>
        <v>2825</v>
      </c>
      <c r="DZ131" s="69" t="s">
        <v>160</v>
      </c>
      <c r="EA131" s="67">
        <f>form!B131</f>
        <v>0</v>
      </c>
      <c r="EB131" s="67" t="s">
        <v>804</v>
      </c>
      <c r="EC131" s="70">
        <f t="shared" ref="EC131:EC188" si="240">EQ131</f>
        <v>2827</v>
      </c>
      <c r="ED131" s="67" t="s">
        <v>803</v>
      </c>
      <c r="EE131" s="58" t="str">
        <f t="shared" ref="EE131:EE188" si="241">DX131&amp;DY131&amp;", '"&amp;DZ131&amp;"', "&amp;EA131&amp;EB131&amp;EC131&amp;ED131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31" s="67" t="s">
        <v>142</v>
      </c>
      <c r="EH131" s="68">
        <f t="shared" ref="EH131:EH188" si="242">DY131+1</f>
        <v>2826</v>
      </c>
      <c r="EI131" s="69" t="s">
        <v>161</v>
      </c>
      <c r="EJ131" s="67">
        <f>form!B131</f>
        <v>0</v>
      </c>
      <c r="EK131" s="67" t="s">
        <v>805</v>
      </c>
      <c r="EL131" s="70">
        <f t="shared" ref="EL131:EL188" si="243">EQ131</f>
        <v>2827</v>
      </c>
      <c r="EM131" s="67" t="s">
        <v>803</v>
      </c>
      <c r="EN131" s="58" t="str">
        <f t="shared" ref="EN131:EN188" si="244">EG131&amp;EH131&amp;", '"&amp;EI131&amp;"', "&amp;EJ131&amp;EK131&amp;EL131&amp;EM131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31" s="67" t="s">
        <v>142</v>
      </c>
      <c r="EQ131" s="68">
        <f t="shared" ref="EQ131:EQ188" si="245">EH131+1</f>
        <v>2827</v>
      </c>
      <c r="ER131" s="69" t="s">
        <v>157</v>
      </c>
      <c r="ES131" s="67">
        <f>form!B131</f>
        <v>0</v>
      </c>
      <c r="ET131" s="67" t="s">
        <v>813</v>
      </c>
      <c r="EU131" s="67"/>
      <c r="EV131" s="67"/>
      <c r="EW131" s="58" t="str">
        <f t="shared" ref="EW131:EW188" si="246">EP131&amp;EQ131&amp;", '"&amp;ER131&amp;"', "&amp;ES131&amp;ET131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31" s="71" t="s">
        <v>162</v>
      </c>
      <c r="FI131" s="71">
        <f t="shared" ref="FI131:FI188" si="247">EQ131</f>
        <v>2827</v>
      </c>
      <c r="FJ131" s="71" t="s">
        <v>163</v>
      </c>
      <c r="FK131" s="67">
        <f>form!B131</f>
        <v>0</v>
      </c>
      <c r="FL131" s="71" t="s">
        <v>164</v>
      </c>
      <c r="FM131" s="71"/>
      <c r="FN131" s="71"/>
      <c r="FO131" s="58" t="str">
        <f t="shared" ref="FO131:FO188" si="248">FH131&amp;" "&amp;FI131&amp;FJ131&amp;FK131&amp;FL131</f>
        <v>INSERT INTO `ez_fabrik_joins` (`list_id`, `element_id`, `join_from_table`, `table_join`, `table_key`, `table_join_key`, `join_type`, `group_id`, `params`) VALUES (0, 2827, '', '#__users', 'user_sp', 'id', 'left', 0, '{"join-label":"name","type":"element","pk":"`#__users`.`id`"}');</v>
      </c>
      <c r="FQ131" s="67" t="s">
        <v>142</v>
      </c>
      <c r="FR131" s="68">
        <f t="shared" ref="FR131:FR188" si="249">FI131+1</f>
        <v>2828</v>
      </c>
      <c r="FS131" s="67" t="s">
        <v>341</v>
      </c>
      <c r="FT131" s="67">
        <f>form!B131</f>
        <v>0</v>
      </c>
      <c r="FU131" s="67" t="s">
        <v>342</v>
      </c>
      <c r="FV131" s="58" t="str">
        <f t="shared" ref="FV131:FV188" si="250">FQ131&amp;FR131&amp;FS131&amp;FT131&amp;FU131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31" s="59"/>
      <c r="FX131" s="13" t="s">
        <v>142</v>
      </c>
      <c r="FY131" s="68">
        <f t="shared" ref="FY131:FY165" si="251">FR131+1</f>
        <v>2829</v>
      </c>
      <c r="FZ131" t="s">
        <v>851</v>
      </c>
      <c r="GA131" s="67">
        <f>form!B131</f>
        <v>0</v>
      </c>
      <c r="GB131" t="s">
        <v>853</v>
      </c>
      <c r="GC131" s="34">
        <f t="shared" ref="GC131:GC165" si="252">U131</f>
        <v>2813</v>
      </c>
      <c r="GD131" t="s">
        <v>852</v>
      </c>
      <c r="GE131" s="73" t="str">
        <f t="shared" ref="GE131:GE165" si="253">FX131&amp;FY131&amp;FZ131&amp;GA131&amp;GB131&amp;GC131&amp;GD131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2813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31" s="67"/>
      <c r="GH131" s="67"/>
      <c r="GI131" s="67"/>
      <c r="GJ131" s="67"/>
      <c r="GL131" s="67" t="str">
        <f t="shared" ref="GL131:GL188" si="254">I131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2827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31" s="67"/>
      <c r="GN131" s="67" t="str">
        <f t="shared" ref="GN131:GN188" si="255">AA131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31" s="70" t="str">
        <f t="shared" ref="GO131:GO188" si="256">AJ131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2813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31" s="67" t="str">
        <f t="shared" ref="GP131:GP188" si="257">AS131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2814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31" s="67" t="str">
        <f t="shared" ref="GQ131:GQ188" si="258">BB131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2815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31" s="67" t="str">
        <f t="shared" ref="GR131:GR188" si="259">BK131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31" s="67" t="str">
        <f t="shared" ref="GS131:GS188" si="260">BT131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2827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31" s="67" t="str">
        <f t="shared" ref="GT131:GT188" si="261">CC131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2820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31" s="67" t="str">
        <f t="shared" ref="GU131:GU188" si="262">CL131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31" s="67" t="str">
        <f t="shared" ref="GV131:GV188" si="263">CU131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31" s="67" t="str">
        <f t="shared" ref="GW131:GW188" si="264">DD131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31" s="67" t="str">
        <f t="shared" ref="GX131:GX188" si="265">DM131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31" s="67" t="str">
        <f t="shared" ref="GY131:GY188" si="266">DV131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31" s="67" t="str">
        <f t="shared" ref="GZ131:GZ188" si="267">EE131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31" s="67" t="str">
        <f t="shared" ref="HA131:HA188" si="268">EN131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31" s="67" t="str">
        <f t="shared" ref="HB131:HB188" si="269">EW131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31" s="72" t="str">
        <f t="shared" ref="HC131:HC189" si="270">FV131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31" s="66" t="str">
        <f t="shared" ref="HD131:HD188" si="271">FO131</f>
        <v>INSERT INTO `ez_fabrik_joins` (`list_id`, `element_id`, `join_from_table`, `table_join`, `table_key`, `table_join_key`, `join_type`, `group_id`, `params`) VALUES (0, 2827, '', '#__users', 'user_sp', 'id', 'left', 0, '{"join-label":"name","type":"element","pk":"`#__users`.`id`"}');</v>
      </c>
    </row>
    <row r="132" spans="1:212" x14ac:dyDescent="0.25">
      <c r="A132" s="67" t="s">
        <v>142</v>
      </c>
      <c r="B132" s="68">
        <f>dop!A134+1</f>
        <v>2831</v>
      </c>
      <c r="C132" s="69" t="s">
        <v>146</v>
      </c>
      <c r="D132" s="67">
        <f>form!B132</f>
        <v>0</v>
      </c>
      <c r="E132" s="67" t="s">
        <v>854</v>
      </c>
      <c r="F132" s="70">
        <f t="shared" si="204"/>
        <v>2847</v>
      </c>
      <c r="G132" s="67" t="s">
        <v>797</v>
      </c>
      <c r="H132" s="67"/>
      <c r="I132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2847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32" s="67" t="s">
        <v>142</v>
      </c>
      <c r="L132" s="68">
        <f t="shared" si="206"/>
        <v>2832</v>
      </c>
      <c r="M132" s="69" t="s">
        <v>147</v>
      </c>
      <c r="N132" s="67">
        <f>form!B132</f>
        <v>0</v>
      </c>
      <c r="O132" s="67" t="s">
        <v>798</v>
      </c>
      <c r="P132" s="67"/>
      <c r="Q132" s="67"/>
      <c r="R132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32" s="67" t="s">
        <v>142</v>
      </c>
      <c r="U132" s="68">
        <f t="shared" si="208"/>
        <v>2833</v>
      </c>
      <c r="V132" s="69" t="s">
        <v>148</v>
      </c>
      <c r="W132" s="67">
        <f>form!B132</f>
        <v>0</v>
      </c>
      <c r="X132" s="67" t="s">
        <v>138</v>
      </c>
      <c r="Y132" s="67"/>
      <c r="Z132" s="67"/>
      <c r="AA132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32" s="67" t="s">
        <v>142</v>
      </c>
      <c r="AD132" s="68">
        <f t="shared" si="210"/>
        <v>2834</v>
      </c>
      <c r="AE132" s="69" t="s">
        <v>149</v>
      </c>
      <c r="AF132" s="67">
        <f>form!B132</f>
        <v>0</v>
      </c>
      <c r="AG132" s="67" t="s">
        <v>807</v>
      </c>
      <c r="AH132" s="67">
        <f t="shared" si="211"/>
        <v>2833</v>
      </c>
      <c r="AI132" s="67" t="s">
        <v>810</v>
      </c>
      <c r="AJ132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2833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32" s="67" t="s">
        <v>142</v>
      </c>
      <c r="AM132" s="68">
        <f t="shared" si="213"/>
        <v>2835</v>
      </c>
      <c r="AN132" s="69" t="s">
        <v>150</v>
      </c>
      <c r="AO132" s="67">
        <f>form!B132</f>
        <v>0</v>
      </c>
      <c r="AP132" s="67" t="s">
        <v>808</v>
      </c>
      <c r="AQ132" s="67">
        <f t="shared" si="214"/>
        <v>2834</v>
      </c>
      <c r="AR132" s="67" t="s">
        <v>811</v>
      </c>
      <c r="AS132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2834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32" s="67" t="s">
        <v>142</v>
      </c>
      <c r="AV132" s="68">
        <f t="shared" si="216"/>
        <v>2836</v>
      </c>
      <c r="AW132" s="69" t="s">
        <v>151</v>
      </c>
      <c r="AX132" s="67">
        <f>form!B132</f>
        <v>0</v>
      </c>
      <c r="AY132" s="67" t="s">
        <v>809</v>
      </c>
      <c r="AZ132" s="67">
        <f t="shared" si="217"/>
        <v>2835</v>
      </c>
      <c r="BA132" s="67" t="s">
        <v>812</v>
      </c>
      <c r="BB132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2835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32" s="67" t="s">
        <v>142</v>
      </c>
      <c r="BE132" s="68">
        <f t="shared" si="219"/>
        <v>2837</v>
      </c>
      <c r="BF132" s="69" t="s">
        <v>152</v>
      </c>
      <c r="BG132" s="67">
        <f>form!B132</f>
        <v>0</v>
      </c>
      <c r="BH132" s="67" t="s">
        <v>849</v>
      </c>
      <c r="BI132" s="67"/>
      <c r="BJ132" s="67"/>
      <c r="BK132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32" s="67" t="s">
        <v>142</v>
      </c>
      <c r="BN132" s="68">
        <f t="shared" si="221"/>
        <v>2838</v>
      </c>
      <c r="BO132" s="69" t="s">
        <v>153</v>
      </c>
      <c r="BP132" s="67">
        <f>form!B132</f>
        <v>0</v>
      </c>
      <c r="BQ132" s="67" t="s">
        <v>814</v>
      </c>
      <c r="BR132" s="67">
        <f t="shared" si="222"/>
        <v>2847</v>
      </c>
      <c r="BS132" s="67" t="s">
        <v>144</v>
      </c>
      <c r="BT132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2847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32" s="67" t="s">
        <v>142</v>
      </c>
      <c r="BW132" s="68">
        <f t="shared" si="224"/>
        <v>2839</v>
      </c>
      <c r="BX132" s="69" t="s">
        <v>154</v>
      </c>
      <c r="BY132" s="67">
        <f>form!B132</f>
        <v>0</v>
      </c>
      <c r="BZ132" s="67" t="s">
        <v>806</v>
      </c>
      <c r="CA132" s="67">
        <f t="shared" si="225"/>
        <v>2840</v>
      </c>
      <c r="CB132" s="67" t="s">
        <v>145</v>
      </c>
      <c r="CC132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2840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32" s="67" t="s">
        <v>142</v>
      </c>
      <c r="CF132" s="68">
        <f t="shared" si="227"/>
        <v>2840</v>
      </c>
      <c r="CG132" s="69" t="s">
        <v>155</v>
      </c>
      <c r="CH132" s="67">
        <f>form!B132</f>
        <v>0</v>
      </c>
      <c r="CI132" s="67" t="s">
        <v>139</v>
      </c>
      <c r="CJ132" s="67"/>
      <c r="CK132" s="67"/>
      <c r="CL132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32" s="67" t="s">
        <v>142</v>
      </c>
      <c r="CO132" s="68">
        <f t="shared" si="229"/>
        <v>2841</v>
      </c>
      <c r="CP132" s="69" t="s">
        <v>141</v>
      </c>
      <c r="CQ132" s="67">
        <f>form!B132</f>
        <v>0</v>
      </c>
      <c r="CR132" s="67" t="s">
        <v>140</v>
      </c>
      <c r="CS132" s="67"/>
      <c r="CT132" s="67"/>
      <c r="CU132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32" s="67" t="s">
        <v>142</v>
      </c>
      <c r="CX132" s="68">
        <f t="shared" si="231"/>
        <v>2842</v>
      </c>
      <c r="CY132" s="69" t="s">
        <v>156</v>
      </c>
      <c r="CZ132" s="67">
        <f>form!B132</f>
        <v>0</v>
      </c>
      <c r="DA132" s="67" t="s">
        <v>137</v>
      </c>
      <c r="DB132" s="67"/>
      <c r="DC132" s="67"/>
      <c r="DD132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32" s="67" t="s">
        <v>142</v>
      </c>
      <c r="DG132" s="68">
        <f t="shared" si="233"/>
        <v>2843</v>
      </c>
      <c r="DH132" s="69" t="s">
        <v>158</v>
      </c>
      <c r="DI132" s="67">
        <f>form!B132</f>
        <v>0</v>
      </c>
      <c r="DJ132" s="67" t="s">
        <v>799</v>
      </c>
      <c r="DK132" s="70">
        <f t="shared" si="234"/>
        <v>2847</v>
      </c>
      <c r="DL132" s="67" t="s">
        <v>800</v>
      </c>
      <c r="DM132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32" s="67" t="s">
        <v>142</v>
      </c>
      <c r="DP132" s="68">
        <f t="shared" si="236"/>
        <v>2844</v>
      </c>
      <c r="DQ132" s="69" t="s">
        <v>159</v>
      </c>
      <c r="DR132" s="67">
        <f>form!B132</f>
        <v>0</v>
      </c>
      <c r="DS132" s="67" t="s">
        <v>802</v>
      </c>
      <c r="DT132" s="70">
        <f t="shared" si="237"/>
        <v>2847</v>
      </c>
      <c r="DU132" s="67" t="s">
        <v>803</v>
      </c>
      <c r="DV132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32" s="67" t="s">
        <v>142</v>
      </c>
      <c r="DY132" s="68">
        <f t="shared" si="239"/>
        <v>2845</v>
      </c>
      <c r="DZ132" s="69" t="s">
        <v>160</v>
      </c>
      <c r="EA132" s="67">
        <f>form!B132</f>
        <v>0</v>
      </c>
      <c r="EB132" s="67" t="s">
        <v>804</v>
      </c>
      <c r="EC132" s="70">
        <f t="shared" si="240"/>
        <v>2847</v>
      </c>
      <c r="ED132" s="67" t="s">
        <v>803</v>
      </c>
      <c r="EE132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32" s="67" t="s">
        <v>142</v>
      </c>
      <c r="EH132" s="68">
        <f t="shared" si="242"/>
        <v>2846</v>
      </c>
      <c r="EI132" s="69" t="s">
        <v>161</v>
      </c>
      <c r="EJ132" s="67">
        <f>form!B132</f>
        <v>0</v>
      </c>
      <c r="EK132" s="67" t="s">
        <v>805</v>
      </c>
      <c r="EL132" s="70">
        <f t="shared" si="243"/>
        <v>2847</v>
      </c>
      <c r="EM132" s="67" t="s">
        <v>803</v>
      </c>
      <c r="EN132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32" s="67" t="s">
        <v>142</v>
      </c>
      <c r="EQ132" s="68">
        <f t="shared" si="245"/>
        <v>2847</v>
      </c>
      <c r="ER132" s="69" t="s">
        <v>157</v>
      </c>
      <c r="ES132" s="67">
        <f>form!B132</f>
        <v>0</v>
      </c>
      <c r="ET132" s="67" t="s">
        <v>813</v>
      </c>
      <c r="EU132" s="67"/>
      <c r="EV132" s="67"/>
      <c r="EW132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32" s="71" t="s">
        <v>162</v>
      </c>
      <c r="FI132" s="71">
        <f t="shared" si="247"/>
        <v>2847</v>
      </c>
      <c r="FJ132" s="71" t="s">
        <v>163</v>
      </c>
      <c r="FK132" s="67">
        <f>form!B132</f>
        <v>0</v>
      </c>
      <c r="FL132" s="71" t="s">
        <v>164</v>
      </c>
      <c r="FM132" s="71"/>
      <c r="FN132" s="71"/>
      <c r="FO132" s="58" t="str">
        <f t="shared" si="248"/>
        <v>INSERT INTO `ez_fabrik_joins` (`list_id`, `element_id`, `join_from_table`, `table_join`, `table_key`, `table_join_key`, `join_type`, `group_id`, `params`) VALUES (0, 2847, '', '#__users', 'user_sp', 'id', 'left', 0, '{"join-label":"name","type":"element","pk":"`#__users`.`id`"}');</v>
      </c>
      <c r="FQ132" s="67" t="s">
        <v>142</v>
      </c>
      <c r="FR132" s="68">
        <f t="shared" si="249"/>
        <v>2848</v>
      </c>
      <c r="FS132" s="67" t="s">
        <v>341</v>
      </c>
      <c r="FT132" s="67">
        <f>form!B132</f>
        <v>0</v>
      </c>
      <c r="FU132" s="67" t="s">
        <v>342</v>
      </c>
      <c r="FV132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32" s="59"/>
      <c r="FX132" s="13" t="s">
        <v>142</v>
      </c>
      <c r="FY132" s="68">
        <f t="shared" si="251"/>
        <v>2849</v>
      </c>
      <c r="FZ132" t="s">
        <v>851</v>
      </c>
      <c r="GA132" s="67">
        <f>form!B132</f>
        <v>0</v>
      </c>
      <c r="GB132" t="s">
        <v>853</v>
      </c>
      <c r="GC132" s="34">
        <f t="shared" si="252"/>
        <v>2833</v>
      </c>
      <c r="GD132" t="s">
        <v>852</v>
      </c>
      <c r="GE132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2833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32" s="67"/>
      <c r="GH132" s="67"/>
      <c r="GI132" s="67"/>
      <c r="GJ132" s="67"/>
      <c r="GL132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2847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32" s="67"/>
      <c r="GN132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32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2833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32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2834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32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2835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32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32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2847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32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2840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32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32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32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32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32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32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32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32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32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32" s="66" t="str">
        <f t="shared" si="271"/>
        <v>INSERT INTO `ez_fabrik_joins` (`list_id`, `element_id`, `join_from_table`, `table_join`, `table_key`, `table_join_key`, `join_type`, `group_id`, `params`) VALUES (0, 2847, '', '#__users', 'user_sp', 'id', 'left', 0, '{"join-label":"name","type":"element","pk":"`#__users`.`id`"}');</v>
      </c>
    </row>
    <row r="133" spans="1:212" x14ac:dyDescent="0.25">
      <c r="A133" s="67" t="s">
        <v>142</v>
      </c>
      <c r="B133" s="68">
        <f>dop!A135+1</f>
        <v>2851</v>
      </c>
      <c r="C133" s="69" t="s">
        <v>146</v>
      </c>
      <c r="D133" s="67">
        <f>form!B133</f>
        <v>0</v>
      </c>
      <c r="E133" s="67" t="s">
        <v>854</v>
      </c>
      <c r="F133" s="70">
        <f t="shared" si="204"/>
        <v>2867</v>
      </c>
      <c r="G133" s="67" t="s">
        <v>797</v>
      </c>
      <c r="H133" s="67"/>
      <c r="I133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2867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33" s="67" t="s">
        <v>142</v>
      </c>
      <c r="L133" s="68">
        <f t="shared" si="206"/>
        <v>2852</v>
      </c>
      <c r="M133" s="69" t="s">
        <v>147</v>
      </c>
      <c r="N133" s="67">
        <f>form!B133</f>
        <v>0</v>
      </c>
      <c r="O133" s="67" t="s">
        <v>798</v>
      </c>
      <c r="P133" s="67"/>
      <c r="Q133" s="67"/>
      <c r="R133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33" s="67" t="s">
        <v>142</v>
      </c>
      <c r="U133" s="68">
        <f t="shared" si="208"/>
        <v>2853</v>
      </c>
      <c r="V133" s="69" t="s">
        <v>148</v>
      </c>
      <c r="W133" s="67">
        <f>form!B133</f>
        <v>0</v>
      </c>
      <c r="X133" s="67" t="s">
        <v>138</v>
      </c>
      <c r="Y133" s="67"/>
      <c r="Z133" s="67"/>
      <c r="AA133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33" s="67" t="s">
        <v>142</v>
      </c>
      <c r="AD133" s="68">
        <f t="shared" si="210"/>
        <v>2854</v>
      </c>
      <c r="AE133" s="69" t="s">
        <v>149</v>
      </c>
      <c r="AF133" s="67">
        <f>form!B133</f>
        <v>0</v>
      </c>
      <c r="AG133" s="67" t="s">
        <v>807</v>
      </c>
      <c r="AH133" s="67">
        <f t="shared" si="211"/>
        <v>2853</v>
      </c>
      <c r="AI133" s="67" t="s">
        <v>810</v>
      </c>
      <c r="AJ133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2853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33" s="67" t="s">
        <v>142</v>
      </c>
      <c r="AM133" s="68">
        <f t="shared" si="213"/>
        <v>2855</v>
      </c>
      <c r="AN133" s="69" t="s">
        <v>150</v>
      </c>
      <c r="AO133" s="67">
        <f>form!B133</f>
        <v>0</v>
      </c>
      <c r="AP133" s="67" t="s">
        <v>808</v>
      </c>
      <c r="AQ133" s="67">
        <f t="shared" si="214"/>
        <v>2854</v>
      </c>
      <c r="AR133" s="67" t="s">
        <v>811</v>
      </c>
      <c r="AS133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2854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33" s="67" t="s">
        <v>142</v>
      </c>
      <c r="AV133" s="68">
        <f t="shared" si="216"/>
        <v>2856</v>
      </c>
      <c r="AW133" s="69" t="s">
        <v>151</v>
      </c>
      <c r="AX133" s="67">
        <f>form!B133</f>
        <v>0</v>
      </c>
      <c r="AY133" s="67" t="s">
        <v>809</v>
      </c>
      <c r="AZ133" s="67">
        <f t="shared" si="217"/>
        <v>2855</v>
      </c>
      <c r="BA133" s="67" t="s">
        <v>812</v>
      </c>
      <c r="BB133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2855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33" s="67" t="s">
        <v>142</v>
      </c>
      <c r="BE133" s="68">
        <f t="shared" si="219"/>
        <v>2857</v>
      </c>
      <c r="BF133" s="69" t="s">
        <v>152</v>
      </c>
      <c r="BG133" s="67">
        <f>form!B133</f>
        <v>0</v>
      </c>
      <c r="BH133" s="67" t="s">
        <v>849</v>
      </c>
      <c r="BI133" s="67"/>
      <c r="BJ133" s="67"/>
      <c r="BK133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33" s="67" t="s">
        <v>142</v>
      </c>
      <c r="BN133" s="68">
        <f t="shared" si="221"/>
        <v>2858</v>
      </c>
      <c r="BO133" s="69" t="s">
        <v>153</v>
      </c>
      <c r="BP133" s="67">
        <f>form!B133</f>
        <v>0</v>
      </c>
      <c r="BQ133" s="67" t="s">
        <v>814</v>
      </c>
      <c r="BR133" s="67">
        <f t="shared" si="222"/>
        <v>2867</v>
      </c>
      <c r="BS133" s="67" t="s">
        <v>144</v>
      </c>
      <c r="BT133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2867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33" s="67" t="s">
        <v>142</v>
      </c>
      <c r="BW133" s="68">
        <f t="shared" si="224"/>
        <v>2859</v>
      </c>
      <c r="BX133" s="69" t="s">
        <v>154</v>
      </c>
      <c r="BY133" s="67">
        <f>form!B133</f>
        <v>0</v>
      </c>
      <c r="BZ133" s="67" t="s">
        <v>806</v>
      </c>
      <c r="CA133" s="67">
        <f t="shared" si="225"/>
        <v>2860</v>
      </c>
      <c r="CB133" s="67" t="s">
        <v>145</v>
      </c>
      <c r="CC133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2860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33" s="67" t="s">
        <v>142</v>
      </c>
      <c r="CF133" s="68">
        <f t="shared" si="227"/>
        <v>2860</v>
      </c>
      <c r="CG133" s="69" t="s">
        <v>155</v>
      </c>
      <c r="CH133" s="67">
        <f>form!B133</f>
        <v>0</v>
      </c>
      <c r="CI133" s="67" t="s">
        <v>139</v>
      </c>
      <c r="CJ133" s="67"/>
      <c r="CK133" s="67"/>
      <c r="CL133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33" s="67" t="s">
        <v>142</v>
      </c>
      <c r="CO133" s="68">
        <f t="shared" si="229"/>
        <v>2861</v>
      </c>
      <c r="CP133" s="69" t="s">
        <v>141</v>
      </c>
      <c r="CQ133" s="67">
        <f>form!B133</f>
        <v>0</v>
      </c>
      <c r="CR133" s="67" t="s">
        <v>140</v>
      </c>
      <c r="CS133" s="67"/>
      <c r="CT133" s="67"/>
      <c r="CU133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33" s="67" t="s">
        <v>142</v>
      </c>
      <c r="CX133" s="68">
        <f t="shared" si="231"/>
        <v>2862</v>
      </c>
      <c r="CY133" s="69" t="s">
        <v>156</v>
      </c>
      <c r="CZ133" s="67">
        <f>form!B133</f>
        <v>0</v>
      </c>
      <c r="DA133" s="67" t="s">
        <v>137</v>
      </c>
      <c r="DB133" s="67"/>
      <c r="DC133" s="67"/>
      <c r="DD133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33" s="67" t="s">
        <v>142</v>
      </c>
      <c r="DG133" s="68">
        <f t="shared" si="233"/>
        <v>2863</v>
      </c>
      <c r="DH133" s="69" t="s">
        <v>158</v>
      </c>
      <c r="DI133" s="67">
        <f>form!B133</f>
        <v>0</v>
      </c>
      <c r="DJ133" s="67" t="s">
        <v>799</v>
      </c>
      <c r="DK133" s="70">
        <f t="shared" si="234"/>
        <v>2867</v>
      </c>
      <c r="DL133" s="67" t="s">
        <v>800</v>
      </c>
      <c r="DM133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33" s="67" t="s">
        <v>142</v>
      </c>
      <c r="DP133" s="68">
        <f t="shared" si="236"/>
        <v>2864</v>
      </c>
      <c r="DQ133" s="69" t="s">
        <v>159</v>
      </c>
      <c r="DR133" s="67">
        <f>form!B133</f>
        <v>0</v>
      </c>
      <c r="DS133" s="67" t="s">
        <v>802</v>
      </c>
      <c r="DT133" s="70">
        <f t="shared" si="237"/>
        <v>2867</v>
      </c>
      <c r="DU133" s="67" t="s">
        <v>803</v>
      </c>
      <c r="DV133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33" s="67" t="s">
        <v>142</v>
      </c>
      <c r="DY133" s="68">
        <f t="shared" si="239"/>
        <v>2865</v>
      </c>
      <c r="DZ133" s="69" t="s">
        <v>160</v>
      </c>
      <c r="EA133" s="67">
        <f>form!B133</f>
        <v>0</v>
      </c>
      <c r="EB133" s="67" t="s">
        <v>804</v>
      </c>
      <c r="EC133" s="70">
        <f t="shared" si="240"/>
        <v>2867</v>
      </c>
      <c r="ED133" s="67" t="s">
        <v>803</v>
      </c>
      <c r="EE133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33" s="67" t="s">
        <v>142</v>
      </c>
      <c r="EH133" s="68">
        <f t="shared" si="242"/>
        <v>2866</v>
      </c>
      <c r="EI133" s="69" t="s">
        <v>161</v>
      </c>
      <c r="EJ133" s="67">
        <f>form!B133</f>
        <v>0</v>
      </c>
      <c r="EK133" s="67" t="s">
        <v>805</v>
      </c>
      <c r="EL133" s="70">
        <f t="shared" si="243"/>
        <v>2867</v>
      </c>
      <c r="EM133" s="67" t="s">
        <v>803</v>
      </c>
      <c r="EN133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33" s="67" t="s">
        <v>142</v>
      </c>
      <c r="EQ133" s="68">
        <f t="shared" si="245"/>
        <v>2867</v>
      </c>
      <c r="ER133" s="69" t="s">
        <v>157</v>
      </c>
      <c r="ES133" s="67">
        <f>form!B133</f>
        <v>0</v>
      </c>
      <c r="ET133" s="67" t="s">
        <v>813</v>
      </c>
      <c r="EU133" s="67"/>
      <c r="EV133" s="67"/>
      <c r="EW133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33" s="71" t="s">
        <v>162</v>
      </c>
      <c r="FI133" s="71">
        <f t="shared" si="247"/>
        <v>2867</v>
      </c>
      <c r="FJ133" s="71" t="s">
        <v>163</v>
      </c>
      <c r="FK133" s="67">
        <f>form!B133</f>
        <v>0</v>
      </c>
      <c r="FL133" s="71" t="s">
        <v>164</v>
      </c>
      <c r="FM133" s="71"/>
      <c r="FN133" s="71"/>
      <c r="FO133" s="58" t="str">
        <f t="shared" si="248"/>
        <v>INSERT INTO `ez_fabrik_joins` (`list_id`, `element_id`, `join_from_table`, `table_join`, `table_key`, `table_join_key`, `join_type`, `group_id`, `params`) VALUES (0, 2867, '', '#__users', 'user_sp', 'id', 'left', 0, '{"join-label":"name","type":"element","pk":"`#__users`.`id`"}');</v>
      </c>
      <c r="FQ133" s="67" t="s">
        <v>142</v>
      </c>
      <c r="FR133" s="68">
        <f t="shared" si="249"/>
        <v>2868</v>
      </c>
      <c r="FS133" s="67" t="s">
        <v>341</v>
      </c>
      <c r="FT133" s="67">
        <f>form!B133</f>
        <v>0</v>
      </c>
      <c r="FU133" s="67" t="s">
        <v>342</v>
      </c>
      <c r="FV133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33" s="59"/>
      <c r="FX133" s="13" t="s">
        <v>142</v>
      </c>
      <c r="FY133" s="68">
        <f t="shared" si="251"/>
        <v>2869</v>
      </c>
      <c r="FZ133" t="s">
        <v>851</v>
      </c>
      <c r="GA133" s="67">
        <f>form!B133</f>
        <v>0</v>
      </c>
      <c r="GB133" t="s">
        <v>853</v>
      </c>
      <c r="GC133" s="34">
        <f t="shared" si="252"/>
        <v>2853</v>
      </c>
      <c r="GD133" t="s">
        <v>852</v>
      </c>
      <c r="GE133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2853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33" s="67"/>
      <c r="GH133" s="67"/>
      <c r="GI133" s="67"/>
      <c r="GJ133" s="67"/>
      <c r="GL133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2867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33" s="67"/>
      <c r="GN133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33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2853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33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2854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33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2855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33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33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2867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33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2860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33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33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33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33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33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33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33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33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33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33" s="66" t="str">
        <f t="shared" si="271"/>
        <v>INSERT INTO `ez_fabrik_joins` (`list_id`, `element_id`, `join_from_table`, `table_join`, `table_key`, `table_join_key`, `join_type`, `group_id`, `params`) VALUES (0, 2867, '', '#__users', 'user_sp', 'id', 'left', 0, '{"join-label":"name","type":"element","pk":"`#__users`.`id`"}');</v>
      </c>
    </row>
    <row r="134" spans="1:212" x14ac:dyDescent="0.25">
      <c r="A134" s="67" t="s">
        <v>142</v>
      </c>
      <c r="B134" s="68">
        <f>dop!A136+1</f>
        <v>2871</v>
      </c>
      <c r="C134" s="69" t="s">
        <v>146</v>
      </c>
      <c r="D134" s="67">
        <f>form!B134</f>
        <v>0</v>
      </c>
      <c r="E134" s="67" t="s">
        <v>854</v>
      </c>
      <c r="F134" s="70">
        <f t="shared" si="204"/>
        <v>2887</v>
      </c>
      <c r="G134" s="67" t="s">
        <v>797</v>
      </c>
      <c r="H134" s="67"/>
      <c r="I134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2887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34" s="67" t="s">
        <v>142</v>
      </c>
      <c r="L134" s="68">
        <f t="shared" si="206"/>
        <v>2872</v>
      </c>
      <c r="M134" s="69" t="s">
        <v>147</v>
      </c>
      <c r="N134" s="67">
        <f>form!B134</f>
        <v>0</v>
      </c>
      <c r="O134" s="67" t="s">
        <v>798</v>
      </c>
      <c r="P134" s="67"/>
      <c r="Q134" s="67"/>
      <c r="R134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34" s="67" t="s">
        <v>142</v>
      </c>
      <c r="U134" s="68">
        <f t="shared" si="208"/>
        <v>2873</v>
      </c>
      <c r="V134" s="69" t="s">
        <v>148</v>
      </c>
      <c r="W134" s="67">
        <f>form!B134</f>
        <v>0</v>
      </c>
      <c r="X134" s="67" t="s">
        <v>138</v>
      </c>
      <c r="Y134" s="67"/>
      <c r="Z134" s="67"/>
      <c r="AA134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34" s="67" t="s">
        <v>142</v>
      </c>
      <c r="AD134" s="68">
        <f t="shared" si="210"/>
        <v>2874</v>
      </c>
      <c r="AE134" s="69" t="s">
        <v>149</v>
      </c>
      <c r="AF134" s="67">
        <f>form!B134</f>
        <v>0</v>
      </c>
      <c r="AG134" s="67" t="s">
        <v>807</v>
      </c>
      <c r="AH134" s="67">
        <f t="shared" si="211"/>
        <v>2873</v>
      </c>
      <c r="AI134" s="67" t="s">
        <v>810</v>
      </c>
      <c r="AJ134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2873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34" s="67" t="s">
        <v>142</v>
      </c>
      <c r="AM134" s="68">
        <f t="shared" si="213"/>
        <v>2875</v>
      </c>
      <c r="AN134" s="69" t="s">
        <v>150</v>
      </c>
      <c r="AO134" s="67">
        <f>form!B134</f>
        <v>0</v>
      </c>
      <c r="AP134" s="67" t="s">
        <v>808</v>
      </c>
      <c r="AQ134" s="67">
        <f t="shared" si="214"/>
        <v>2874</v>
      </c>
      <c r="AR134" s="67" t="s">
        <v>811</v>
      </c>
      <c r="AS134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2874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34" s="67" t="s">
        <v>142</v>
      </c>
      <c r="AV134" s="68">
        <f t="shared" si="216"/>
        <v>2876</v>
      </c>
      <c r="AW134" s="69" t="s">
        <v>151</v>
      </c>
      <c r="AX134" s="67">
        <f>form!B134</f>
        <v>0</v>
      </c>
      <c r="AY134" s="67" t="s">
        <v>809</v>
      </c>
      <c r="AZ134" s="67">
        <f t="shared" si="217"/>
        <v>2875</v>
      </c>
      <c r="BA134" s="67" t="s">
        <v>812</v>
      </c>
      <c r="BB134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2875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34" s="67" t="s">
        <v>142</v>
      </c>
      <c r="BE134" s="68">
        <f t="shared" si="219"/>
        <v>2877</v>
      </c>
      <c r="BF134" s="69" t="s">
        <v>152</v>
      </c>
      <c r="BG134" s="67">
        <f>form!B134</f>
        <v>0</v>
      </c>
      <c r="BH134" s="67" t="s">
        <v>849</v>
      </c>
      <c r="BI134" s="67"/>
      <c r="BJ134" s="67"/>
      <c r="BK134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34" s="67" t="s">
        <v>142</v>
      </c>
      <c r="BN134" s="68">
        <f t="shared" si="221"/>
        <v>2878</v>
      </c>
      <c r="BO134" s="69" t="s">
        <v>153</v>
      </c>
      <c r="BP134" s="67">
        <f>form!B134</f>
        <v>0</v>
      </c>
      <c r="BQ134" s="67" t="s">
        <v>814</v>
      </c>
      <c r="BR134" s="67">
        <f t="shared" si="222"/>
        <v>2887</v>
      </c>
      <c r="BS134" s="67" t="s">
        <v>144</v>
      </c>
      <c r="BT134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2887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34" s="67" t="s">
        <v>142</v>
      </c>
      <c r="BW134" s="68">
        <f t="shared" si="224"/>
        <v>2879</v>
      </c>
      <c r="BX134" s="69" t="s">
        <v>154</v>
      </c>
      <c r="BY134" s="67">
        <f>form!B134</f>
        <v>0</v>
      </c>
      <c r="BZ134" s="67" t="s">
        <v>806</v>
      </c>
      <c r="CA134" s="67">
        <f t="shared" si="225"/>
        <v>2880</v>
      </c>
      <c r="CB134" s="67" t="s">
        <v>145</v>
      </c>
      <c r="CC134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2880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34" s="67" t="s">
        <v>142</v>
      </c>
      <c r="CF134" s="68">
        <f t="shared" si="227"/>
        <v>2880</v>
      </c>
      <c r="CG134" s="69" t="s">
        <v>155</v>
      </c>
      <c r="CH134" s="67">
        <f>form!B134</f>
        <v>0</v>
      </c>
      <c r="CI134" s="67" t="s">
        <v>139</v>
      </c>
      <c r="CJ134" s="67"/>
      <c r="CK134" s="67"/>
      <c r="CL134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34" s="67" t="s">
        <v>142</v>
      </c>
      <c r="CO134" s="68">
        <f t="shared" si="229"/>
        <v>2881</v>
      </c>
      <c r="CP134" s="69" t="s">
        <v>141</v>
      </c>
      <c r="CQ134" s="67">
        <f>form!B134</f>
        <v>0</v>
      </c>
      <c r="CR134" s="67" t="s">
        <v>140</v>
      </c>
      <c r="CS134" s="67"/>
      <c r="CT134" s="67"/>
      <c r="CU134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34" s="67" t="s">
        <v>142</v>
      </c>
      <c r="CX134" s="68">
        <f t="shared" si="231"/>
        <v>2882</v>
      </c>
      <c r="CY134" s="69" t="s">
        <v>156</v>
      </c>
      <c r="CZ134" s="67">
        <f>form!B134</f>
        <v>0</v>
      </c>
      <c r="DA134" s="67" t="s">
        <v>137</v>
      </c>
      <c r="DB134" s="67"/>
      <c r="DC134" s="67"/>
      <c r="DD134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34" s="67" t="s">
        <v>142</v>
      </c>
      <c r="DG134" s="68">
        <f t="shared" si="233"/>
        <v>2883</v>
      </c>
      <c r="DH134" s="69" t="s">
        <v>158</v>
      </c>
      <c r="DI134" s="67">
        <f>form!B134</f>
        <v>0</v>
      </c>
      <c r="DJ134" s="67" t="s">
        <v>799</v>
      </c>
      <c r="DK134" s="70">
        <f t="shared" si="234"/>
        <v>2887</v>
      </c>
      <c r="DL134" s="67" t="s">
        <v>800</v>
      </c>
      <c r="DM134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34" s="67" t="s">
        <v>142</v>
      </c>
      <c r="DP134" s="68">
        <f t="shared" si="236"/>
        <v>2884</v>
      </c>
      <c r="DQ134" s="69" t="s">
        <v>159</v>
      </c>
      <c r="DR134" s="67">
        <f>form!B134</f>
        <v>0</v>
      </c>
      <c r="DS134" s="67" t="s">
        <v>802</v>
      </c>
      <c r="DT134" s="70">
        <f t="shared" si="237"/>
        <v>2887</v>
      </c>
      <c r="DU134" s="67" t="s">
        <v>803</v>
      </c>
      <c r="DV134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34" s="67" t="s">
        <v>142</v>
      </c>
      <c r="DY134" s="68">
        <f t="shared" si="239"/>
        <v>2885</v>
      </c>
      <c r="DZ134" s="69" t="s">
        <v>160</v>
      </c>
      <c r="EA134" s="67">
        <f>form!B134</f>
        <v>0</v>
      </c>
      <c r="EB134" s="67" t="s">
        <v>804</v>
      </c>
      <c r="EC134" s="70">
        <f t="shared" si="240"/>
        <v>2887</v>
      </c>
      <c r="ED134" s="67" t="s">
        <v>803</v>
      </c>
      <c r="EE134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34" s="67" t="s">
        <v>142</v>
      </c>
      <c r="EH134" s="68">
        <f t="shared" si="242"/>
        <v>2886</v>
      </c>
      <c r="EI134" s="69" t="s">
        <v>161</v>
      </c>
      <c r="EJ134" s="67">
        <f>form!B134</f>
        <v>0</v>
      </c>
      <c r="EK134" s="67" t="s">
        <v>805</v>
      </c>
      <c r="EL134" s="70">
        <f t="shared" si="243"/>
        <v>2887</v>
      </c>
      <c r="EM134" s="67" t="s">
        <v>803</v>
      </c>
      <c r="EN134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34" s="67" t="s">
        <v>142</v>
      </c>
      <c r="EQ134" s="68">
        <f t="shared" si="245"/>
        <v>2887</v>
      </c>
      <c r="ER134" s="69" t="s">
        <v>157</v>
      </c>
      <c r="ES134" s="67">
        <f>form!B134</f>
        <v>0</v>
      </c>
      <c r="ET134" s="67" t="s">
        <v>813</v>
      </c>
      <c r="EU134" s="67"/>
      <c r="EV134" s="67"/>
      <c r="EW134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34" s="71" t="s">
        <v>162</v>
      </c>
      <c r="FI134" s="71">
        <f t="shared" si="247"/>
        <v>2887</v>
      </c>
      <c r="FJ134" s="71" t="s">
        <v>163</v>
      </c>
      <c r="FK134" s="67">
        <f>form!B134</f>
        <v>0</v>
      </c>
      <c r="FL134" s="71" t="s">
        <v>164</v>
      </c>
      <c r="FM134" s="71"/>
      <c r="FN134" s="71"/>
      <c r="FO134" s="58" t="str">
        <f t="shared" si="248"/>
        <v>INSERT INTO `ez_fabrik_joins` (`list_id`, `element_id`, `join_from_table`, `table_join`, `table_key`, `table_join_key`, `join_type`, `group_id`, `params`) VALUES (0, 2887, '', '#__users', 'user_sp', 'id', 'left', 0, '{"join-label":"name","type":"element","pk":"`#__users`.`id`"}');</v>
      </c>
      <c r="FQ134" s="67" t="s">
        <v>142</v>
      </c>
      <c r="FR134" s="68">
        <f t="shared" si="249"/>
        <v>2888</v>
      </c>
      <c r="FS134" s="67" t="s">
        <v>341</v>
      </c>
      <c r="FT134" s="67">
        <f>form!B134</f>
        <v>0</v>
      </c>
      <c r="FU134" s="67" t="s">
        <v>342</v>
      </c>
      <c r="FV134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34" s="59"/>
      <c r="FX134" s="13" t="s">
        <v>142</v>
      </c>
      <c r="FY134" s="68">
        <f t="shared" si="251"/>
        <v>2889</v>
      </c>
      <c r="FZ134" t="s">
        <v>851</v>
      </c>
      <c r="GA134" s="67">
        <f>form!B134</f>
        <v>0</v>
      </c>
      <c r="GB134" t="s">
        <v>853</v>
      </c>
      <c r="GC134" s="34">
        <f t="shared" si="252"/>
        <v>2873</v>
      </c>
      <c r="GD134" t="s">
        <v>852</v>
      </c>
      <c r="GE134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2873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34" s="67"/>
      <c r="GH134" s="67"/>
      <c r="GI134" s="67"/>
      <c r="GJ134" s="67"/>
      <c r="GL134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2887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34" s="67"/>
      <c r="GN134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34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2873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34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2874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34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2875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34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34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2887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34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2880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34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34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34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34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34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34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34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2887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34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34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34" s="66" t="str">
        <f t="shared" si="271"/>
        <v>INSERT INTO `ez_fabrik_joins` (`list_id`, `element_id`, `join_from_table`, `table_join`, `table_key`, `table_join_key`, `join_type`, `group_id`, `params`) VALUES (0, 2887, '', '#__users', 'user_sp', 'id', 'left', 0, '{"join-label":"name","type":"element","pk":"`#__users`.`id`"}');</v>
      </c>
    </row>
    <row r="135" spans="1:212" x14ac:dyDescent="0.25">
      <c r="A135" s="67" t="s">
        <v>142</v>
      </c>
      <c r="B135" s="68">
        <f>dop!A137+1</f>
        <v>2891</v>
      </c>
      <c r="C135" s="69" t="s">
        <v>146</v>
      </c>
      <c r="D135" s="67">
        <f>form!B135</f>
        <v>0</v>
      </c>
      <c r="E135" s="67" t="s">
        <v>854</v>
      </c>
      <c r="F135" s="70">
        <f t="shared" si="204"/>
        <v>2907</v>
      </c>
      <c r="G135" s="67" t="s">
        <v>797</v>
      </c>
      <c r="H135" s="67"/>
      <c r="I135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2907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35" s="67" t="s">
        <v>142</v>
      </c>
      <c r="L135" s="68">
        <f t="shared" si="206"/>
        <v>2892</v>
      </c>
      <c r="M135" s="69" t="s">
        <v>147</v>
      </c>
      <c r="N135" s="67">
        <f>form!B135</f>
        <v>0</v>
      </c>
      <c r="O135" s="67" t="s">
        <v>798</v>
      </c>
      <c r="P135" s="67"/>
      <c r="Q135" s="67"/>
      <c r="R135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35" s="67" t="s">
        <v>142</v>
      </c>
      <c r="U135" s="68">
        <f t="shared" si="208"/>
        <v>2893</v>
      </c>
      <c r="V135" s="69" t="s">
        <v>148</v>
      </c>
      <c r="W135" s="67">
        <f>form!B135</f>
        <v>0</v>
      </c>
      <c r="X135" s="67" t="s">
        <v>138</v>
      </c>
      <c r="Y135" s="67"/>
      <c r="Z135" s="67"/>
      <c r="AA135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35" s="67" t="s">
        <v>142</v>
      </c>
      <c r="AD135" s="68">
        <f t="shared" si="210"/>
        <v>2894</v>
      </c>
      <c r="AE135" s="69" t="s">
        <v>149</v>
      </c>
      <c r="AF135" s="67">
        <f>form!B135</f>
        <v>0</v>
      </c>
      <c r="AG135" s="67" t="s">
        <v>807</v>
      </c>
      <c r="AH135" s="67">
        <f t="shared" si="211"/>
        <v>2893</v>
      </c>
      <c r="AI135" s="67" t="s">
        <v>810</v>
      </c>
      <c r="AJ135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2893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35" s="67" t="s">
        <v>142</v>
      </c>
      <c r="AM135" s="68">
        <f t="shared" si="213"/>
        <v>2895</v>
      </c>
      <c r="AN135" s="69" t="s">
        <v>150</v>
      </c>
      <c r="AO135" s="67">
        <f>form!B135</f>
        <v>0</v>
      </c>
      <c r="AP135" s="67" t="s">
        <v>808</v>
      </c>
      <c r="AQ135" s="67">
        <f t="shared" si="214"/>
        <v>2894</v>
      </c>
      <c r="AR135" s="67" t="s">
        <v>811</v>
      </c>
      <c r="AS135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2894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35" s="67" t="s">
        <v>142</v>
      </c>
      <c r="AV135" s="68">
        <f t="shared" si="216"/>
        <v>2896</v>
      </c>
      <c r="AW135" s="69" t="s">
        <v>151</v>
      </c>
      <c r="AX135" s="67">
        <f>form!B135</f>
        <v>0</v>
      </c>
      <c r="AY135" s="67" t="s">
        <v>809</v>
      </c>
      <c r="AZ135" s="67">
        <f t="shared" si="217"/>
        <v>2895</v>
      </c>
      <c r="BA135" s="67" t="s">
        <v>812</v>
      </c>
      <c r="BB135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2895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35" s="67" t="s">
        <v>142</v>
      </c>
      <c r="BE135" s="68">
        <f t="shared" si="219"/>
        <v>2897</v>
      </c>
      <c r="BF135" s="69" t="s">
        <v>152</v>
      </c>
      <c r="BG135" s="67">
        <f>form!B135</f>
        <v>0</v>
      </c>
      <c r="BH135" s="67" t="s">
        <v>849</v>
      </c>
      <c r="BI135" s="67"/>
      <c r="BJ135" s="67"/>
      <c r="BK135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35" s="67" t="s">
        <v>142</v>
      </c>
      <c r="BN135" s="68">
        <f t="shared" si="221"/>
        <v>2898</v>
      </c>
      <c r="BO135" s="69" t="s">
        <v>153</v>
      </c>
      <c r="BP135" s="67">
        <f>form!B135</f>
        <v>0</v>
      </c>
      <c r="BQ135" s="67" t="s">
        <v>814</v>
      </c>
      <c r="BR135" s="67">
        <f t="shared" si="222"/>
        <v>2907</v>
      </c>
      <c r="BS135" s="67" t="s">
        <v>144</v>
      </c>
      <c r="BT135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2907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35" s="67" t="s">
        <v>142</v>
      </c>
      <c r="BW135" s="68">
        <f t="shared" si="224"/>
        <v>2899</v>
      </c>
      <c r="BX135" s="69" t="s">
        <v>154</v>
      </c>
      <c r="BY135" s="67">
        <f>form!B135</f>
        <v>0</v>
      </c>
      <c r="BZ135" s="67" t="s">
        <v>806</v>
      </c>
      <c r="CA135" s="67">
        <f t="shared" si="225"/>
        <v>2900</v>
      </c>
      <c r="CB135" s="67" t="s">
        <v>145</v>
      </c>
      <c r="CC135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2900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35" s="67" t="s">
        <v>142</v>
      </c>
      <c r="CF135" s="68">
        <f t="shared" si="227"/>
        <v>2900</v>
      </c>
      <c r="CG135" s="69" t="s">
        <v>155</v>
      </c>
      <c r="CH135" s="67">
        <f>form!B135</f>
        <v>0</v>
      </c>
      <c r="CI135" s="67" t="s">
        <v>139</v>
      </c>
      <c r="CJ135" s="67"/>
      <c r="CK135" s="67"/>
      <c r="CL135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35" s="67" t="s">
        <v>142</v>
      </c>
      <c r="CO135" s="68">
        <f t="shared" si="229"/>
        <v>2901</v>
      </c>
      <c r="CP135" s="69" t="s">
        <v>141</v>
      </c>
      <c r="CQ135" s="67">
        <f>form!B135</f>
        <v>0</v>
      </c>
      <c r="CR135" s="67" t="s">
        <v>140</v>
      </c>
      <c r="CS135" s="67"/>
      <c r="CT135" s="67"/>
      <c r="CU135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35" s="67" t="s">
        <v>142</v>
      </c>
      <c r="CX135" s="68">
        <f t="shared" si="231"/>
        <v>2902</v>
      </c>
      <c r="CY135" s="69" t="s">
        <v>156</v>
      </c>
      <c r="CZ135" s="67">
        <f>form!B135</f>
        <v>0</v>
      </c>
      <c r="DA135" s="67" t="s">
        <v>137</v>
      </c>
      <c r="DB135" s="67"/>
      <c r="DC135" s="67"/>
      <c r="DD135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35" s="67" t="s">
        <v>142</v>
      </c>
      <c r="DG135" s="68">
        <f t="shared" si="233"/>
        <v>2903</v>
      </c>
      <c r="DH135" s="69" t="s">
        <v>158</v>
      </c>
      <c r="DI135" s="67">
        <f>form!B135</f>
        <v>0</v>
      </c>
      <c r="DJ135" s="67" t="s">
        <v>799</v>
      </c>
      <c r="DK135" s="70">
        <f t="shared" si="234"/>
        <v>2907</v>
      </c>
      <c r="DL135" s="67" t="s">
        <v>800</v>
      </c>
      <c r="DM135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35" s="67" t="s">
        <v>142</v>
      </c>
      <c r="DP135" s="68">
        <f t="shared" si="236"/>
        <v>2904</v>
      </c>
      <c r="DQ135" s="69" t="s">
        <v>159</v>
      </c>
      <c r="DR135" s="67">
        <f>form!B135</f>
        <v>0</v>
      </c>
      <c r="DS135" s="67" t="s">
        <v>802</v>
      </c>
      <c r="DT135" s="70">
        <f t="shared" si="237"/>
        <v>2907</v>
      </c>
      <c r="DU135" s="67" t="s">
        <v>803</v>
      </c>
      <c r="DV135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35" s="67" t="s">
        <v>142</v>
      </c>
      <c r="DY135" s="68">
        <f t="shared" si="239"/>
        <v>2905</v>
      </c>
      <c r="DZ135" s="69" t="s">
        <v>160</v>
      </c>
      <c r="EA135" s="67">
        <f>form!B135</f>
        <v>0</v>
      </c>
      <c r="EB135" s="67" t="s">
        <v>804</v>
      </c>
      <c r="EC135" s="70">
        <f t="shared" si="240"/>
        <v>2907</v>
      </c>
      <c r="ED135" s="67" t="s">
        <v>803</v>
      </c>
      <c r="EE135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35" s="67" t="s">
        <v>142</v>
      </c>
      <c r="EH135" s="68">
        <f t="shared" si="242"/>
        <v>2906</v>
      </c>
      <c r="EI135" s="69" t="s">
        <v>161</v>
      </c>
      <c r="EJ135" s="67">
        <f>form!B135</f>
        <v>0</v>
      </c>
      <c r="EK135" s="67" t="s">
        <v>805</v>
      </c>
      <c r="EL135" s="70">
        <f t="shared" si="243"/>
        <v>2907</v>
      </c>
      <c r="EM135" s="67" t="s">
        <v>803</v>
      </c>
      <c r="EN135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35" s="67" t="s">
        <v>142</v>
      </c>
      <c r="EQ135" s="68">
        <f t="shared" si="245"/>
        <v>2907</v>
      </c>
      <c r="ER135" s="69" t="s">
        <v>157</v>
      </c>
      <c r="ES135" s="67">
        <f>form!B135</f>
        <v>0</v>
      </c>
      <c r="ET135" s="67" t="s">
        <v>813</v>
      </c>
      <c r="EU135" s="67"/>
      <c r="EV135" s="67"/>
      <c r="EW135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35" s="71" t="s">
        <v>162</v>
      </c>
      <c r="FI135" s="71">
        <f t="shared" si="247"/>
        <v>2907</v>
      </c>
      <c r="FJ135" s="71" t="s">
        <v>163</v>
      </c>
      <c r="FK135" s="67">
        <f>form!B135</f>
        <v>0</v>
      </c>
      <c r="FL135" s="71" t="s">
        <v>164</v>
      </c>
      <c r="FM135" s="71"/>
      <c r="FN135" s="71"/>
      <c r="FO135" s="58" t="str">
        <f t="shared" si="248"/>
        <v>INSERT INTO `ez_fabrik_joins` (`list_id`, `element_id`, `join_from_table`, `table_join`, `table_key`, `table_join_key`, `join_type`, `group_id`, `params`) VALUES (0, 2907, '', '#__users', 'user_sp', 'id', 'left', 0, '{"join-label":"name","type":"element","pk":"`#__users`.`id`"}');</v>
      </c>
      <c r="FQ135" s="67" t="s">
        <v>142</v>
      </c>
      <c r="FR135" s="68">
        <f t="shared" si="249"/>
        <v>2908</v>
      </c>
      <c r="FS135" s="67" t="s">
        <v>341</v>
      </c>
      <c r="FT135" s="67">
        <f>form!B135</f>
        <v>0</v>
      </c>
      <c r="FU135" s="67" t="s">
        <v>342</v>
      </c>
      <c r="FV135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35" s="59"/>
      <c r="FX135" s="13" t="s">
        <v>142</v>
      </c>
      <c r="FY135" s="68">
        <f t="shared" si="251"/>
        <v>2909</v>
      </c>
      <c r="FZ135" t="s">
        <v>851</v>
      </c>
      <c r="GA135" s="67">
        <f>form!B135</f>
        <v>0</v>
      </c>
      <c r="GB135" t="s">
        <v>853</v>
      </c>
      <c r="GC135" s="34">
        <f t="shared" si="252"/>
        <v>2893</v>
      </c>
      <c r="GD135" t="s">
        <v>852</v>
      </c>
      <c r="GE135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2893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35" s="67"/>
      <c r="GH135" s="67"/>
      <c r="GI135" s="67"/>
      <c r="GJ135" s="67"/>
      <c r="GL135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2907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35" s="67"/>
      <c r="GN135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35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2893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35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2894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35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2895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35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35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2907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35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(2899,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2900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35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35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35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35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35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35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35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35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35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35" s="66" t="str">
        <f t="shared" si="271"/>
        <v>INSERT INTO `ez_fabrik_joins` (`list_id`, `element_id`, `join_from_table`, `table_join`, `table_key`, `table_join_key`, `join_type`, `group_id`, `params`) VALUES (0, 2907, '', '#__users', 'user_sp', 'id', 'left', 0, '{"join-label":"name","type":"element","pk":"`#__users`.`id`"}');</v>
      </c>
    </row>
    <row r="136" spans="1:212" x14ac:dyDescent="0.25">
      <c r="A136" s="67" t="s">
        <v>142</v>
      </c>
      <c r="B136" s="68">
        <f>dop!A138+1</f>
        <v>2911</v>
      </c>
      <c r="C136" s="69" t="s">
        <v>146</v>
      </c>
      <c r="D136" s="67">
        <f>form!B136</f>
        <v>0</v>
      </c>
      <c r="E136" s="67" t="s">
        <v>854</v>
      </c>
      <c r="F136" s="70">
        <f t="shared" si="204"/>
        <v>2927</v>
      </c>
      <c r="G136" s="67" t="s">
        <v>797</v>
      </c>
      <c r="H136" s="67"/>
      <c r="I136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2927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36" s="67" t="s">
        <v>142</v>
      </c>
      <c r="L136" s="68">
        <f t="shared" si="206"/>
        <v>2912</v>
      </c>
      <c r="M136" s="69" t="s">
        <v>147</v>
      </c>
      <c r="N136" s="67">
        <f>form!B136</f>
        <v>0</v>
      </c>
      <c r="O136" s="67" t="s">
        <v>798</v>
      </c>
      <c r="P136" s="67"/>
      <c r="Q136" s="67"/>
      <c r="R136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36" s="67" t="s">
        <v>142</v>
      </c>
      <c r="U136" s="68">
        <f t="shared" si="208"/>
        <v>2913</v>
      </c>
      <c r="V136" s="69" t="s">
        <v>148</v>
      </c>
      <c r="W136" s="67">
        <f>form!B136</f>
        <v>0</v>
      </c>
      <c r="X136" s="67" t="s">
        <v>138</v>
      </c>
      <c r="Y136" s="67"/>
      <c r="Z136" s="67"/>
      <c r="AA136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36" s="67" t="s">
        <v>142</v>
      </c>
      <c r="AD136" s="68">
        <f t="shared" si="210"/>
        <v>2914</v>
      </c>
      <c r="AE136" s="69" t="s">
        <v>149</v>
      </c>
      <c r="AF136" s="67">
        <f>form!B136</f>
        <v>0</v>
      </c>
      <c r="AG136" s="67" t="s">
        <v>807</v>
      </c>
      <c r="AH136" s="67">
        <f t="shared" si="211"/>
        <v>2913</v>
      </c>
      <c r="AI136" s="67" t="s">
        <v>810</v>
      </c>
      <c r="AJ136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2913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36" s="67" t="s">
        <v>142</v>
      </c>
      <c r="AM136" s="68">
        <f t="shared" si="213"/>
        <v>2915</v>
      </c>
      <c r="AN136" s="69" t="s">
        <v>150</v>
      </c>
      <c r="AO136" s="67">
        <f>form!B136</f>
        <v>0</v>
      </c>
      <c r="AP136" s="67" t="s">
        <v>808</v>
      </c>
      <c r="AQ136" s="67">
        <f t="shared" si="214"/>
        <v>2914</v>
      </c>
      <c r="AR136" s="67" t="s">
        <v>811</v>
      </c>
      <c r="AS136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2914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36" s="67" t="s">
        <v>142</v>
      </c>
      <c r="AV136" s="68">
        <f t="shared" si="216"/>
        <v>2916</v>
      </c>
      <c r="AW136" s="69" t="s">
        <v>151</v>
      </c>
      <c r="AX136" s="67">
        <f>form!B136</f>
        <v>0</v>
      </c>
      <c r="AY136" s="67" t="s">
        <v>809</v>
      </c>
      <c r="AZ136" s="67">
        <f t="shared" si="217"/>
        <v>2915</v>
      </c>
      <c r="BA136" s="67" t="s">
        <v>812</v>
      </c>
      <c r="BB136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2915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36" s="67" t="s">
        <v>142</v>
      </c>
      <c r="BE136" s="68">
        <f t="shared" si="219"/>
        <v>2917</v>
      </c>
      <c r="BF136" s="69" t="s">
        <v>152</v>
      </c>
      <c r="BG136" s="67">
        <f>form!B136</f>
        <v>0</v>
      </c>
      <c r="BH136" s="67" t="s">
        <v>849</v>
      </c>
      <c r="BI136" s="67"/>
      <c r="BJ136" s="67"/>
      <c r="BK136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36" s="67" t="s">
        <v>142</v>
      </c>
      <c r="BN136" s="68">
        <f t="shared" si="221"/>
        <v>2918</v>
      </c>
      <c r="BO136" s="69" t="s">
        <v>153</v>
      </c>
      <c r="BP136" s="67">
        <f>form!B136</f>
        <v>0</v>
      </c>
      <c r="BQ136" s="67" t="s">
        <v>814</v>
      </c>
      <c r="BR136" s="67">
        <f t="shared" si="222"/>
        <v>2927</v>
      </c>
      <c r="BS136" s="67" t="s">
        <v>144</v>
      </c>
      <c r="BT136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2927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36" s="67" t="s">
        <v>142</v>
      </c>
      <c r="BW136" s="68">
        <f t="shared" si="224"/>
        <v>2919</v>
      </c>
      <c r="BX136" s="69" t="s">
        <v>154</v>
      </c>
      <c r="BY136" s="67">
        <f>form!B136</f>
        <v>0</v>
      </c>
      <c r="BZ136" s="67" t="s">
        <v>806</v>
      </c>
      <c r="CA136" s="67">
        <f t="shared" si="225"/>
        <v>2920</v>
      </c>
      <c r="CB136" s="67" t="s">
        <v>145</v>
      </c>
      <c r="CC136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2920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36" s="67" t="s">
        <v>142</v>
      </c>
      <c r="CF136" s="68">
        <f t="shared" si="227"/>
        <v>2920</v>
      </c>
      <c r="CG136" s="69" t="s">
        <v>155</v>
      </c>
      <c r="CH136" s="67">
        <f>form!B136</f>
        <v>0</v>
      </c>
      <c r="CI136" s="67" t="s">
        <v>139</v>
      </c>
      <c r="CJ136" s="67"/>
      <c r="CK136" s="67"/>
      <c r="CL136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36" s="67" t="s">
        <v>142</v>
      </c>
      <c r="CO136" s="68">
        <f t="shared" si="229"/>
        <v>2921</v>
      </c>
      <c r="CP136" s="69" t="s">
        <v>141</v>
      </c>
      <c r="CQ136" s="67">
        <f>form!B136</f>
        <v>0</v>
      </c>
      <c r="CR136" s="67" t="s">
        <v>140</v>
      </c>
      <c r="CS136" s="67"/>
      <c r="CT136" s="67"/>
      <c r="CU136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36" s="67" t="s">
        <v>142</v>
      </c>
      <c r="CX136" s="68">
        <f t="shared" si="231"/>
        <v>2922</v>
      </c>
      <c r="CY136" s="69" t="s">
        <v>156</v>
      </c>
      <c r="CZ136" s="67">
        <f>form!B136</f>
        <v>0</v>
      </c>
      <c r="DA136" s="67" t="s">
        <v>137</v>
      </c>
      <c r="DB136" s="67"/>
      <c r="DC136" s="67"/>
      <c r="DD136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36" s="67" t="s">
        <v>142</v>
      </c>
      <c r="DG136" s="68">
        <f t="shared" si="233"/>
        <v>2923</v>
      </c>
      <c r="DH136" s="69" t="s">
        <v>158</v>
      </c>
      <c r="DI136" s="67">
        <f>form!B136</f>
        <v>0</v>
      </c>
      <c r="DJ136" s="67" t="s">
        <v>799</v>
      </c>
      <c r="DK136" s="70">
        <f t="shared" si="234"/>
        <v>2927</v>
      </c>
      <c r="DL136" s="67" t="s">
        <v>800</v>
      </c>
      <c r="DM136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36" s="67" t="s">
        <v>142</v>
      </c>
      <c r="DP136" s="68">
        <f t="shared" si="236"/>
        <v>2924</v>
      </c>
      <c r="DQ136" s="69" t="s">
        <v>159</v>
      </c>
      <c r="DR136" s="67">
        <f>form!B136</f>
        <v>0</v>
      </c>
      <c r="DS136" s="67" t="s">
        <v>802</v>
      </c>
      <c r="DT136" s="70">
        <f t="shared" si="237"/>
        <v>2927</v>
      </c>
      <c r="DU136" s="67" t="s">
        <v>803</v>
      </c>
      <c r="DV136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36" s="67" t="s">
        <v>142</v>
      </c>
      <c r="DY136" s="68">
        <f t="shared" si="239"/>
        <v>2925</v>
      </c>
      <c r="DZ136" s="69" t="s">
        <v>160</v>
      </c>
      <c r="EA136" s="67">
        <f>form!B136</f>
        <v>0</v>
      </c>
      <c r="EB136" s="67" t="s">
        <v>804</v>
      </c>
      <c r="EC136" s="70">
        <f t="shared" si="240"/>
        <v>2927</v>
      </c>
      <c r="ED136" s="67" t="s">
        <v>803</v>
      </c>
      <c r="EE136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36" s="67" t="s">
        <v>142</v>
      </c>
      <c r="EH136" s="68">
        <f t="shared" si="242"/>
        <v>2926</v>
      </c>
      <c r="EI136" s="69" t="s">
        <v>161</v>
      </c>
      <c r="EJ136" s="67">
        <f>form!B136</f>
        <v>0</v>
      </c>
      <c r="EK136" s="67" t="s">
        <v>805</v>
      </c>
      <c r="EL136" s="70">
        <f t="shared" si="243"/>
        <v>2927</v>
      </c>
      <c r="EM136" s="67" t="s">
        <v>803</v>
      </c>
      <c r="EN136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36" s="67" t="s">
        <v>142</v>
      </c>
      <c r="EQ136" s="68">
        <f t="shared" si="245"/>
        <v>2927</v>
      </c>
      <c r="ER136" s="69" t="s">
        <v>157</v>
      </c>
      <c r="ES136" s="67">
        <f>form!B136</f>
        <v>0</v>
      </c>
      <c r="ET136" s="67" t="s">
        <v>813</v>
      </c>
      <c r="EU136" s="67"/>
      <c r="EV136" s="67"/>
      <c r="EW136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36" s="71" t="s">
        <v>162</v>
      </c>
      <c r="FI136" s="71">
        <f t="shared" si="247"/>
        <v>2927</v>
      </c>
      <c r="FJ136" s="71" t="s">
        <v>163</v>
      </c>
      <c r="FK136" s="67">
        <f>form!B136</f>
        <v>0</v>
      </c>
      <c r="FL136" s="71" t="s">
        <v>164</v>
      </c>
      <c r="FM136" s="71"/>
      <c r="FN136" s="71"/>
      <c r="FO136" s="58" t="str">
        <f t="shared" si="248"/>
        <v>INSERT INTO `ez_fabrik_joins` (`list_id`, `element_id`, `join_from_table`, `table_join`, `table_key`, `table_join_key`, `join_type`, `group_id`, `params`) VALUES (0, 2927, '', '#__users', 'user_sp', 'id', 'left', 0, '{"join-label":"name","type":"element","pk":"`#__users`.`id`"}');</v>
      </c>
      <c r="FQ136" s="67" t="s">
        <v>142</v>
      </c>
      <c r="FR136" s="68">
        <f t="shared" si="249"/>
        <v>2928</v>
      </c>
      <c r="FS136" s="67" t="s">
        <v>341</v>
      </c>
      <c r="FT136" s="67">
        <f>form!B136</f>
        <v>0</v>
      </c>
      <c r="FU136" s="67" t="s">
        <v>342</v>
      </c>
      <c r="FV136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36" s="59"/>
      <c r="FX136" s="13" t="s">
        <v>142</v>
      </c>
      <c r="FY136" s="68">
        <f t="shared" si="251"/>
        <v>2929</v>
      </c>
      <c r="FZ136" t="s">
        <v>851</v>
      </c>
      <c r="GA136" s="67">
        <f>form!B136</f>
        <v>0</v>
      </c>
      <c r="GB136" t="s">
        <v>853</v>
      </c>
      <c r="GC136" s="34">
        <f t="shared" si="252"/>
        <v>2913</v>
      </c>
      <c r="GD136" t="s">
        <v>852</v>
      </c>
      <c r="GE136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2913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36" s="67"/>
      <c r="GH136" s="67"/>
      <c r="GI136" s="67"/>
      <c r="GJ136" s="67"/>
      <c r="GL136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2927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36" s="67"/>
      <c r="GN136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36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2913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36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2914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36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2915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36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36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2927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36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2920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36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36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36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36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36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36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36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36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36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36" s="66" t="str">
        <f t="shared" si="271"/>
        <v>INSERT INTO `ez_fabrik_joins` (`list_id`, `element_id`, `join_from_table`, `table_join`, `table_key`, `table_join_key`, `join_type`, `group_id`, `params`) VALUES (0, 2927, '', '#__users', 'user_sp', 'id', 'left', 0, '{"join-label":"name","type":"element","pk":"`#__users`.`id`"}');</v>
      </c>
    </row>
    <row r="137" spans="1:212" x14ac:dyDescent="0.25">
      <c r="A137" s="67" t="s">
        <v>142</v>
      </c>
      <c r="B137" s="68">
        <f>dop!A139+1</f>
        <v>2931</v>
      </c>
      <c r="C137" s="69" t="s">
        <v>146</v>
      </c>
      <c r="D137" s="67">
        <f>form!B137</f>
        <v>0</v>
      </c>
      <c r="E137" s="67" t="s">
        <v>854</v>
      </c>
      <c r="F137" s="70">
        <f t="shared" si="204"/>
        <v>2947</v>
      </c>
      <c r="G137" s="67" t="s">
        <v>797</v>
      </c>
      <c r="H137" s="67"/>
      <c r="I137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2947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37" s="67" t="s">
        <v>142</v>
      </c>
      <c r="L137" s="68">
        <f t="shared" si="206"/>
        <v>2932</v>
      </c>
      <c r="M137" s="69" t="s">
        <v>147</v>
      </c>
      <c r="N137" s="67">
        <f>form!B137</f>
        <v>0</v>
      </c>
      <c r="O137" s="67" t="s">
        <v>798</v>
      </c>
      <c r="P137" s="67"/>
      <c r="Q137" s="67"/>
      <c r="R137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37" s="67" t="s">
        <v>142</v>
      </c>
      <c r="U137" s="68">
        <f t="shared" si="208"/>
        <v>2933</v>
      </c>
      <c r="V137" s="69" t="s">
        <v>148</v>
      </c>
      <c r="W137" s="67">
        <f>form!B137</f>
        <v>0</v>
      </c>
      <c r="X137" s="67" t="s">
        <v>138</v>
      </c>
      <c r="Y137" s="67"/>
      <c r="Z137" s="67"/>
      <c r="AA137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37" s="67" t="s">
        <v>142</v>
      </c>
      <c r="AD137" s="68">
        <f t="shared" si="210"/>
        <v>2934</v>
      </c>
      <c r="AE137" s="69" t="s">
        <v>149</v>
      </c>
      <c r="AF137" s="67">
        <f>form!B137</f>
        <v>0</v>
      </c>
      <c r="AG137" s="67" t="s">
        <v>807</v>
      </c>
      <c r="AH137" s="67">
        <f t="shared" si="211"/>
        <v>2933</v>
      </c>
      <c r="AI137" s="67" t="s">
        <v>810</v>
      </c>
      <c r="AJ137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2933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37" s="67" t="s">
        <v>142</v>
      </c>
      <c r="AM137" s="68">
        <f t="shared" si="213"/>
        <v>2935</v>
      </c>
      <c r="AN137" s="69" t="s">
        <v>150</v>
      </c>
      <c r="AO137" s="67">
        <f>form!B137</f>
        <v>0</v>
      </c>
      <c r="AP137" s="67" t="s">
        <v>808</v>
      </c>
      <c r="AQ137" s="67">
        <f t="shared" si="214"/>
        <v>2934</v>
      </c>
      <c r="AR137" s="67" t="s">
        <v>811</v>
      </c>
      <c r="AS137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2934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37" s="67" t="s">
        <v>142</v>
      </c>
      <c r="AV137" s="68">
        <f t="shared" si="216"/>
        <v>2936</v>
      </c>
      <c r="AW137" s="69" t="s">
        <v>151</v>
      </c>
      <c r="AX137" s="67">
        <f>form!B137</f>
        <v>0</v>
      </c>
      <c r="AY137" s="67" t="s">
        <v>809</v>
      </c>
      <c r="AZ137" s="67">
        <f t="shared" si="217"/>
        <v>2935</v>
      </c>
      <c r="BA137" s="67" t="s">
        <v>812</v>
      </c>
      <c r="BB137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2935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37" s="67" t="s">
        <v>142</v>
      </c>
      <c r="BE137" s="68">
        <f t="shared" si="219"/>
        <v>2937</v>
      </c>
      <c r="BF137" s="69" t="s">
        <v>152</v>
      </c>
      <c r="BG137" s="67">
        <f>form!B137</f>
        <v>0</v>
      </c>
      <c r="BH137" s="67" t="s">
        <v>849</v>
      </c>
      <c r="BI137" s="67"/>
      <c r="BJ137" s="67"/>
      <c r="BK137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37" s="67" t="s">
        <v>142</v>
      </c>
      <c r="BN137" s="68">
        <f t="shared" si="221"/>
        <v>2938</v>
      </c>
      <c r="BO137" s="69" t="s">
        <v>153</v>
      </c>
      <c r="BP137" s="67">
        <f>form!B137</f>
        <v>0</v>
      </c>
      <c r="BQ137" s="67" t="s">
        <v>814</v>
      </c>
      <c r="BR137" s="67">
        <f t="shared" si="222"/>
        <v>2947</v>
      </c>
      <c r="BS137" s="67" t="s">
        <v>144</v>
      </c>
      <c r="BT137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2947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37" s="67" t="s">
        <v>142</v>
      </c>
      <c r="BW137" s="68">
        <f t="shared" si="224"/>
        <v>2939</v>
      </c>
      <c r="BX137" s="69" t="s">
        <v>154</v>
      </c>
      <c r="BY137" s="67">
        <f>form!B137</f>
        <v>0</v>
      </c>
      <c r="BZ137" s="67" t="s">
        <v>806</v>
      </c>
      <c r="CA137" s="67">
        <f t="shared" si="225"/>
        <v>2940</v>
      </c>
      <c r="CB137" s="67" t="s">
        <v>145</v>
      </c>
      <c r="CC137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2940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37" s="67" t="s">
        <v>142</v>
      </c>
      <c r="CF137" s="68">
        <f t="shared" si="227"/>
        <v>2940</v>
      </c>
      <c r="CG137" s="69" t="s">
        <v>155</v>
      </c>
      <c r="CH137" s="67">
        <f>form!B137</f>
        <v>0</v>
      </c>
      <c r="CI137" s="67" t="s">
        <v>139</v>
      </c>
      <c r="CJ137" s="67"/>
      <c r="CK137" s="67"/>
      <c r="CL137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37" s="67" t="s">
        <v>142</v>
      </c>
      <c r="CO137" s="68">
        <f t="shared" si="229"/>
        <v>2941</v>
      </c>
      <c r="CP137" s="69" t="s">
        <v>141</v>
      </c>
      <c r="CQ137" s="67">
        <f>form!B137</f>
        <v>0</v>
      </c>
      <c r="CR137" s="67" t="s">
        <v>140</v>
      </c>
      <c r="CS137" s="67"/>
      <c r="CT137" s="67"/>
      <c r="CU137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37" s="67" t="s">
        <v>142</v>
      </c>
      <c r="CX137" s="68">
        <f t="shared" si="231"/>
        <v>2942</v>
      </c>
      <c r="CY137" s="69" t="s">
        <v>156</v>
      </c>
      <c r="CZ137" s="67">
        <f>form!B137</f>
        <v>0</v>
      </c>
      <c r="DA137" s="67" t="s">
        <v>137</v>
      </c>
      <c r="DB137" s="67"/>
      <c r="DC137" s="67"/>
      <c r="DD137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37" s="67" t="s">
        <v>142</v>
      </c>
      <c r="DG137" s="68">
        <f t="shared" si="233"/>
        <v>2943</v>
      </c>
      <c r="DH137" s="69" t="s">
        <v>158</v>
      </c>
      <c r="DI137" s="67">
        <f>form!B137</f>
        <v>0</v>
      </c>
      <c r="DJ137" s="67" t="s">
        <v>799</v>
      </c>
      <c r="DK137" s="70">
        <f t="shared" si="234"/>
        <v>2947</v>
      </c>
      <c r="DL137" s="67" t="s">
        <v>800</v>
      </c>
      <c r="DM137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37" s="67" t="s">
        <v>142</v>
      </c>
      <c r="DP137" s="68">
        <f t="shared" si="236"/>
        <v>2944</v>
      </c>
      <c r="DQ137" s="69" t="s">
        <v>159</v>
      </c>
      <c r="DR137" s="67">
        <f>form!B137</f>
        <v>0</v>
      </c>
      <c r="DS137" s="67" t="s">
        <v>802</v>
      </c>
      <c r="DT137" s="70">
        <f t="shared" si="237"/>
        <v>2947</v>
      </c>
      <c r="DU137" s="67" t="s">
        <v>803</v>
      </c>
      <c r="DV137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37" s="67" t="s">
        <v>142</v>
      </c>
      <c r="DY137" s="68">
        <f t="shared" si="239"/>
        <v>2945</v>
      </c>
      <c r="DZ137" s="69" t="s">
        <v>160</v>
      </c>
      <c r="EA137" s="67">
        <f>form!B137</f>
        <v>0</v>
      </c>
      <c r="EB137" s="67" t="s">
        <v>804</v>
      </c>
      <c r="EC137" s="70">
        <f t="shared" si="240"/>
        <v>2947</v>
      </c>
      <c r="ED137" s="67" t="s">
        <v>803</v>
      </c>
      <c r="EE137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37" s="67" t="s">
        <v>142</v>
      </c>
      <c r="EH137" s="68">
        <f t="shared" si="242"/>
        <v>2946</v>
      </c>
      <c r="EI137" s="69" t="s">
        <v>161</v>
      </c>
      <c r="EJ137" s="67">
        <f>form!B137</f>
        <v>0</v>
      </c>
      <c r="EK137" s="67" t="s">
        <v>805</v>
      </c>
      <c r="EL137" s="70">
        <f t="shared" si="243"/>
        <v>2947</v>
      </c>
      <c r="EM137" s="67" t="s">
        <v>803</v>
      </c>
      <c r="EN137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37" s="67" t="s">
        <v>142</v>
      </c>
      <c r="EQ137" s="68">
        <f t="shared" si="245"/>
        <v>2947</v>
      </c>
      <c r="ER137" s="69" t="s">
        <v>157</v>
      </c>
      <c r="ES137" s="67">
        <f>form!B137</f>
        <v>0</v>
      </c>
      <c r="ET137" s="67" t="s">
        <v>813</v>
      </c>
      <c r="EU137" s="67"/>
      <c r="EV137" s="67"/>
      <c r="EW137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37" s="71" t="s">
        <v>162</v>
      </c>
      <c r="FI137" s="71">
        <f t="shared" si="247"/>
        <v>2947</v>
      </c>
      <c r="FJ137" s="71" t="s">
        <v>163</v>
      </c>
      <c r="FK137" s="67">
        <f>form!B137</f>
        <v>0</v>
      </c>
      <c r="FL137" s="71" t="s">
        <v>164</v>
      </c>
      <c r="FM137" s="71"/>
      <c r="FN137" s="71"/>
      <c r="FO137" s="58" t="str">
        <f t="shared" si="248"/>
        <v>INSERT INTO `ez_fabrik_joins` (`list_id`, `element_id`, `join_from_table`, `table_join`, `table_key`, `table_join_key`, `join_type`, `group_id`, `params`) VALUES (0, 2947, '', '#__users', 'user_sp', 'id', 'left', 0, '{"join-label":"name","type":"element","pk":"`#__users`.`id`"}');</v>
      </c>
      <c r="FQ137" s="67" t="s">
        <v>142</v>
      </c>
      <c r="FR137" s="68">
        <f t="shared" si="249"/>
        <v>2948</v>
      </c>
      <c r="FS137" s="67" t="s">
        <v>341</v>
      </c>
      <c r="FT137" s="67">
        <f>form!B137</f>
        <v>0</v>
      </c>
      <c r="FU137" s="67" t="s">
        <v>342</v>
      </c>
      <c r="FV137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37" s="59"/>
      <c r="FX137" s="13" t="s">
        <v>142</v>
      </c>
      <c r="FY137" s="68">
        <f t="shared" si="251"/>
        <v>2949</v>
      </c>
      <c r="FZ137" t="s">
        <v>851</v>
      </c>
      <c r="GA137" s="67">
        <f>form!B137</f>
        <v>0</v>
      </c>
      <c r="GB137" t="s">
        <v>853</v>
      </c>
      <c r="GC137" s="34">
        <f t="shared" si="252"/>
        <v>2933</v>
      </c>
      <c r="GD137" t="s">
        <v>852</v>
      </c>
      <c r="GE137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2933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37" s="67"/>
      <c r="GH137" s="67"/>
      <c r="GI137" s="67"/>
      <c r="GJ137" s="67"/>
      <c r="GL137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2947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37" s="67"/>
      <c r="GN137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37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2933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37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2934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37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2935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37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37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2947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37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2940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37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37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37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37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37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37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37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37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37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37" s="66" t="str">
        <f t="shared" si="271"/>
        <v>INSERT INTO `ez_fabrik_joins` (`list_id`, `element_id`, `join_from_table`, `table_join`, `table_key`, `table_join_key`, `join_type`, `group_id`, `params`) VALUES (0, 2947, '', '#__users', 'user_sp', 'id', 'left', 0, '{"join-label":"name","type":"element","pk":"`#__users`.`id`"}');</v>
      </c>
    </row>
    <row r="138" spans="1:212" x14ac:dyDescent="0.25">
      <c r="A138" s="67" t="s">
        <v>142</v>
      </c>
      <c r="B138" s="68">
        <f>dop!A140+1</f>
        <v>2951</v>
      </c>
      <c r="C138" s="69" t="s">
        <v>146</v>
      </c>
      <c r="D138" s="67">
        <f>form!B138</f>
        <v>0</v>
      </c>
      <c r="E138" s="67" t="s">
        <v>854</v>
      </c>
      <c r="F138" s="70">
        <f t="shared" si="204"/>
        <v>2967</v>
      </c>
      <c r="G138" s="67" t="s">
        <v>797</v>
      </c>
      <c r="H138" s="67"/>
      <c r="I138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2967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38" s="67" t="s">
        <v>142</v>
      </c>
      <c r="L138" s="68">
        <f t="shared" si="206"/>
        <v>2952</v>
      </c>
      <c r="M138" s="69" t="s">
        <v>147</v>
      </c>
      <c r="N138" s="67">
        <f>form!B138</f>
        <v>0</v>
      </c>
      <c r="O138" s="67" t="s">
        <v>798</v>
      </c>
      <c r="P138" s="67"/>
      <c r="Q138" s="67"/>
      <c r="R138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38" s="67" t="s">
        <v>142</v>
      </c>
      <c r="U138" s="68">
        <f t="shared" si="208"/>
        <v>2953</v>
      </c>
      <c r="V138" s="69" t="s">
        <v>148</v>
      </c>
      <c r="W138" s="67">
        <f>form!B138</f>
        <v>0</v>
      </c>
      <c r="X138" s="67" t="s">
        <v>138</v>
      </c>
      <c r="Y138" s="67"/>
      <c r="Z138" s="67"/>
      <c r="AA138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38" s="67" t="s">
        <v>142</v>
      </c>
      <c r="AD138" s="68">
        <f t="shared" si="210"/>
        <v>2954</v>
      </c>
      <c r="AE138" s="69" t="s">
        <v>149</v>
      </c>
      <c r="AF138" s="67">
        <f>form!B138</f>
        <v>0</v>
      </c>
      <c r="AG138" s="67" t="s">
        <v>807</v>
      </c>
      <c r="AH138" s="67">
        <f t="shared" si="211"/>
        <v>2953</v>
      </c>
      <c r="AI138" s="67" t="s">
        <v>810</v>
      </c>
      <c r="AJ138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2953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38" s="67" t="s">
        <v>142</v>
      </c>
      <c r="AM138" s="68">
        <f t="shared" si="213"/>
        <v>2955</v>
      </c>
      <c r="AN138" s="69" t="s">
        <v>150</v>
      </c>
      <c r="AO138" s="67">
        <f>form!B138</f>
        <v>0</v>
      </c>
      <c r="AP138" s="67" t="s">
        <v>808</v>
      </c>
      <c r="AQ138" s="67">
        <f t="shared" si="214"/>
        <v>2954</v>
      </c>
      <c r="AR138" s="67" t="s">
        <v>811</v>
      </c>
      <c r="AS138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2954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38" s="67" t="s">
        <v>142</v>
      </c>
      <c r="AV138" s="68">
        <f t="shared" si="216"/>
        <v>2956</v>
      </c>
      <c r="AW138" s="69" t="s">
        <v>151</v>
      </c>
      <c r="AX138" s="67">
        <f>form!B138</f>
        <v>0</v>
      </c>
      <c r="AY138" s="67" t="s">
        <v>809</v>
      </c>
      <c r="AZ138" s="67">
        <f t="shared" si="217"/>
        <v>2955</v>
      </c>
      <c r="BA138" s="67" t="s">
        <v>812</v>
      </c>
      <c r="BB138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2955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38" s="67" t="s">
        <v>142</v>
      </c>
      <c r="BE138" s="68">
        <f t="shared" si="219"/>
        <v>2957</v>
      </c>
      <c r="BF138" s="69" t="s">
        <v>152</v>
      </c>
      <c r="BG138" s="67">
        <f>form!B138</f>
        <v>0</v>
      </c>
      <c r="BH138" s="67" t="s">
        <v>849</v>
      </c>
      <c r="BI138" s="67"/>
      <c r="BJ138" s="67"/>
      <c r="BK138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38" s="67" t="s">
        <v>142</v>
      </c>
      <c r="BN138" s="68">
        <f t="shared" si="221"/>
        <v>2958</v>
      </c>
      <c r="BO138" s="69" t="s">
        <v>153</v>
      </c>
      <c r="BP138" s="67">
        <f>form!B138</f>
        <v>0</v>
      </c>
      <c r="BQ138" s="67" t="s">
        <v>814</v>
      </c>
      <c r="BR138" s="67">
        <f t="shared" si="222"/>
        <v>2967</v>
      </c>
      <c r="BS138" s="67" t="s">
        <v>144</v>
      </c>
      <c r="BT138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2967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38" s="67" t="s">
        <v>142</v>
      </c>
      <c r="BW138" s="68">
        <f t="shared" si="224"/>
        <v>2959</v>
      </c>
      <c r="BX138" s="69" t="s">
        <v>154</v>
      </c>
      <c r="BY138" s="67">
        <f>form!B138</f>
        <v>0</v>
      </c>
      <c r="BZ138" s="67" t="s">
        <v>806</v>
      </c>
      <c r="CA138" s="67">
        <f t="shared" si="225"/>
        <v>2960</v>
      </c>
      <c r="CB138" s="67" t="s">
        <v>145</v>
      </c>
      <c r="CC138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2960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38" s="67" t="s">
        <v>142</v>
      </c>
      <c r="CF138" s="68">
        <f t="shared" si="227"/>
        <v>2960</v>
      </c>
      <c r="CG138" s="69" t="s">
        <v>155</v>
      </c>
      <c r="CH138" s="67">
        <f>form!B138</f>
        <v>0</v>
      </c>
      <c r="CI138" s="67" t="s">
        <v>139</v>
      </c>
      <c r="CJ138" s="67"/>
      <c r="CK138" s="67"/>
      <c r="CL138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38" s="67" t="s">
        <v>142</v>
      </c>
      <c r="CO138" s="68">
        <f t="shared" si="229"/>
        <v>2961</v>
      </c>
      <c r="CP138" s="69" t="s">
        <v>141</v>
      </c>
      <c r="CQ138" s="67">
        <f>form!B138</f>
        <v>0</v>
      </c>
      <c r="CR138" s="67" t="s">
        <v>140</v>
      </c>
      <c r="CS138" s="67"/>
      <c r="CT138" s="67"/>
      <c r="CU138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38" s="67" t="s">
        <v>142</v>
      </c>
      <c r="CX138" s="68">
        <f t="shared" si="231"/>
        <v>2962</v>
      </c>
      <c r="CY138" s="69" t="s">
        <v>156</v>
      </c>
      <c r="CZ138" s="67">
        <f>form!B138</f>
        <v>0</v>
      </c>
      <c r="DA138" s="67" t="s">
        <v>137</v>
      </c>
      <c r="DB138" s="67"/>
      <c r="DC138" s="67"/>
      <c r="DD138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38" s="67" t="s">
        <v>142</v>
      </c>
      <c r="DG138" s="68">
        <f t="shared" si="233"/>
        <v>2963</v>
      </c>
      <c r="DH138" s="69" t="s">
        <v>158</v>
      </c>
      <c r="DI138" s="67">
        <f>form!B138</f>
        <v>0</v>
      </c>
      <c r="DJ138" s="67" t="s">
        <v>799</v>
      </c>
      <c r="DK138" s="70">
        <f t="shared" si="234"/>
        <v>2967</v>
      </c>
      <c r="DL138" s="67" t="s">
        <v>800</v>
      </c>
      <c r="DM138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38" s="67" t="s">
        <v>142</v>
      </c>
      <c r="DP138" s="68">
        <f t="shared" si="236"/>
        <v>2964</v>
      </c>
      <c r="DQ138" s="69" t="s">
        <v>159</v>
      </c>
      <c r="DR138" s="67">
        <f>form!B138</f>
        <v>0</v>
      </c>
      <c r="DS138" s="67" t="s">
        <v>802</v>
      </c>
      <c r="DT138" s="70">
        <f t="shared" si="237"/>
        <v>2967</v>
      </c>
      <c r="DU138" s="67" t="s">
        <v>803</v>
      </c>
      <c r="DV138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38" s="67" t="s">
        <v>142</v>
      </c>
      <c r="DY138" s="68">
        <f t="shared" si="239"/>
        <v>2965</v>
      </c>
      <c r="DZ138" s="69" t="s">
        <v>160</v>
      </c>
      <c r="EA138" s="67">
        <f>form!B138</f>
        <v>0</v>
      </c>
      <c r="EB138" s="67" t="s">
        <v>804</v>
      </c>
      <c r="EC138" s="70">
        <f t="shared" si="240"/>
        <v>2967</v>
      </c>
      <c r="ED138" s="67" t="s">
        <v>803</v>
      </c>
      <c r="EE138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38" s="67" t="s">
        <v>142</v>
      </c>
      <c r="EH138" s="68">
        <f t="shared" si="242"/>
        <v>2966</v>
      </c>
      <c r="EI138" s="69" t="s">
        <v>161</v>
      </c>
      <c r="EJ138" s="67">
        <f>form!B138</f>
        <v>0</v>
      </c>
      <c r="EK138" s="67" t="s">
        <v>805</v>
      </c>
      <c r="EL138" s="70">
        <f t="shared" si="243"/>
        <v>2967</v>
      </c>
      <c r="EM138" s="67" t="s">
        <v>803</v>
      </c>
      <c r="EN138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38" s="67" t="s">
        <v>142</v>
      </c>
      <c r="EQ138" s="68">
        <f t="shared" si="245"/>
        <v>2967</v>
      </c>
      <c r="ER138" s="69" t="s">
        <v>157</v>
      </c>
      <c r="ES138" s="67">
        <f>form!B138</f>
        <v>0</v>
      </c>
      <c r="ET138" s="67" t="s">
        <v>813</v>
      </c>
      <c r="EU138" s="67"/>
      <c r="EV138" s="67"/>
      <c r="EW138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38" s="71" t="s">
        <v>162</v>
      </c>
      <c r="FI138" s="71">
        <f t="shared" si="247"/>
        <v>2967</v>
      </c>
      <c r="FJ138" s="71" t="s">
        <v>163</v>
      </c>
      <c r="FK138" s="67">
        <f>form!B138</f>
        <v>0</v>
      </c>
      <c r="FL138" s="71" t="s">
        <v>164</v>
      </c>
      <c r="FM138" s="71"/>
      <c r="FN138" s="71"/>
      <c r="FO138" s="58" t="str">
        <f t="shared" si="248"/>
        <v>INSERT INTO `ez_fabrik_joins` (`list_id`, `element_id`, `join_from_table`, `table_join`, `table_key`, `table_join_key`, `join_type`, `group_id`, `params`) VALUES (0, 2967, '', '#__users', 'user_sp', 'id', 'left', 0, '{"join-label":"name","type":"element","pk":"`#__users`.`id`"}');</v>
      </c>
      <c r="FQ138" s="67" t="s">
        <v>142</v>
      </c>
      <c r="FR138" s="68">
        <f t="shared" si="249"/>
        <v>2968</v>
      </c>
      <c r="FS138" s="67" t="s">
        <v>341</v>
      </c>
      <c r="FT138" s="67">
        <f>form!B138</f>
        <v>0</v>
      </c>
      <c r="FU138" s="67" t="s">
        <v>342</v>
      </c>
      <c r="FV138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38" s="59"/>
      <c r="FX138" s="13" t="s">
        <v>142</v>
      </c>
      <c r="FY138" s="68">
        <f t="shared" si="251"/>
        <v>2969</v>
      </c>
      <c r="FZ138" t="s">
        <v>851</v>
      </c>
      <c r="GA138" s="67">
        <f>form!B138</f>
        <v>0</v>
      </c>
      <c r="GB138" t="s">
        <v>853</v>
      </c>
      <c r="GC138" s="34">
        <f t="shared" si="252"/>
        <v>2953</v>
      </c>
      <c r="GD138" t="s">
        <v>852</v>
      </c>
      <c r="GE138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2953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38" s="67"/>
      <c r="GH138" s="67"/>
      <c r="GI138" s="67"/>
      <c r="GJ138" s="67"/>
      <c r="GL138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2967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38" s="67"/>
      <c r="GN138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38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2953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38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2954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38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2955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38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38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2967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38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2960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38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38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38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38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38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38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38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38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38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38" s="66" t="str">
        <f t="shared" si="271"/>
        <v>INSERT INTO `ez_fabrik_joins` (`list_id`, `element_id`, `join_from_table`, `table_join`, `table_key`, `table_join_key`, `join_type`, `group_id`, `params`) VALUES (0, 2967, '', '#__users', 'user_sp', 'id', 'left', 0, '{"join-label":"name","type":"element","pk":"`#__users`.`id`"}');</v>
      </c>
    </row>
    <row r="139" spans="1:212" x14ac:dyDescent="0.25">
      <c r="A139" s="67" t="s">
        <v>142</v>
      </c>
      <c r="B139" s="68">
        <f>dop!A141+1</f>
        <v>2971</v>
      </c>
      <c r="C139" s="69" t="s">
        <v>146</v>
      </c>
      <c r="D139" s="67">
        <f>form!B139</f>
        <v>0</v>
      </c>
      <c r="E139" s="67" t="s">
        <v>854</v>
      </c>
      <c r="F139" s="70">
        <f t="shared" si="204"/>
        <v>2987</v>
      </c>
      <c r="G139" s="67" t="s">
        <v>797</v>
      </c>
      <c r="H139" s="67"/>
      <c r="I139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2987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39" s="67" t="s">
        <v>142</v>
      </c>
      <c r="L139" s="68">
        <f t="shared" si="206"/>
        <v>2972</v>
      </c>
      <c r="M139" s="69" t="s">
        <v>147</v>
      </c>
      <c r="N139" s="67">
        <f>form!B139</f>
        <v>0</v>
      </c>
      <c r="O139" s="67" t="s">
        <v>798</v>
      </c>
      <c r="P139" s="67"/>
      <c r="Q139" s="67"/>
      <c r="R139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39" s="67" t="s">
        <v>142</v>
      </c>
      <c r="U139" s="68">
        <f t="shared" si="208"/>
        <v>2973</v>
      </c>
      <c r="V139" s="69" t="s">
        <v>148</v>
      </c>
      <c r="W139" s="67">
        <f>form!B139</f>
        <v>0</v>
      </c>
      <c r="X139" s="67" t="s">
        <v>138</v>
      </c>
      <c r="Y139" s="67"/>
      <c r="Z139" s="67"/>
      <c r="AA139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39" s="67" t="s">
        <v>142</v>
      </c>
      <c r="AD139" s="68">
        <f t="shared" si="210"/>
        <v>2974</v>
      </c>
      <c r="AE139" s="69" t="s">
        <v>149</v>
      </c>
      <c r="AF139" s="67">
        <f>form!B139</f>
        <v>0</v>
      </c>
      <c r="AG139" s="67" t="s">
        <v>807</v>
      </c>
      <c r="AH139" s="67">
        <f t="shared" si="211"/>
        <v>2973</v>
      </c>
      <c r="AI139" s="67" t="s">
        <v>810</v>
      </c>
      <c r="AJ139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2973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39" s="67" t="s">
        <v>142</v>
      </c>
      <c r="AM139" s="68">
        <f t="shared" si="213"/>
        <v>2975</v>
      </c>
      <c r="AN139" s="69" t="s">
        <v>150</v>
      </c>
      <c r="AO139" s="67">
        <f>form!B139</f>
        <v>0</v>
      </c>
      <c r="AP139" s="67" t="s">
        <v>808</v>
      </c>
      <c r="AQ139" s="67">
        <f t="shared" si="214"/>
        <v>2974</v>
      </c>
      <c r="AR139" s="67" t="s">
        <v>811</v>
      </c>
      <c r="AS139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2974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39" s="67" t="s">
        <v>142</v>
      </c>
      <c r="AV139" s="68">
        <f t="shared" si="216"/>
        <v>2976</v>
      </c>
      <c r="AW139" s="69" t="s">
        <v>151</v>
      </c>
      <c r="AX139" s="67">
        <f>form!B139</f>
        <v>0</v>
      </c>
      <c r="AY139" s="67" t="s">
        <v>809</v>
      </c>
      <c r="AZ139" s="67">
        <f t="shared" si="217"/>
        <v>2975</v>
      </c>
      <c r="BA139" s="67" t="s">
        <v>812</v>
      </c>
      <c r="BB139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2975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39" s="67" t="s">
        <v>142</v>
      </c>
      <c r="BE139" s="68">
        <f t="shared" si="219"/>
        <v>2977</v>
      </c>
      <c r="BF139" s="69" t="s">
        <v>152</v>
      </c>
      <c r="BG139" s="67">
        <f>form!B139</f>
        <v>0</v>
      </c>
      <c r="BH139" s="67" t="s">
        <v>849</v>
      </c>
      <c r="BI139" s="67"/>
      <c r="BJ139" s="67"/>
      <c r="BK139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39" s="67" t="s">
        <v>142</v>
      </c>
      <c r="BN139" s="68">
        <f t="shared" si="221"/>
        <v>2978</v>
      </c>
      <c r="BO139" s="69" t="s">
        <v>153</v>
      </c>
      <c r="BP139" s="67">
        <f>form!B139</f>
        <v>0</v>
      </c>
      <c r="BQ139" s="67" t="s">
        <v>814</v>
      </c>
      <c r="BR139" s="67">
        <f t="shared" si="222"/>
        <v>2987</v>
      </c>
      <c r="BS139" s="67" t="s">
        <v>144</v>
      </c>
      <c r="BT139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2987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39" s="67" t="s">
        <v>142</v>
      </c>
      <c r="BW139" s="68">
        <f t="shared" si="224"/>
        <v>2979</v>
      </c>
      <c r="BX139" s="69" t="s">
        <v>154</v>
      </c>
      <c r="BY139" s="67">
        <f>form!B139</f>
        <v>0</v>
      </c>
      <c r="BZ139" s="67" t="s">
        <v>806</v>
      </c>
      <c r="CA139" s="67">
        <f t="shared" si="225"/>
        <v>2980</v>
      </c>
      <c r="CB139" s="67" t="s">
        <v>145</v>
      </c>
      <c r="CC139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2980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39" s="67" t="s">
        <v>142</v>
      </c>
      <c r="CF139" s="68">
        <f t="shared" si="227"/>
        <v>2980</v>
      </c>
      <c r="CG139" s="69" t="s">
        <v>155</v>
      </c>
      <c r="CH139" s="67">
        <f>form!B139</f>
        <v>0</v>
      </c>
      <c r="CI139" s="67" t="s">
        <v>139</v>
      </c>
      <c r="CJ139" s="67"/>
      <c r="CK139" s="67"/>
      <c r="CL139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39" s="67" t="s">
        <v>142</v>
      </c>
      <c r="CO139" s="68">
        <f t="shared" si="229"/>
        <v>2981</v>
      </c>
      <c r="CP139" s="69" t="s">
        <v>141</v>
      </c>
      <c r="CQ139" s="67">
        <f>form!B139</f>
        <v>0</v>
      </c>
      <c r="CR139" s="67" t="s">
        <v>140</v>
      </c>
      <c r="CS139" s="67"/>
      <c r="CT139" s="67"/>
      <c r="CU139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39" s="67" t="s">
        <v>142</v>
      </c>
      <c r="CX139" s="68">
        <f t="shared" si="231"/>
        <v>2982</v>
      </c>
      <c r="CY139" s="69" t="s">
        <v>156</v>
      </c>
      <c r="CZ139" s="67">
        <f>form!B139</f>
        <v>0</v>
      </c>
      <c r="DA139" s="67" t="s">
        <v>137</v>
      </c>
      <c r="DB139" s="67"/>
      <c r="DC139" s="67"/>
      <c r="DD139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39" s="67" t="s">
        <v>142</v>
      </c>
      <c r="DG139" s="68">
        <f t="shared" si="233"/>
        <v>2983</v>
      </c>
      <c r="DH139" s="69" t="s">
        <v>158</v>
      </c>
      <c r="DI139" s="67">
        <f>form!B139</f>
        <v>0</v>
      </c>
      <c r="DJ139" s="67" t="s">
        <v>799</v>
      </c>
      <c r="DK139" s="70">
        <f t="shared" si="234"/>
        <v>2987</v>
      </c>
      <c r="DL139" s="67" t="s">
        <v>800</v>
      </c>
      <c r="DM139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39" s="67" t="s">
        <v>142</v>
      </c>
      <c r="DP139" s="68">
        <f t="shared" si="236"/>
        <v>2984</v>
      </c>
      <c r="DQ139" s="69" t="s">
        <v>159</v>
      </c>
      <c r="DR139" s="67">
        <f>form!B139</f>
        <v>0</v>
      </c>
      <c r="DS139" s="67" t="s">
        <v>802</v>
      </c>
      <c r="DT139" s="70">
        <f t="shared" si="237"/>
        <v>2987</v>
      </c>
      <c r="DU139" s="67" t="s">
        <v>803</v>
      </c>
      <c r="DV139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39" s="67" t="s">
        <v>142</v>
      </c>
      <c r="DY139" s="68">
        <f t="shared" si="239"/>
        <v>2985</v>
      </c>
      <c r="DZ139" s="69" t="s">
        <v>160</v>
      </c>
      <c r="EA139" s="67">
        <f>form!B139</f>
        <v>0</v>
      </c>
      <c r="EB139" s="67" t="s">
        <v>804</v>
      </c>
      <c r="EC139" s="70">
        <f t="shared" si="240"/>
        <v>2987</v>
      </c>
      <c r="ED139" s="67" t="s">
        <v>803</v>
      </c>
      <c r="EE139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39" s="67" t="s">
        <v>142</v>
      </c>
      <c r="EH139" s="68">
        <f t="shared" si="242"/>
        <v>2986</v>
      </c>
      <c r="EI139" s="69" t="s">
        <v>161</v>
      </c>
      <c r="EJ139" s="67">
        <f>form!B139</f>
        <v>0</v>
      </c>
      <c r="EK139" s="67" t="s">
        <v>805</v>
      </c>
      <c r="EL139" s="70">
        <f t="shared" si="243"/>
        <v>2987</v>
      </c>
      <c r="EM139" s="67" t="s">
        <v>803</v>
      </c>
      <c r="EN139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39" s="67" t="s">
        <v>142</v>
      </c>
      <c r="EQ139" s="68">
        <f t="shared" si="245"/>
        <v>2987</v>
      </c>
      <c r="ER139" s="69" t="s">
        <v>157</v>
      </c>
      <c r="ES139" s="67">
        <f>form!B139</f>
        <v>0</v>
      </c>
      <c r="ET139" s="67" t="s">
        <v>813</v>
      </c>
      <c r="EU139" s="67"/>
      <c r="EV139" s="67"/>
      <c r="EW139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39" s="71" t="s">
        <v>162</v>
      </c>
      <c r="FI139" s="71">
        <f t="shared" si="247"/>
        <v>2987</v>
      </c>
      <c r="FJ139" s="71" t="s">
        <v>163</v>
      </c>
      <c r="FK139" s="67">
        <f>form!B139</f>
        <v>0</v>
      </c>
      <c r="FL139" s="71" t="s">
        <v>164</v>
      </c>
      <c r="FM139" s="71"/>
      <c r="FN139" s="71"/>
      <c r="FO139" s="58" t="str">
        <f t="shared" si="248"/>
        <v>INSERT INTO `ez_fabrik_joins` (`list_id`, `element_id`, `join_from_table`, `table_join`, `table_key`, `table_join_key`, `join_type`, `group_id`, `params`) VALUES (0, 2987, '', '#__users', 'user_sp', 'id', 'left', 0, '{"join-label":"name","type":"element","pk":"`#__users`.`id`"}');</v>
      </c>
      <c r="FQ139" s="67" t="s">
        <v>142</v>
      </c>
      <c r="FR139" s="68">
        <f t="shared" si="249"/>
        <v>2988</v>
      </c>
      <c r="FS139" s="67" t="s">
        <v>341</v>
      </c>
      <c r="FT139" s="67">
        <f>form!B139</f>
        <v>0</v>
      </c>
      <c r="FU139" s="67" t="s">
        <v>342</v>
      </c>
      <c r="FV139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39" s="59"/>
      <c r="FX139" s="13" t="s">
        <v>142</v>
      </c>
      <c r="FY139" s="68">
        <f t="shared" si="251"/>
        <v>2989</v>
      </c>
      <c r="FZ139" t="s">
        <v>851</v>
      </c>
      <c r="GA139" s="67">
        <f>form!B139</f>
        <v>0</v>
      </c>
      <c r="GB139" t="s">
        <v>853</v>
      </c>
      <c r="GC139" s="34">
        <f t="shared" si="252"/>
        <v>2973</v>
      </c>
      <c r="GD139" t="s">
        <v>852</v>
      </c>
      <c r="GE139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2973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39" s="67"/>
      <c r="GH139" s="67"/>
      <c r="GI139" s="67"/>
      <c r="GJ139" s="67"/>
      <c r="GL139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2987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39" s="67"/>
      <c r="GN139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39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2973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39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2974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39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2975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39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39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2987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39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2980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39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39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39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39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39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39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39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2987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39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39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39" s="66" t="str">
        <f t="shared" si="271"/>
        <v>INSERT INTO `ez_fabrik_joins` (`list_id`, `element_id`, `join_from_table`, `table_join`, `table_key`, `table_join_key`, `join_type`, `group_id`, `params`) VALUES (0, 2987, '', '#__users', 'user_sp', 'id', 'left', 0, '{"join-label":"name","type":"element","pk":"`#__users`.`id`"}');</v>
      </c>
    </row>
    <row r="140" spans="1:212" x14ac:dyDescent="0.25">
      <c r="A140" s="67" t="s">
        <v>142</v>
      </c>
      <c r="B140" s="68">
        <f>dop!A142+1</f>
        <v>2991</v>
      </c>
      <c r="C140" s="69" t="s">
        <v>146</v>
      </c>
      <c r="D140" s="67">
        <f>form!B140</f>
        <v>0</v>
      </c>
      <c r="E140" s="67" t="s">
        <v>854</v>
      </c>
      <c r="F140" s="70">
        <f t="shared" si="204"/>
        <v>3007</v>
      </c>
      <c r="G140" s="67" t="s">
        <v>797</v>
      </c>
      <c r="H140" s="67"/>
      <c r="I140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3007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40" s="67" t="s">
        <v>142</v>
      </c>
      <c r="L140" s="68">
        <f t="shared" si="206"/>
        <v>2992</v>
      </c>
      <c r="M140" s="69" t="s">
        <v>147</v>
      </c>
      <c r="N140" s="67">
        <f>form!B140</f>
        <v>0</v>
      </c>
      <c r="O140" s="67" t="s">
        <v>798</v>
      </c>
      <c r="P140" s="67"/>
      <c r="Q140" s="67"/>
      <c r="R140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40" s="67" t="s">
        <v>142</v>
      </c>
      <c r="U140" s="68">
        <f t="shared" si="208"/>
        <v>2993</v>
      </c>
      <c r="V140" s="69" t="s">
        <v>148</v>
      </c>
      <c r="W140" s="67">
        <f>form!B140</f>
        <v>0</v>
      </c>
      <c r="X140" s="67" t="s">
        <v>138</v>
      </c>
      <c r="Y140" s="67"/>
      <c r="Z140" s="67"/>
      <c r="AA140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40" s="67" t="s">
        <v>142</v>
      </c>
      <c r="AD140" s="68">
        <f t="shared" si="210"/>
        <v>2994</v>
      </c>
      <c r="AE140" s="69" t="s">
        <v>149</v>
      </c>
      <c r="AF140" s="67">
        <f>form!B140</f>
        <v>0</v>
      </c>
      <c r="AG140" s="67" t="s">
        <v>807</v>
      </c>
      <c r="AH140" s="67">
        <f t="shared" si="211"/>
        <v>2993</v>
      </c>
      <c r="AI140" s="67" t="s">
        <v>810</v>
      </c>
      <c r="AJ140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2993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40" s="67" t="s">
        <v>142</v>
      </c>
      <c r="AM140" s="68">
        <f t="shared" si="213"/>
        <v>2995</v>
      </c>
      <c r="AN140" s="69" t="s">
        <v>150</v>
      </c>
      <c r="AO140" s="67">
        <f>form!B140</f>
        <v>0</v>
      </c>
      <c r="AP140" s="67" t="s">
        <v>808</v>
      </c>
      <c r="AQ140" s="67">
        <f t="shared" si="214"/>
        <v>2994</v>
      </c>
      <c r="AR140" s="67" t="s">
        <v>811</v>
      </c>
      <c r="AS140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2994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40" s="67" t="s">
        <v>142</v>
      </c>
      <c r="AV140" s="68">
        <f t="shared" si="216"/>
        <v>2996</v>
      </c>
      <c r="AW140" s="69" t="s">
        <v>151</v>
      </c>
      <c r="AX140" s="67">
        <f>form!B140</f>
        <v>0</v>
      </c>
      <c r="AY140" s="67" t="s">
        <v>809</v>
      </c>
      <c r="AZ140" s="67">
        <f t="shared" si="217"/>
        <v>2995</v>
      </c>
      <c r="BA140" s="67" t="s">
        <v>812</v>
      </c>
      <c r="BB140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2995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40" s="67" t="s">
        <v>142</v>
      </c>
      <c r="BE140" s="68">
        <f t="shared" si="219"/>
        <v>2997</v>
      </c>
      <c r="BF140" s="69" t="s">
        <v>152</v>
      </c>
      <c r="BG140" s="67">
        <f>form!B140</f>
        <v>0</v>
      </c>
      <c r="BH140" s="67" t="s">
        <v>849</v>
      </c>
      <c r="BI140" s="67"/>
      <c r="BJ140" s="67"/>
      <c r="BK140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40" s="67" t="s">
        <v>142</v>
      </c>
      <c r="BN140" s="68">
        <f t="shared" si="221"/>
        <v>2998</v>
      </c>
      <c r="BO140" s="69" t="s">
        <v>153</v>
      </c>
      <c r="BP140" s="67">
        <f>form!B140</f>
        <v>0</v>
      </c>
      <c r="BQ140" s="67" t="s">
        <v>814</v>
      </c>
      <c r="BR140" s="67">
        <f t="shared" si="222"/>
        <v>3007</v>
      </c>
      <c r="BS140" s="67" t="s">
        <v>144</v>
      </c>
      <c r="BT140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3007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40" s="67" t="s">
        <v>142</v>
      </c>
      <c r="BW140" s="68">
        <f t="shared" si="224"/>
        <v>2999</v>
      </c>
      <c r="BX140" s="69" t="s">
        <v>154</v>
      </c>
      <c r="BY140" s="67">
        <f>form!B140</f>
        <v>0</v>
      </c>
      <c r="BZ140" s="67" t="s">
        <v>806</v>
      </c>
      <c r="CA140" s="67">
        <f t="shared" si="225"/>
        <v>3000</v>
      </c>
      <c r="CB140" s="67" t="s">
        <v>145</v>
      </c>
      <c r="CC140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3000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40" s="67" t="s">
        <v>142</v>
      </c>
      <c r="CF140" s="68">
        <f t="shared" si="227"/>
        <v>3000</v>
      </c>
      <c r="CG140" s="69" t="s">
        <v>155</v>
      </c>
      <c r="CH140" s="67">
        <f>form!B140</f>
        <v>0</v>
      </c>
      <c r="CI140" s="67" t="s">
        <v>139</v>
      </c>
      <c r="CJ140" s="67"/>
      <c r="CK140" s="67"/>
      <c r="CL140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40" s="67" t="s">
        <v>142</v>
      </c>
      <c r="CO140" s="68">
        <f t="shared" si="229"/>
        <v>3001</v>
      </c>
      <c r="CP140" s="69" t="s">
        <v>141</v>
      </c>
      <c r="CQ140" s="67">
        <f>form!B140</f>
        <v>0</v>
      </c>
      <c r="CR140" s="67" t="s">
        <v>140</v>
      </c>
      <c r="CS140" s="67"/>
      <c r="CT140" s="67"/>
      <c r="CU140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40" s="67" t="s">
        <v>142</v>
      </c>
      <c r="CX140" s="68">
        <f t="shared" si="231"/>
        <v>3002</v>
      </c>
      <c r="CY140" s="69" t="s">
        <v>156</v>
      </c>
      <c r="CZ140" s="67">
        <f>form!B140</f>
        <v>0</v>
      </c>
      <c r="DA140" s="67" t="s">
        <v>137</v>
      </c>
      <c r="DB140" s="67"/>
      <c r="DC140" s="67"/>
      <c r="DD140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40" s="67" t="s">
        <v>142</v>
      </c>
      <c r="DG140" s="68">
        <f t="shared" si="233"/>
        <v>3003</v>
      </c>
      <c r="DH140" s="69" t="s">
        <v>158</v>
      </c>
      <c r="DI140" s="67">
        <f>form!B140</f>
        <v>0</v>
      </c>
      <c r="DJ140" s="67" t="s">
        <v>799</v>
      </c>
      <c r="DK140" s="70">
        <f t="shared" si="234"/>
        <v>3007</v>
      </c>
      <c r="DL140" s="67" t="s">
        <v>800</v>
      </c>
      <c r="DM140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40" s="67" t="s">
        <v>142</v>
      </c>
      <c r="DP140" s="68">
        <f t="shared" si="236"/>
        <v>3004</v>
      </c>
      <c r="DQ140" s="69" t="s">
        <v>159</v>
      </c>
      <c r="DR140" s="67">
        <f>form!B140</f>
        <v>0</v>
      </c>
      <c r="DS140" s="67" t="s">
        <v>802</v>
      </c>
      <c r="DT140" s="70">
        <f t="shared" si="237"/>
        <v>3007</v>
      </c>
      <c r="DU140" s="67" t="s">
        <v>803</v>
      </c>
      <c r="DV140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40" s="67" t="s">
        <v>142</v>
      </c>
      <c r="DY140" s="68">
        <f t="shared" si="239"/>
        <v>3005</v>
      </c>
      <c r="DZ140" s="69" t="s">
        <v>160</v>
      </c>
      <c r="EA140" s="67">
        <f>form!B140</f>
        <v>0</v>
      </c>
      <c r="EB140" s="67" t="s">
        <v>804</v>
      </c>
      <c r="EC140" s="70">
        <f t="shared" si="240"/>
        <v>3007</v>
      </c>
      <c r="ED140" s="67" t="s">
        <v>803</v>
      </c>
      <c r="EE140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40" s="67" t="s">
        <v>142</v>
      </c>
      <c r="EH140" s="68">
        <f t="shared" si="242"/>
        <v>3006</v>
      </c>
      <c r="EI140" s="69" t="s">
        <v>161</v>
      </c>
      <c r="EJ140" s="67">
        <f>form!B140</f>
        <v>0</v>
      </c>
      <c r="EK140" s="67" t="s">
        <v>805</v>
      </c>
      <c r="EL140" s="70">
        <f t="shared" si="243"/>
        <v>3007</v>
      </c>
      <c r="EM140" s="67" t="s">
        <v>803</v>
      </c>
      <c r="EN140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40" s="67" t="s">
        <v>142</v>
      </c>
      <c r="EQ140" s="68">
        <f t="shared" si="245"/>
        <v>3007</v>
      </c>
      <c r="ER140" s="69" t="s">
        <v>157</v>
      </c>
      <c r="ES140" s="67">
        <f>form!B140</f>
        <v>0</v>
      </c>
      <c r="ET140" s="67" t="s">
        <v>813</v>
      </c>
      <c r="EU140" s="67"/>
      <c r="EV140" s="67"/>
      <c r="EW140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40" s="71" t="s">
        <v>162</v>
      </c>
      <c r="FI140" s="71">
        <f t="shared" si="247"/>
        <v>3007</v>
      </c>
      <c r="FJ140" s="71" t="s">
        <v>163</v>
      </c>
      <c r="FK140" s="67">
        <f>form!B140</f>
        <v>0</v>
      </c>
      <c r="FL140" s="71" t="s">
        <v>164</v>
      </c>
      <c r="FM140" s="71"/>
      <c r="FN140" s="71"/>
      <c r="FO140" s="58" t="str">
        <f t="shared" si="248"/>
        <v>INSERT INTO `ez_fabrik_joins` (`list_id`, `element_id`, `join_from_table`, `table_join`, `table_key`, `table_join_key`, `join_type`, `group_id`, `params`) VALUES (0, 3007, '', '#__users', 'user_sp', 'id', 'left', 0, '{"join-label":"name","type":"element","pk":"`#__users`.`id`"}');</v>
      </c>
      <c r="FQ140" s="67" t="s">
        <v>142</v>
      </c>
      <c r="FR140" s="68">
        <f t="shared" si="249"/>
        <v>3008</v>
      </c>
      <c r="FS140" s="67" t="s">
        <v>341</v>
      </c>
      <c r="FT140" s="67">
        <f>form!B140</f>
        <v>0</v>
      </c>
      <c r="FU140" s="67" t="s">
        <v>342</v>
      </c>
      <c r="FV140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40" s="59"/>
      <c r="FX140" s="13" t="s">
        <v>142</v>
      </c>
      <c r="FY140" s="68">
        <f t="shared" si="251"/>
        <v>3009</v>
      </c>
      <c r="FZ140" t="s">
        <v>851</v>
      </c>
      <c r="GA140" s="67">
        <f>form!B140</f>
        <v>0</v>
      </c>
      <c r="GB140" t="s">
        <v>853</v>
      </c>
      <c r="GC140" s="34">
        <f t="shared" si="252"/>
        <v>2993</v>
      </c>
      <c r="GD140" t="s">
        <v>852</v>
      </c>
      <c r="GE140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2993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40" s="67"/>
      <c r="GH140" s="67"/>
      <c r="GI140" s="67"/>
      <c r="GJ140" s="67"/>
      <c r="GL140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3007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40" s="67"/>
      <c r="GN140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40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2993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40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2994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40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2995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40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40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3007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40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(2999,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3000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40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40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40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40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40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40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40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40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40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40" s="66" t="str">
        <f t="shared" si="271"/>
        <v>INSERT INTO `ez_fabrik_joins` (`list_id`, `element_id`, `join_from_table`, `table_join`, `table_key`, `table_join_key`, `join_type`, `group_id`, `params`) VALUES (0, 3007, '', '#__users', 'user_sp', 'id', 'left', 0, '{"join-label":"name","type":"element","pk":"`#__users`.`id`"}');</v>
      </c>
    </row>
    <row r="141" spans="1:212" x14ac:dyDescent="0.25">
      <c r="A141" s="67" t="s">
        <v>142</v>
      </c>
      <c r="B141" s="68">
        <f>dop!A143+1</f>
        <v>3011</v>
      </c>
      <c r="C141" s="69" t="s">
        <v>146</v>
      </c>
      <c r="D141" s="67">
        <f>form!B141</f>
        <v>0</v>
      </c>
      <c r="E141" s="67" t="s">
        <v>854</v>
      </c>
      <c r="F141" s="70">
        <f t="shared" si="204"/>
        <v>3027</v>
      </c>
      <c r="G141" s="67" t="s">
        <v>797</v>
      </c>
      <c r="H141" s="67"/>
      <c r="I141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3027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41" s="67" t="s">
        <v>142</v>
      </c>
      <c r="L141" s="68">
        <f t="shared" si="206"/>
        <v>3012</v>
      </c>
      <c r="M141" s="69" t="s">
        <v>147</v>
      </c>
      <c r="N141" s="67">
        <f>form!B141</f>
        <v>0</v>
      </c>
      <c r="O141" s="67" t="s">
        <v>798</v>
      </c>
      <c r="P141" s="67"/>
      <c r="Q141" s="67"/>
      <c r="R141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41" s="67" t="s">
        <v>142</v>
      </c>
      <c r="U141" s="68">
        <f t="shared" si="208"/>
        <v>3013</v>
      </c>
      <c r="V141" s="69" t="s">
        <v>148</v>
      </c>
      <c r="W141" s="67">
        <f>form!B141</f>
        <v>0</v>
      </c>
      <c r="X141" s="67" t="s">
        <v>138</v>
      </c>
      <c r="Y141" s="67"/>
      <c r="Z141" s="67"/>
      <c r="AA141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41" s="67" t="s">
        <v>142</v>
      </c>
      <c r="AD141" s="68">
        <f t="shared" si="210"/>
        <v>3014</v>
      </c>
      <c r="AE141" s="69" t="s">
        <v>149</v>
      </c>
      <c r="AF141" s="67">
        <f>form!B141</f>
        <v>0</v>
      </c>
      <c r="AG141" s="67" t="s">
        <v>807</v>
      </c>
      <c r="AH141" s="67">
        <f t="shared" si="211"/>
        <v>3013</v>
      </c>
      <c r="AI141" s="67" t="s">
        <v>810</v>
      </c>
      <c r="AJ141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3013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41" s="67" t="s">
        <v>142</v>
      </c>
      <c r="AM141" s="68">
        <f t="shared" si="213"/>
        <v>3015</v>
      </c>
      <c r="AN141" s="69" t="s">
        <v>150</v>
      </c>
      <c r="AO141" s="67">
        <f>form!B141</f>
        <v>0</v>
      </c>
      <c r="AP141" s="67" t="s">
        <v>808</v>
      </c>
      <c r="AQ141" s="67">
        <f t="shared" si="214"/>
        <v>3014</v>
      </c>
      <c r="AR141" s="67" t="s">
        <v>811</v>
      </c>
      <c r="AS141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3014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41" s="67" t="s">
        <v>142</v>
      </c>
      <c r="AV141" s="68">
        <f t="shared" si="216"/>
        <v>3016</v>
      </c>
      <c r="AW141" s="69" t="s">
        <v>151</v>
      </c>
      <c r="AX141" s="67">
        <f>form!B141</f>
        <v>0</v>
      </c>
      <c r="AY141" s="67" t="s">
        <v>809</v>
      </c>
      <c r="AZ141" s="67">
        <f t="shared" si="217"/>
        <v>3015</v>
      </c>
      <c r="BA141" s="67" t="s">
        <v>812</v>
      </c>
      <c r="BB141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3015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41" s="67" t="s">
        <v>142</v>
      </c>
      <c r="BE141" s="68">
        <f t="shared" si="219"/>
        <v>3017</v>
      </c>
      <c r="BF141" s="69" t="s">
        <v>152</v>
      </c>
      <c r="BG141" s="67">
        <f>form!B141</f>
        <v>0</v>
      </c>
      <c r="BH141" s="67" t="s">
        <v>849</v>
      </c>
      <c r="BI141" s="67"/>
      <c r="BJ141" s="67"/>
      <c r="BK141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41" s="67" t="s">
        <v>142</v>
      </c>
      <c r="BN141" s="68">
        <f t="shared" si="221"/>
        <v>3018</v>
      </c>
      <c r="BO141" s="69" t="s">
        <v>153</v>
      </c>
      <c r="BP141" s="67">
        <f>form!B141</f>
        <v>0</v>
      </c>
      <c r="BQ141" s="67" t="s">
        <v>814</v>
      </c>
      <c r="BR141" s="67">
        <f t="shared" si="222"/>
        <v>3027</v>
      </c>
      <c r="BS141" s="67" t="s">
        <v>144</v>
      </c>
      <c r="BT141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3027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41" s="67" t="s">
        <v>142</v>
      </c>
      <c r="BW141" s="68">
        <f t="shared" si="224"/>
        <v>3019</v>
      </c>
      <c r="BX141" s="69" t="s">
        <v>154</v>
      </c>
      <c r="BY141" s="67">
        <f>form!B141</f>
        <v>0</v>
      </c>
      <c r="BZ141" s="67" t="s">
        <v>806</v>
      </c>
      <c r="CA141" s="67">
        <f t="shared" si="225"/>
        <v>3020</v>
      </c>
      <c r="CB141" s="67" t="s">
        <v>145</v>
      </c>
      <c r="CC141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3020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41" s="67" t="s">
        <v>142</v>
      </c>
      <c r="CF141" s="68">
        <f t="shared" si="227"/>
        <v>3020</v>
      </c>
      <c r="CG141" s="69" t="s">
        <v>155</v>
      </c>
      <c r="CH141" s="67">
        <f>form!B141</f>
        <v>0</v>
      </c>
      <c r="CI141" s="67" t="s">
        <v>139</v>
      </c>
      <c r="CJ141" s="67"/>
      <c r="CK141" s="67"/>
      <c r="CL141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41" s="67" t="s">
        <v>142</v>
      </c>
      <c r="CO141" s="68">
        <f t="shared" si="229"/>
        <v>3021</v>
      </c>
      <c r="CP141" s="69" t="s">
        <v>141</v>
      </c>
      <c r="CQ141" s="67">
        <f>form!B141</f>
        <v>0</v>
      </c>
      <c r="CR141" s="67" t="s">
        <v>140</v>
      </c>
      <c r="CS141" s="67"/>
      <c r="CT141" s="67"/>
      <c r="CU141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41" s="67" t="s">
        <v>142</v>
      </c>
      <c r="CX141" s="68">
        <f t="shared" si="231"/>
        <v>3022</v>
      </c>
      <c r="CY141" s="69" t="s">
        <v>156</v>
      </c>
      <c r="CZ141" s="67">
        <f>form!B141</f>
        <v>0</v>
      </c>
      <c r="DA141" s="67" t="s">
        <v>137</v>
      </c>
      <c r="DB141" s="67"/>
      <c r="DC141" s="67"/>
      <c r="DD141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41" s="67" t="s">
        <v>142</v>
      </c>
      <c r="DG141" s="68">
        <f t="shared" si="233"/>
        <v>3023</v>
      </c>
      <c r="DH141" s="69" t="s">
        <v>158</v>
      </c>
      <c r="DI141" s="67">
        <f>form!B141</f>
        <v>0</v>
      </c>
      <c r="DJ141" s="67" t="s">
        <v>799</v>
      </c>
      <c r="DK141" s="70">
        <f t="shared" si="234"/>
        <v>3027</v>
      </c>
      <c r="DL141" s="67" t="s">
        <v>800</v>
      </c>
      <c r="DM141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41" s="67" t="s">
        <v>142</v>
      </c>
      <c r="DP141" s="68">
        <f t="shared" si="236"/>
        <v>3024</v>
      </c>
      <c r="DQ141" s="69" t="s">
        <v>159</v>
      </c>
      <c r="DR141" s="67">
        <f>form!B141</f>
        <v>0</v>
      </c>
      <c r="DS141" s="67" t="s">
        <v>802</v>
      </c>
      <c r="DT141" s="70">
        <f t="shared" si="237"/>
        <v>3027</v>
      </c>
      <c r="DU141" s="67" t="s">
        <v>803</v>
      </c>
      <c r="DV141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41" s="67" t="s">
        <v>142</v>
      </c>
      <c r="DY141" s="68">
        <f t="shared" si="239"/>
        <v>3025</v>
      </c>
      <c r="DZ141" s="69" t="s">
        <v>160</v>
      </c>
      <c r="EA141" s="67">
        <f>form!B141</f>
        <v>0</v>
      </c>
      <c r="EB141" s="67" t="s">
        <v>804</v>
      </c>
      <c r="EC141" s="70">
        <f t="shared" si="240"/>
        <v>3027</v>
      </c>
      <c r="ED141" s="67" t="s">
        <v>803</v>
      </c>
      <c r="EE141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41" s="67" t="s">
        <v>142</v>
      </c>
      <c r="EH141" s="68">
        <f t="shared" si="242"/>
        <v>3026</v>
      </c>
      <c r="EI141" s="69" t="s">
        <v>161</v>
      </c>
      <c r="EJ141" s="67">
        <f>form!B141</f>
        <v>0</v>
      </c>
      <c r="EK141" s="67" t="s">
        <v>805</v>
      </c>
      <c r="EL141" s="70">
        <f t="shared" si="243"/>
        <v>3027</v>
      </c>
      <c r="EM141" s="67" t="s">
        <v>803</v>
      </c>
      <c r="EN141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41" s="67" t="s">
        <v>142</v>
      </c>
      <c r="EQ141" s="68">
        <f t="shared" si="245"/>
        <v>3027</v>
      </c>
      <c r="ER141" s="69" t="s">
        <v>157</v>
      </c>
      <c r="ES141" s="67">
        <f>form!B141</f>
        <v>0</v>
      </c>
      <c r="ET141" s="67" t="s">
        <v>813</v>
      </c>
      <c r="EU141" s="67"/>
      <c r="EV141" s="67"/>
      <c r="EW141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41" s="71" t="s">
        <v>162</v>
      </c>
      <c r="FI141" s="71">
        <f t="shared" si="247"/>
        <v>3027</v>
      </c>
      <c r="FJ141" s="71" t="s">
        <v>163</v>
      </c>
      <c r="FK141" s="67">
        <f>form!B141</f>
        <v>0</v>
      </c>
      <c r="FL141" s="71" t="s">
        <v>164</v>
      </c>
      <c r="FM141" s="71"/>
      <c r="FN141" s="71"/>
      <c r="FO141" s="58" t="str">
        <f t="shared" si="248"/>
        <v>INSERT INTO `ez_fabrik_joins` (`list_id`, `element_id`, `join_from_table`, `table_join`, `table_key`, `table_join_key`, `join_type`, `group_id`, `params`) VALUES (0, 3027, '', '#__users', 'user_sp', 'id', 'left', 0, '{"join-label":"name","type":"element","pk":"`#__users`.`id`"}');</v>
      </c>
      <c r="FQ141" s="67" t="s">
        <v>142</v>
      </c>
      <c r="FR141" s="68">
        <f t="shared" si="249"/>
        <v>3028</v>
      </c>
      <c r="FS141" s="67" t="s">
        <v>341</v>
      </c>
      <c r="FT141" s="67">
        <f>form!B141</f>
        <v>0</v>
      </c>
      <c r="FU141" s="67" t="s">
        <v>342</v>
      </c>
      <c r="FV141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41" s="59"/>
      <c r="FX141" s="13" t="s">
        <v>142</v>
      </c>
      <c r="FY141" s="68">
        <f t="shared" si="251"/>
        <v>3029</v>
      </c>
      <c r="FZ141" t="s">
        <v>851</v>
      </c>
      <c r="GA141" s="67">
        <f>form!B141</f>
        <v>0</v>
      </c>
      <c r="GB141" t="s">
        <v>853</v>
      </c>
      <c r="GC141" s="34">
        <f t="shared" si="252"/>
        <v>3013</v>
      </c>
      <c r="GD141" t="s">
        <v>852</v>
      </c>
      <c r="GE141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3013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41" s="67"/>
      <c r="GH141" s="67"/>
      <c r="GI141" s="67"/>
      <c r="GJ141" s="67"/>
      <c r="GL141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3027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41" s="67"/>
      <c r="GN141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41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3013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41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3014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41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3015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41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41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3027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41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3020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41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41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41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41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41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41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41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41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41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41" s="66" t="str">
        <f t="shared" si="271"/>
        <v>INSERT INTO `ez_fabrik_joins` (`list_id`, `element_id`, `join_from_table`, `table_join`, `table_key`, `table_join_key`, `join_type`, `group_id`, `params`) VALUES (0, 3027, '', '#__users', 'user_sp', 'id', 'left', 0, '{"join-label":"name","type":"element","pk":"`#__users`.`id`"}');</v>
      </c>
    </row>
    <row r="142" spans="1:212" x14ac:dyDescent="0.25">
      <c r="A142" s="67" t="s">
        <v>142</v>
      </c>
      <c r="B142" s="68">
        <f>dop!A144+1</f>
        <v>3031</v>
      </c>
      <c r="C142" s="69" t="s">
        <v>146</v>
      </c>
      <c r="D142" s="67">
        <f>form!B142</f>
        <v>0</v>
      </c>
      <c r="E142" s="67" t="s">
        <v>854</v>
      </c>
      <c r="F142" s="70">
        <f t="shared" si="204"/>
        <v>3047</v>
      </c>
      <c r="G142" s="67" t="s">
        <v>797</v>
      </c>
      <c r="H142" s="67"/>
      <c r="I142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3047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42" s="67" t="s">
        <v>142</v>
      </c>
      <c r="L142" s="68">
        <f t="shared" si="206"/>
        <v>3032</v>
      </c>
      <c r="M142" s="69" t="s">
        <v>147</v>
      </c>
      <c r="N142" s="67">
        <f>form!B142</f>
        <v>0</v>
      </c>
      <c r="O142" s="67" t="s">
        <v>798</v>
      </c>
      <c r="P142" s="67"/>
      <c r="Q142" s="67"/>
      <c r="R142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42" s="67" t="s">
        <v>142</v>
      </c>
      <c r="U142" s="68">
        <f t="shared" si="208"/>
        <v>3033</v>
      </c>
      <c r="V142" s="69" t="s">
        <v>148</v>
      </c>
      <c r="W142" s="67">
        <f>form!B142</f>
        <v>0</v>
      </c>
      <c r="X142" s="67" t="s">
        <v>138</v>
      </c>
      <c r="Y142" s="67"/>
      <c r="Z142" s="67"/>
      <c r="AA142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42" s="67" t="s">
        <v>142</v>
      </c>
      <c r="AD142" s="68">
        <f t="shared" si="210"/>
        <v>3034</v>
      </c>
      <c r="AE142" s="69" t="s">
        <v>149</v>
      </c>
      <c r="AF142" s="67">
        <f>form!B142</f>
        <v>0</v>
      </c>
      <c r="AG142" s="67" t="s">
        <v>807</v>
      </c>
      <c r="AH142" s="67">
        <f t="shared" si="211"/>
        <v>3033</v>
      </c>
      <c r="AI142" s="67" t="s">
        <v>810</v>
      </c>
      <c r="AJ142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3033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42" s="67" t="s">
        <v>142</v>
      </c>
      <c r="AM142" s="68">
        <f t="shared" si="213"/>
        <v>3035</v>
      </c>
      <c r="AN142" s="69" t="s">
        <v>150</v>
      </c>
      <c r="AO142" s="67">
        <f>form!B142</f>
        <v>0</v>
      </c>
      <c r="AP142" s="67" t="s">
        <v>808</v>
      </c>
      <c r="AQ142" s="67">
        <f t="shared" si="214"/>
        <v>3034</v>
      </c>
      <c r="AR142" s="67" t="s">
        <v>811</v>
      </c>
      <c r="AS142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3034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42" s="67" t="s">
        <v>142</v>
      </c>
      <c r="AV142" s="68">
        <f t="shared" si="216"/>
        <v>3036</v>
      </c>
      <c r="AW142" s="69" t="s">
        <v>151</v>
      </c>
      <c r="AX142" s="67">
        <f>form!B142</f>
        <v>0</v>
      </c>
      <c r="AY142" s="67" t="s">
        <v>809</v>
      </c>
      <c r="AZ142" s="67">
        <f t="shared" si="217"/>
        <v>3035</v>
      </c>
      <c r="BA142" s="67" t="s">
        <v>812</v>
      </c>
      <c r="BB142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3035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42" s="67" t="s">
        <v>142</v>
      </c>
      <c r="BE142" s="68">
        <f t="shared" si="219"/>
        <v>3037</v>
      </c>
      <c r="BF142" s="69" t="s">
        <v>152</v>
      </c>
      <c r="BG142" s="67">
        <f>form!B142</f>
        <v>0</v>
      </c>
      <c r="BH142" s="67" t="s">
        <v>849</v>
      </c>
      <c r="BI142" s="67"/>
      <c r="BJ142" s="67"/>
      <c r="BK142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42" s="67" t="s">
        <v>142</v>
      </c>
      <c r="BN142" s="68">
        <f t="shared" si="221"/>
        <v>3038</v>
      </c>
      <c r="BO142" s="69" t="s">
        <v>153</v>
      </c>
      <c r="BP142" s="67">
        <f>form!B142</f>
        <v>0</v>
      </c>
      <c r="BQ142" s="67" t="s">
        <v>814</v>
      </c>
      <c r="BR142" s="67">
        <f t="shared" si="222"/>
        <v>3047</v>
      </c>
      <c r="BS142" s="67" t="s">
        <v>144</v>
      </c>
      <c r="BT142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3047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42" s="67" t="s">
        <v>142</v>
      </c>
      <c r="BW142" s="68">
        <f t="shared" si="224"/>
        <v>3039</v>
      </c>
      <c r="BX142" s="69" t="s">
        <v>154</v>
      </c>
      <c r="BY142" s="67">
        <f>form!B142</f>
        <v>0</v>
      </c>
      <c r="BZ142" s="67" t="s">
        <v>806</v>
      </c>
      <c r="CA142" s="67">
        <f t="shared" si="225"/>
        <v>3040</v>
      </c>
      <c r="CB142" s="67" t="s">
        <v>145</v>
      </c>
      <c r="CC142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3040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42" s="67" t="s">
        <v>142</v>
      </c>
      <c r="CF142" s="68">
        <f t="shared" si="227"/>
        <v>3040</v>
      </c>
      <c r="CG142" s="69" t="s">
        <v>155</v>
      </c>
      <c r="CH142" s="67">
        <f>form!B142</f>
        <v>0</v>
      </c>
      <c r="CI142" s="67" t="s">
        <v>139</v>
      </c>
      <c r="CJ142" s="67"/>
      <c r="CK142" s="67"/>
      <c r="CL142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42" s="67" t="s">
        <v>142</v>
      </c>
      <c r="CO142" s="68">
        <f t="shared" si="229"/>
        <v>3041</v>
      </c>
      <c r="CP142" s="69" t="s">
        <v>141</v>
      </c>
      <c r="CQ142" s="67">
        <f>form!B142</f>
        <v>0</v>
      </c>
      <c r="CR142" s="67" t="s">
        <v>140</v>
      </c>
      <c r="CS142" s="67"/>
      <c r="CT142" s="67"/>
      <c r="CU142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42" s="67" t="s">
        <v>142</v>
      </c>
      <c r="CX142" s="68">
        <f t="shared" si="231"/>
        <v>3042</v>
      </c>
      <c r="CY142" s="69" t="s">
        <v>156</v>
      </c>
      <c r="CZ142" s="67">
        <f>form!B142</f>
        <v>0</v>
      </c>
      <c r="DA142" s="67" t="s">
        <v>137</v>
      </c>
      <c r="DB142" s="67"/>
      <c r="DC142" s="67"/>
      <c r="DD142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42" s="67" t="s">
        <v>142</v>
      </c>
      <c r="DG142" s="68">
        <f t="shared" si="233"/>
        <v>3043</v>
      </c>
      <c r="DH142" s="69" t="s">
        <v>158</v>
      </c>
      <c r="DI142" s="67">
        <f>form!B142</f>
        <v>0</v>
      </c>
      <c r="DJ142" s="67" t="s">
        <v>799</v>
      </c>
      <c r="DK142" s="70">
        <f t="shared" si="234"/>
        <v>3047</v>
      </c>
      <c r="DL142" s="67" t="s">
        <v>800</v>
      </c>
      <c r="DM142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42" s="67" t="s">
        <v>142</v>
      </c>
      <c r="DP142" s="68">
        <f t="shared" si="236"/>
        <v>3044</v>
      </c>
      <c r="DQ142" s="69" t="s">
        <v>159</v>
      </c>
      <c r="DR142" s="67">
        <f>form!B142</f>
        <v>0</v>
      </c>
      <c r="DS142" s="67" t="s">
        <v>802</v>
      </c>
      <c r="DT142" s="70">
        <f t="shared" si="237"/>
        <v>3047</v>
      </c>
      <c r="DU142" s="67" t="s">
        <v>803</v>
      </c>
      <c r="DV142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42" s="67" t="s">
        <v>142</v>
      </c>
      <c r="DY142" s="68">
        <f t="shared" si="239"/>
        <v>3045</v>
      </c>
      <c r="DZ142" s="69" t="s">
        <v>160</v>
      </c>
      <c r="EA142" s="67">
        <f>form!B142</f>
        <v>0</v>
      </c>
      <c r="EB142" s="67" t="s">
        <v>804</v>
      </c>
      <c r="EC142" s="70">
        <f t="shared" si="240"/>
        <v>3047</v>
      </c>
      <c r="ED142" s="67" t="s">
        <v>803</v>
      </c>
      <c r="EE142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42" s="67" t="s">
        <v>142</v>
      </c>
      <c r="EH142" s="68">
        <f t="shared" si="242"/>
        <v>3046</v>
      </c>
      <c r="EI142" s="69" t="s">
        <v>161</v>
      </c>
      <c r="EJ142" s="67">
        <f>form!B142</f>
        <v>0</v>
      </c>
      <c r="EK142" s="67" t="s">
        <v>805</v>
      </c>
      <c r="EL142" s="70">
        <f t="shared" si="243"/>
        <v>3047</v>
      </c>
      <c r="EM142" s="67" t="s">
        <v>803</v>
      </c>
      <c r="EN142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42" s="67" t="s">
        <v>142</v>
      </c>
      <c r="EQ142" s="68">
        <f t="shared" si="245"/>
        <v>3047</v>
      </c>
      <c r="ER142" s="69" t="s">
        <v>157</v>
      </c>
      <c r="ES142" s="67">
        <f>form!B142</f>
        <v>0</v>
      </c>
      <c r="ET142" s="67" t="s">
        <v>813</v>
      </c>
      <c r="EU142" s="67"/>
      <c r="EV142" s="67"/>
      <c r="EW142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42" s="71" t="s">
        <v>162</v>
      </c>
      <c r="FI142" s="71">
        <f t="shared" si="247"/>
        <v>3047</v>
      </c>
      <c r="FJ142" s="71" t="s">
        <v>163</v>
      </c>
      <c r="FK142" s="67">
        <f>form!B142</f>
        <v>0</v>
      </c>
      <c r="FL142" s="71" t="s">
        <v>164</v>
      </c>
      <c r="FM142" s="71"/>
      <c r="FN142" s="71"/>
      <c r="FO142" s="58" t="str">
        <f t="shared" si="248"/>
        <v>INSERT INTO `ez_fabrik_joins` (`list_id`, `element_id`, `join_from_table`, `table_join`, `table_key`, `table_join_key`, `join_type`, `group_id`, `params`) VALUES (0, 3047, '', '#__users', 'user_sp', 'id', 'left', 0, '{"join-label":"name","type":"element","pk":"`#__users`.`id`"}');</v>
      </c>
      <c r="FQ142" s="67" t="s">
        <v>142</v>
      </c>
      <c r="FR142" s="68">
        <f t="shared" si="249"/>
        <v>3048</v>
      </c>
      <c r="FS142" s="67" t="s">
        <v>341</v>
      </c>
      <c r="FT142" s="67">
        <f>form!B142</f>
        <v>0</v>
      </c>
      <c r="FU142" s="67" t="s">
        <v>342</v>
      </c>
      <c r="FV142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42" s="59"/>
      <c r="FX142" s="13" t="s">
        <v>142</v>
      </c>
      <c r="FY142" s="68">
        <f t="shared" si="251"/>
        <v>3049</v>
      </c>
      <c r="FZ142" t="s">
        <v>851</v>
      </c>
      <c r="GA142" s="67">
        <f>form!B142</f>
        <v>0</v>
      </c>
      <c r="GB142" t="s">
        <v>853</v>
      </c>
      <c r="GC142" s="34">
        <f t="shared" si="252"/>
        <v>3033</v>
      </c>
      <c r="GD142" t="s">
        <v>852</v>
      </c>
      <c r="GE142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3033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42" s="67"/>
      <c r="GH142" s="67"/>
      <c r="GI142" s="67"/>
      <c r="GJ142" s="67"/>
      <c r="GL142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3047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42" s="67"/>
      <c r="GN142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42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3033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42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3034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42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3035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42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42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3047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42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3040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42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42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42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42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42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42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42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42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42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42" s="66" t="str">
        <f t="shared" si="271"/>
        <v>INSERT INTO `ez_fabrik_joins` (`list_id`, `element_id`, `join_from_table`, `table_join`, `table_key`, `table_join_key`, `join_type`, `group_id`, `params`) VALUES (0, 3047, '', '#__users', 'user_sp', 'id', 'left', 0, '{"join-label":"name","type":"element","pk":"`#__users`.`id`"}');</v>
      </c>
    </row>
    <row r="143" spans="1:212" x14ac:dyDescent="0.25">
      <c r="A143" s="67" t="s">
        <v>142</v>
      </c>
      <c r="B143" s="68">
        <f>dop!A145+1</f>
        <v>3051</v>
      </c>
      <c r="C143" s="69" t="s">
        <v>146</v>
      </c>
      <c r="D143" s="67">
        <f>form!B143</f>
        <v>0</v>
      </c>
      <c r="E143" s="67" t="s">
        <v>854</v>
      </c>
      <c r="F143" s="70">
        <f t="shared" si="204"/>
        <v>3067</v>
      </c>
      <c r="G143" s="67" t="s">
        <v>797</v>
      </c>
      <c r="H143" s="67"/>
      <c r="I143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3067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43" s="67" t="s">
        <v>142</v>
      </c>
      <c r="L143" s="68">
        <f t="shared" si="206"/>
        <v>3052</v>
      </c>
      <c r="M143" s="69" t="s">
        <v>147</v>
      </c>
      <c r="N143" s="67">
        <f>form!B143</f>
        <v>0</v>
      </c>
      <c r="O143" s="67" t="s">
        <v>798</v>
      </c>
      <c r="P143" s="67"/>
      <c r="Q143" s="67"/>
      <c r="R143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43" s="67" t="s">
        <v>142</v>
      </c>
      <c r="U143" s="68">
        <f t="shared" si="208"/>
        <v>3053</v>
      </c>
      <c r="V143" s="69" t="s">
        <v>148</v>
      </c>
      <c r="W143" s="67">
        <f>form!B143</f>
        <v>0</v>
      </c>
      <c r="X143" s="67" t="s">
        <v>138</v>
      </c>
      <c r="Y143" s="67"/>
      <c r="Z143" s="67"/>
      <c r="AA143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43" s="67" t="s">
        <v>142</v>
      </c>
      <c r="AD143" s="68">
        <f t="shared" si="210"/>
        <v>3054</v>
      </c>
      <c r="AE143" s="69" t="s">
        <v>149</v>
      </c>
      <c r="AF143" s="67">
        <f>form!B143</f>
        <v>0</v>
      </c>
      <c r="AG143" s="67" t="s">
        <v>807</v>
      </c>
      <c r="AH143" s="67">
        <f t="shared" si="211"/>
        <v>3053</v>
      </c>
      <c r="AI143" s="67" t="s">
        <v>810</v>
      </c>
      <c r="AJ143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3053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43" s="67" t="s">
        <v>142</v>
      </c>
      <c r="AM143" s="68">
        <f t="shared" si="213"/>
        <v>3055</v>
      </c>
      <c r="AN143" s="69" t="s">
        <v>150</v>
      </c>
      <c r="AO143" s="67">
        <f>form!B143</f>
        <v>0</v>
      </c>
      <c r="AP143" s="67" t="s">
        <v>808</v>
      </c>
      <c r="AQ143" s="67">
        <f t="shared" si="214"/>
        <v>3054</v>
      </c>
      <c r="AR143" s="67" t="s">
        <v>811</v>
      </c>
      <c r="AS143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3054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43" s="67" t="s">
        <v>142</v>
      </c>
      <c r="AV143" s="68">
        <f t="shared" si="216"/>
        <v>3056</v>
      </c>
      <c r="AW143" s="69" t="s">
        <v>151</v>
      </c>
      <c r="AX143" s="67">
        <f>form!B143</f>
        <v>0</v>
      </c>
      <c r="AY143" s="67" t="s">
        <v>809</v>
      </c>
      <c r="AZ143" s="67">
        <f t="shared" si="217"/>
        <v>3055</v>
      </c>
      <c r="BA143" s="67" t="s">
        <v>812</v>
      </c>
      <c r="BB143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3055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43" s="67" t="s">
        <v>142</v>
      </c>
      <c r="BE143" s="68">
        <f t="shared" si="219"/>
        <v>3057</v>
      </c>
      <c r="BF143" s="69" t="s">
        <v>152</v>
      </c>
      <c r="BG143" s="67">
        <f>form!B143</f>
        <v>0</v>
      </c>
      <c r="BH143" s="67" t="s">
        <v>849</v>
      </c>
      <c r="BI143" s="67"/>
      <c r="BJ143" s="67"/>
      <c r="BK143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43" s="67" t="s">
        <v>142</v>
      </c>
      <c r="BN143" s="68">
        <f t="shared" si="221"/>
        <v>3058</v>
      </c>
      <c r="BO143" s="69" t="s">
        <v>153</v>
      </c>
      <c r="BP143" s="67">
        <f>form!B143</f>
        <v>0</v>
      </c>
      <c r="BQ143" s="67" t="s">
        <v>814</v>
      </c>
      <c r="BR143" s="67">
        <f t="shared" si="222"/>
        <v>3067</v>
      </c>
      <c r="BS143" s="67" t="s">
        <v>144</v>
      </c>
      <c r="BT143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3067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43" s="67" t="s">
        <v>142</v>
      </c>
      <c r="BW143" s="68">
        <f t="shared" si="224"/>
        <v>3059</v>
      </c>
      <c r="BX143" s="69" t="s">
        <v>154</v>
      </c>
      <c r="BY143" s="67">
        <f>form!B143</f>
        <v>0</v>
      </c>
      <c r="BZ143" s="67" t="s">
        <v>806</v>
      </c>
      <c r="CA143" s="67">
        <f t="shared" si="225"/>
        <v>3060</v>
      </c>
      <c r="CB143" s="67" t="s">
        <v>145</v>
      </c>
      <c r="CC143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3060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43" s="67" t="s">
        <v>142</v>
      </c>
      <c r="CF143" s="68">
        <f t="shared" si="227"/>
        <v>3060</v>
      </c>
      <c r="CG143" s="69" t="s">
        <v>155</v>
      </c>
      <c r="CH143" s="67">
        <f>form!B143</f>
        <v>0</v>
      </c>
      <c r="CI143" s="67" t="s">
        <v>139</v>
      </c>
      <c r="CJ143" s="67"/>
      <c r="CK143" s="67"/>
      <c r="CL143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43" s="67" t="s">
        <v>142</v>
      </c>
      <c r="CO143" s="68">
        <f t="shared" si="229"/>
        <v>3061</v>
      </c>
      <c r="CP143" s="69" t="s">
        <v>141</v>
      </c>
      <c r="CQ143" s="67">
        <f>form!B143</f>
        <v>0</v>
      </c>
      <c r="CR143" s="67" t="s">
        <v>140</v>
      </c>
      <c r="CS143" s="67"/>
      <c r="CT143" s="67"/>
      <c r="CU143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43" s="67" t="s">
        <v>142</v>
      </c>
      <c r="CX143" s="68">
        <f t="shared" si="231"/>
        <v>3062</v>
      </c>
      <c r="CY143" s="69" t="s">
        <v>156</v>
      </c>
      <c r="CZ143" s="67">
        <f>form!B143</f>
        <v>0</v>
      </c>
      <c r="DA143" s="67" t="s">
        <v>137</v>
      </c>
      <c r="DB143" s="67"/>
      <c r="DC143" s="67"/>
      <c r="DD143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43" s="67" t="s">
        <v>142</v>
      </c>
      <c r="DG143" s="68">
        <f t="shared" si="233"/>
        <v>3063</v>
      </c>
      <c r="DH143" s="69" t="s">
        <v>158</v>
      </c>
      <c r="DI143" s="67">
        <f>form!B143</f>
        <v>0</v>
      </c>
      <c r="DJ143" s="67" t="s">
        <v>799</v>
      </c>
      <c r="DK143" s="70">
        <f t="shared" si="234"/>
        <v>3067</v>
      </c>
      <c r="DL143" s="67" t="s">
        <v>800</v>
      </c>
      <c r="DM143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43" s="67" t="s">
        <v>142</v>
      </c>
      <c r="DP143" s="68">
        <f t="shared" si="236"/>
        <v>3064</v>
      </c>
      <c r="DQ143" s="69" t="s">
        <v>159</v>
      </c>
      <c r="DR143" s="67">
        <f>form!B143</f>
        <v>0</v>
      </c>
      <c r="DS143" s="67" t="s">
        <v>802</v>
      </c>
      <c r="DT143" s="70">
        <f t="shared" si="237"/>
        <v>3067</v>
      </c>
      <c r="DU143" s="67" t="s">
        <v>803</v>
      </c>
      <c r="DV143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43" s="67" t="s">
        <v>142</v>
      </c>
      <c r="DY143" s="68">
        <f t="shared" si="239"/>
        <v>3065</v>
      </c>
      <c r="DZ143" s="69" t="s">
        <v>160</v>
      </c>
      <c r="EA143" s="67">
        <f>form!B143</f>
        <v>0</v>
      </c>
      <c r="EB143" s="67" t="s">
        <v>804</v>
      </c>
      <c r="EC143" s="70">
        <f t="shared" si="240"/>
        <v>3067</v>
      </c>
      <c r="ED143" s="67" t="s">
        <v>803</v>
      </c>
      <c r="EE143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43" s="67" t="s">
        <v>142</v>
      </c>
      <c r="EH143" s="68">
        <f t="shared" si="242"/>
        <v>3066</v>
      </c>
      <c r="EI143" s="69" t="s">
        <v>161</v>
      </c>
      <c r="EJ143" s="67">
        <f>form!B143</f>
        <v>0</v>
      </c>
      <c r="EK143" s="67" t="s">
        <v>805</v>
      </c>
      <c r="EL143" s="70">
        <f t="shared" si="243"/>
        <v>3067</v>
      </c>
      <c r="EM143" s="67" t="s">
        <v>803</v>
      </c>
      <c r="EN143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43" s="67" t="s">
        <v>142</v>
      </c>
      <c r="EQ143" s="68">
        <f t="shared" si="245"/>
        <v>3067</v>
      </c>
      <c r="ER143" s="69" t="s">
        <v>157</v>
      </c>
      <c r="ES143" s="67">
        <f>form!B143</f>
        <v>0</v>
      </c>
      <c r="ET143" s="67" t="s">
        <v>813</v>
      </c>
      <c r="EU143" s="67"/>
      <c r="EV143" s="67"/>
      <c r="EW143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43" s="71" t="s">
        <v>162</v>
      </c>
      <c r="FI143" s="71">
        <f t="shared" si="247"/>
        <v>3067</v>
      </c>
      <c r="FJ143" s="71" t="s">
        <v>163</v>
      </c>
      <c r="FK143" s="67">
        <f>form!B143</f>
        <v>0</v>
      </c>
      <c r="FL143" s="71" t="s">
        <v>164</v>
      </c>
      <c r="FM143" s="71"/>
      <c r="FN143" s="71"/>
      <c r="FO143" s="58" t="str">
        <f t="shared" si="248"/>
        <v>INSERT INTO `ez_fabrik_joins` (`list_id`, `element_id`, `join_from_table`, `table_join`, `table_key`, `table_join_key`, `join_type`, `group_id`, `params`) VALUES (0, 3067, '', '#__users', 'user_sp', 'id', 'left', 0, '{"join-label":"name","type":"element","pk":"`#__users`.`id`"}');</v>
      </c>
      <c r="FQ143" s="67" t="s">
        <v>142</v>
      </c>
      <c r="FR143" s="68">
        <f t="shared" si="249"/>
        <v>3068</v>
      </c>
      <c r="FS143" s="67" t="s">
        <v>341</v>
      </c>
      <c r="FT143" s="67">
        <f>form!B143</f>
        <v>0</v>
      </c>
      <c r="FU143" s="67" t="s">
        <v>342</v>
      </c>
      <c r="FV143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43" s="59"/>
      <c r="FX143" s="13" t="s">
        <v>142</v>
      </c>
      <c r="FY143" s="68">
        <f t="shared" si="251"/>
        <v>3069</v>
      </c>
      <c r="FZ143" t="s">
        <v>851</v>
      </c>
      <c r="GA143" s="67">
        <f>form!B143</f>
        <v>0</v>
      </c>
      <c r="GB143" t="s">
        <v>853</v>
      </c>
      <c r="GC143" s="34">
        <f t="shared" si="252"/>
        <v>3053</v>
      </c>
      <c r="GD143" t="s">
        <v>852</v>
      </c>
      <c r="GE143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3053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43" s="67"/>
      <c r="GH143" s="67"/>
      <c r="GI143" s="67"/>
      <c r="GJ143" s="67"/>
      <c r="GL143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3067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43" s="67"/>
      <c r="GN143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43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3053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43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3054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43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3055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43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43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3067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43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3060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43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43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43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43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43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43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43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43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43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43" s="66" t="str">
        <f t="shared" si="271"/>
        <v>INSERT INTO `ez_fabrik_joins` (`list_id`, `element_id`, `join_from_table`, `table_join`, `table_key`, `table_join_key`, `join_type`, `group_id`, `params`) VALUES (0, 3067, '', '#__users', 'user_sp', 'id', 'left', 0, '{"join-label":"name","type":"element","pk":"`#__users`.`id`"}');</v>
      </c>
    </row>
    <row r="144" spans="1:212" x14ac:dyDescent="0.25">
      <c r="A144" s="67" t="s">
        <v>142</v>
      </c>
      <c r="B144" s="68">
        <f>dop!A146+1</f>
        <v>3071</v>
      </c>
      <c r="C144" s="69" t="s">
        <v>146</v>
      </c>
      <c r="D144" s="67">
        <f>form!B144</f>
        <v>0</v>
      </c>
      <c r="E144" s="67" t="s">
        <v>854</v>
      </c>
      <c r="F144" s="70">
        <f t="shared" si="204"/>
        <v>3087</v>
      </c>
      <c r="G144" s="67" t="s">
        <v>797</v>
      </c>
      <c r="H144" s="67"/>
      <c r="I144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3087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44" s="67" t="s">
        <v>142</v>
      </c>
      <c r="L144" s="68">
        <f t="shared" si="206"/>
        <v>3072</v>
      </c>
      <c r="M144" s="69" t="s">
        <v>147</v>
      </c>
      <c r="N144" s="67">
        <f>form!B144</f>
        <v>0</v>
      </c>
      <c r="O144" s="67" t="s">
        <v>798</v>
      </c>
      <c r="P144" s="67"/>
      <c r="Q144" s="67"/>
      <c r="R144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44" s="67" t="s">
        <v>142</v>
      </c>
      <c r="U144" s="68">
        <f t="shared" si="208"/>
        <v>3073</v>
      </c>
      <c r="V144" s="69" t="s">
        <v>148</v>
      </c>
      <c r="W144" s="67">
        <f>form!B144</f>
        <v>0</v>
      </c>
      <c r="X144" s="67" t="s">
        <v>138</v>
      </c>
      <c r="Y144" s="67"/>
      <c r="Z144" s="67"/>
      <c r="AA144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44" s="67" t="s">
        <v>142</v>
      </c>
      <c r="AD144" s="68">
        <f t="shared" si="210"/>
        <v>3074</v>
      </c>
      <c r="AE144" s="69" t="s">
        <v>149</v>
      </c>
      <c r="AF144" s="67">
        <f>form!B144</f>
        <v>0</v>
      </c>
      <c r="AG144" s="67" t="s">
        <v>807</v>
      </c>
      <c r="AH144" s="67">
        <f t="shared" si="211"/>
        <v>3073</v>
      </c>
      <c r="AI144" s="67" t="s">
        <v>810</v>
      </c>
      <c r="AJ144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3073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44" s="67" t="s">
        <v>142</v>
      </c>
      <c r="AM144" s="68">
        <f t="shared" si="213"/>
        <v>3075</v>
      </c>
      <c r="AN144" s="69" t="s">
        <v>150</v>
      </c>
      <c r="AO144" s="67">
        <f>form!B144</f>
        <v>0</v>
      </c>
      <c r="AP144" s="67" t="s">
        <v>808</v>
      </c>
      <c r="AQ144" s="67">
        <f t="shared" si="214"/>
        <v>3074</v>
      </c>
      <c r="AR144" s="67" t="s">
        <v>811</v>
      </c>
      <c r="AS144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3074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44" s="67" t="s">
        <v>142</v>
      </c>
      <c r="AV144" s="68">
        <f t="shared" si="216"/>
        <v>3076</v>
      </c>
      <c r="AW144" s="69" t="s">
        <v>151</v>
      </c>
      <c r="AX144" s="67">
        <f>form!B144</f>
        <v>0</v>
      </c>
      <c r="AY144" s="67" t="s">
        <v>809</v>
      </c>
      <c r="AZ144" s="67">
        <f t="shared" si="217"/>
        <v>3075</v>
      </c>
      <c r="BA144" s="67" t="s">
        <v>812</v>
      </c>
      <c r="BB144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3075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44" s="67" t="s">
        <v>142</v>
      </c>
      <c r="BE144" s="68">
        <f t="shared" si="219"/>
        <v>3077</v>
      </c>
      <c r="BF144" s="69" t="s">
        <v>152</v>
      </c>
      <c r="BG144" s="67">
        <f>form!B144</f>
        <v>0</v>
      </c>
      <c r="BH144" s="67" t="s">
        <v>849</v>
      </c>
      <c r="BI144" s="67"/>
      <c r="BJ144" s="67"/>
      <c r="BK144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44" s="67" t="s">
        <v>142</v>
      </c>
      <c r="BN144" s="68">
        <f t="shared" si="221"/>
        <v>3078</v>
      </c>
      <c r="BO144" s="69" t="s">
        <v>153</v>
      </c>
      <c r="BP144" s="67">
        <f>form!B144</f>
        <v>0</v>
      </c>
      <c r="BQ144" s="67" t="s">
        <v>814</v>
      </c>
      <c r="BR144" s="67">
        <f t="shared" si="222"/>
        <v>3087</v>
      </c>
      <c r="BS144" s="67" t="s">
        <v>144</v>
      </c>
      <c r="BT144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3087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44" s="67" t="s">
        <v>142</v>
      </c>
      <c r="BW144" s="68">
        <f t="shared" si="224"/>
        <v>3079</v>
      </c>
      <c r="BX144" s="69" t="s">
        <v>154</v>
      </c>
      <c r="BY144" s="67">
        <f>form!B144</f>
        <v>0</v>
      </c>
      <c r="BZ144" s="67" t="s">
        <v>806</v>
      </c>
      <c r="CA144" s="67">
        <f t="shared" si="225"/>
        <v>3080</v>
      </c>
      <c r="CB144" s="67" t="s">
        <v>145</v>
      </c>
      <c r="CC144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3080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44" s="67" t="s">
        <v>142</v>
      </c>
      <c r="CF144" s="68">
        <f t="shared" si="227"/>
        <v>3080</v>
      </c>
      <c r="CG144" s="69" t="s">
        <v>155</v>
      </c>
      <c r="CH144" s="67">
        <f>form!B144</f>
        <v>0</v>
      </c>
      <c r="CI144" s="67" t="s">
        <v>139</v>
      </c>
      <c r="CJ144" s="67"/>
      <c r="CK144" s="67"/>
      <c r="CL144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44" s="67" t="s">
        <v>142</v>
      </c>
      <c r="CO144" s="68">
        <f t="shared" si="229"/>
        <v>3081</v>
      </c>
      <c r="CP144" s="69" t="s">
        <v>141</v>
      </c>
      <c r="CQ144" s="67">
        <f>form!B144</f>
        <v>0</v>
      </c>
      <c r="CR144" s="67" t="s">
        <v>140</v>
      </c>
      <c r="CS144" s="67"/>
      <c r="CT144" s="67"/>
      <c r="CU144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44" s="67" t="s">
        <v>142</v>
      </c>
      <c r="CX144" s="68">
        <f t="shared" si="231"/>
        <v>3082</v>
      </c>
      <c r="CY144" s="69" t="s">
        <v>156</v>
      </c>
      <c r="CZ144" s="67">
        <f>form!B144</f>
        <v>0</v>
      </c>
      <c r="DA144" s="67" t="s">
        <v>137</v>
      </c>
      <c r="DB144" s="67"/>
      <c r="DC144" s="67"/>
      <c r="DD144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44" s="67" t="s">
        <v>142</v>
      </c>
      <c r="DG144" s="68">
        <f t="shared" si="233"/>
        <v>3083</v>
      </c>
      <c r="DH144" s="69" t="s">
        <v>158</v>
      </c>
      <c r="DI144" s="67">
        <f>form!B144</f>
        <v>0</v>
      </c>
      <c r="DJ144" s="67" t="s">
        <v>799</v>
      </c>
      <c r="DK144" s="70">
        <f t="shared" si="234"/>
        <v>3087</v>
      </c>
      <c r="DL144" s="67" t="s">
        <v>800</v>
      </c>
      <c r="DM144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44" s="67" t="s">
        <v>142</v>
      </c>
      <c r="DP144" s="68">
        <f t="shared" si="236"/>
        <v>3084</v>
      </c>
      <c r="DQ144" s="69" t="s">
        <v>159</v>
      </c>
      <c r="DR144" s="67">
        <f>form!B144</f>
        <v>0</v>
      </c>
      <c r="DS144" s="67" t="s">
        <v>802</v>
      </c>
      <c r="DT144" s="70">
        <f t="shared" si="237"/>
        <v>3087</v>
      </c>
      <c r="DU144" s="67" t="s">
        <v>803</v>
      </c>
      <c r="DV144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44" s="67" t="s">
        <v>142</v>
      </c>
      <c r="DY144" s="68">
        <f t="shared" si="239"/>
        <v>3085</v>
      </c>
      <c r="DZ144" s="69" t="s">
        <v>160</v>
      </c>
      <c r="EA144" s="67">
        <f>form!B144</f>
        <v>0</v>
      </c>
      <c r="EB144" s="67" t="s">
        <v>804</v>
      </c>
      <c r="EC144" s="70">
        <f t="shared" si="240"/>
        <v>3087</v>
      </c>
      <c r="ED144" s="67" t="s">
        <v>803</v>
      </c>
      <c r="EE144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44" s="67" t="s">
        <v>142</v>
      </c>
      <c r="EH144" s="68">
        <f t="shared" si="242"/>
        <v>3086</v>
      </c>
      <c r="EI144" s="69" t="s">
        <v>161</v>
      </c>
      <c r="EJ144" s="67">
        <f>form!B144</f>
        <v>0</v>
      </c>
      <c r="EK144" s="67" t="s">
        <v>805</v>
      </c>
      <c r="EL144" s="70">
        <f t="shared" si="243"/>
        <v>3087</v>
      </c>
      <c r="EM144" s="67" t="s">
        <v>803</v>
      </c>
      <c r="EN144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44" s="67" t="s">
        <v>142</v>
      </c>
      <c r="EQ144" s="68">
        <f t="shared" si="245"/>
        <v>3087</v>
      </c>
      <c r="ER144" s="69" t="s">
        <v>157</v>
      </c>
      <c r="ES144" s="67">
        <f>form!B144</f>
        <v>0</v>
      </c>
      <c r="ET144" s="67" t="s">
        <v>813</v>
      </c>
      <c r="EU144" s="67"/>
      <c r="EV144" s="67"/>
      <c r="EW144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44" s="71" t="s">
        <v>162</v>
      </c>
      <c r="FI144" s="71">
        <f t="shared" si="247"/>
        <v>3087</v>
      </c>
      <c r="FJ144" s="71" t="s">
        <v>163</v>
      </c>
      <c r="FK144" s="67">
        <f>form!B144</f>
        <v>0</v>
      </c>
      <c r="FL144" s="71" t="s">
        <v>164</v>
      </c>
      <c r="FM144" s="71"/>
      <c r="FN144" s="71"/>
      <c r="FO144" s="58" t="str">
        <f t="shared" si="248"/>
        <v>INSERT INTO `ez_fabrik_joins` (`list_id`, `element_id`, `join_from_table`, `table_join`, `table_key`, `table_join_key`, `join_type`, `group_id`, `params`) VALUES (0, 3087, '', '#__users', 'user_sp', 'id', 'left', 0, '{"join-label":"name","type":"element","pk":"`#__users`.`id`"}');</v>
      </c>
      <c r="FQ144" s="67" t="s">
        <v>142</v>
      </c>
      <c r="FR144" s="68">
        <f t="shared" si="249"/>
        <v>3088</v>
      </c>
      <c r="FS144" s="67" t="s">
        <v>341</v>
      </c>
      <c r="FT144" s="67">
        <f>form!B144</f>
        <v>0</v>
      </c>
      <c r="FU144" s="67" t="s">
        <v>342</v>
      </c>
      <c r="FV144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44" s="59"/>
      <c r="FX144" s="13" t="s">
        <v>142</v>
      </c>
      <c r="FY144" s="68">
        <f t="shared" si="251"/>
        <v>3089</v>
      </c>
      <c r="FZ144" t="s">
        <v>851</v>
      </c>
      <c r="GA144" s="67">
        <f>form!B144</f>
        <v>0</v>
      </c>
      <c r="GB144" t="s">
        <v>853</v>
      </c>
      <c r="GC144" s="34">
        <f t="shared" si="252"/>
        <v>3073</v>
      </c>
      <c r="GD144" t="s">
        <v>852</v>
      </c>
      <c r="GE144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3073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44" s="67"/>
      <c r="GH144" s="67"/>
      <c r="GI144" s="67"/>
      <c r="GJ144" s="67"/>
      <c r="GL144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3087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44" s="67"/>
      <c r="GN144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44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3073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44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3074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44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3075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44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44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3087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44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3080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44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44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44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44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44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44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44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3087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44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44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44" s="66" t="str">
        <f t="shared" si="271"/>
        <v>INSERT INTO `ez_fabrik_joins` (`list_id`, `element_id`, `join_from_table`, `table_join`, `table_key`, `table_join_key`, `join_type`, `group_id`, `params`) VALUES (0, 3087, '', '#__users', 'user_sp', 'id', 'left', 0, '{"join-label":"name","type":"element","pk":"`#__users`.`id`"}');</v>
      </c>
    </row>
    <row r="145" spans="1:212" x14ac:dyDescent="0.25">
      <c r="A145" s="67" t="s">
        <v>142</v>
      </c>
      <c r="B145" s="68">
        <f>dop!A147+1</f>
        <v>3091</v>
      </c>
      <c r="C145" s="69" t="s">
        <v>146</v>
      </c>
      <c r="D145" s="67">
        <f>form!B145</f>
        <v>0</v>
      </c>
      <c r="E145" s="67" t="s">
        <v>854</v>
      </c>
      <c r="F145" s="70">
        <f t="shared" si="204"/>
        <v>3107</v>
      </c>
      <c r="G145" s="67" t="s">
        <v>797</v>
      </c>
      <c r="H145" s="67"/>
      <c r="I145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3107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45" s="67" t="s">
        <v>142</v>
      </c>
      <c r="L145" s="68">
        <f t="shared" si="206"/>
        <v>3092</v>
      </c>
      <c r="M145" s="69" t="s">
        <v>147</v>
      </c>
      <c r="N145" s="67">
        <f>form!B145</f>
        <v>0</v>
      </c>
      <c r="O145" s="67" t="s">
        <v>798</v>
      </c>
      <c r="P145" s="67"/>
      <c r="Q145" s="67"/>
      <c r="R145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45" s="67" t="s">
        <v>142</v>
      </c>
      <c r="U145" s="68">
        <f t="shared" si="208"/>
        <v>3093</v>
      </c>
      <c r="V145" s="69" t="s">
        <v>148</v>
      </c>
      <c r="W145" s="67">
        <f>form!B145</f>
        <v>0</v>
      </c>
      <c r="X145" s="67" t="s">
        <v>138</v>
      </c>
      <c r="Y145" s="67"/>
      <c r="Z145" s="67"/>
      <c r="AA145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45" s="67" t="s">
        <v>142</v>
      </c>
      <c r="AD145" s="68">
        <f t="shared" si="210"/>
        <v>3094</v>
      </c>
      <c r="AE145" s="69" t="s">
        <v>149</v>
      </c>
      <c r="AF145" s="67">
        <f>form!B145</f>
        <v>0</v>
      </c>
      <c r="AG145" s="67" t="s">
        <v>807</v>
      </c>
      <c r="AH145" s="67">
        <f t="shared" si="211"/>
        <v>3093</v>
      </c>
      <c r="AI145" s="67" t="s">
        <v>810</v>
      </c>
      <c r="AJ145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3093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45" s="67" t="s">
        <v>142</v>
      </c>
      <c r="AM145" s="68">
        <f t="shared" si="213"/>
        <v>3095</v>
      </c>
      <c r="AN145" s="69" t="s">
        <v>150</v>
      </c>
      <c r="AO145" s="67">
        <f>form!B145</f>
        <v>0</v>
      </c>
      <c r="AP145" s="67" t="s">
        <v>808</v>
      </c>
      <c r="AQ145" s="67">
        <f t="shared" si="214"/>
        <v>3094</v>
      </c>
      <c r="AR145" s="67" t="s">
        <v>811</v>
      </c>
      <c r="AS145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3094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45" s="67" t="s">
        <v>142</v>
      </c>
      <c r="AV145" s="68">
        <f t="shared" si="216"/>
        <v>3096</v>
      </c>
      <c r="AW145" s="69" t="s">
        <v>151</v>
      </c>
      <c r="AX145" s="67">
        <f>form!B145</f>
        <v>0</v>
      </c>
      <c r="AY145" s="67" t="s">
        <v>809</v>
      </c>
      <c r="AZ145" s="67">
        <f t="shared" si="217"/>
        <v>3095</v>
      </c>
      <c r="BA145" s="67" t="s">
        <v>812</v>
      </c>
      <c r="BB145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3095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45" s="67" t="s">
        <v>142</v>
      </c>
      <c r="BE145" s="68">
        <f t="shared" si="219"/>
        <v>3097</v>
      </c>
      <c r="BF145" s="69" t="s">
        <v>152</v>
      </c>
      <c r="BG145" s="67">
        <f>form!B145</f>
        <v>0</v>
      </c>
      <c r="BH145" s="67" t="s">
        <v>849</v>
      </c>
      <c r="BI145" s="67"/>
      <c r="BJ145" s="67"/>
      <c r="BK145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45" s="67" t="s">
        <v>142</v>
      </c>
      <c r="BN145" s="68">
        <f t="shared" si="221"/>
        <v>3098</v>
      </c>
      <c r="BO145" s="69" t="s">
        <v>153</v>
      </c>
      <c r="BP145" s="67">
        <f>form!B145</f>
        <v>0</v>
      </c>
      <c r="BQ145" s="67" t="s">
        <v>814</v>
      </c>
      <c r="BR145" s="67">
        <f t="shared" si="222"/>
        <v>3107</v>
      </c>
      <c r="BS145" s="67" t="s">
        <v>144</v>
      </c>
      <c r="BT145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3107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45" s="67" t="s">
        <v>142</v>
      </c>
      <c r="BW145" s="68">
        <f t="shared" si="224"/>
        <v>3099</v>
      </c>
      <c r="BX145" s="69" t="s">
        <v>154</v>
      </c>
      <c r="BY145" s="67">
        <f>form!B145</f>
        <v>0</v>
      </c>
      <c r="BZ145" s="67" t="s">
        <v>806</v>
      </c>
      <c r="CA145" s="67">
        <f t="shared" si="225"/>
        <v>3100</v>
      </c>
      <c r="CB145" s="67" t="s">
        <v>145</v>
      </c>
      <c r="CC145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3100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45" s="67" t="s">
        <v>142</v>
      </c>
      <c r="CF145" s="68">
        <f t="shared" si="227"/>
        <v>3100</v>
      </c>
      <c r="CG145" s="69" t="s">
        <v>155</v>
      </c>
      <c r="CH145" s="67">
        <f>form!B145</f>
        <v>0</v>
      </c>
      <c r="CI145" s="67" t="s">
        <v>139</v>
      </c>
      <c r="CJ145" s="67"/>
      <c r="CK145" s="67"/>
      <c r="CL145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45" s="67" t="s">
        <v>142</v>
      </c>
      <c r="CO145" s="68">
        <f t="shared" si="229"/>
        <v>3101</v>
      </c>
      <c r="CP145" s="69" t="s">
        <v>141</v>
      </c>
      <c r="CQ145" s="67">
        <f>form!B145</f>
        <v>0</v>
      </c>
      <c r="CR145" s="67" t="s">
        <v>140</v>
      </c>
      <c r="CS145" s="67"/>
      <c r="CT145" s="67"/>
      <c r="CU145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45" s="67" t="s">
        <v>142</v>
      </c>
      <c r="CX145" s="68">
        <f t="shared" si="231"/>
        <v>3102</v>
      </c>
      <c r="CY145" s="69" t="s">
        <v>156</v>
      </c>
      <c r="CZ145" s="67">
        <f>form!B145</f>
        <v>0</v>
      </c>
      <c r="DA145" s="67" t="s">
        <v>137</v>
      </c>
      <c r="DB145" s="67"/>
      <c r="DC145" s="67"/>
      <c r="DD145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45" s="67" t="s">
        <v>142</v>
      </c>
      <c r="DG145" s="68">
        <f t="shared" si="233"/>
        <v>3103</v>
      </c>
      <c r="DH145" s="69" t="s">
        <v>158</v>
      </c>
      <c r="DI145" s="67">
        <f>form!B145</f>
        <v>0</v>
      </c>
      <c r="DJ145" s="67" t="s">
        <v>799</v>
      </c>
      <c r="DK145" s="70">
        <f t="shared" si="234"/>
        <v>3107</v>
      </c>
      <c r="DL145" s="67" t="s">
        <v>800</v>
      </c>
      <c r="DM145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45" s="67" t="s">
        <v>142</v>
      </c>
      <c r="DP145" s="68">
        <f t="shared" si="236"/>
        <v>3104</v>
      </c>
      <c r="DQ145" s="69" t="s">
        <v>159</v>
      </c>
      <c r="DR145" s="67">
        <f>form!B145</f>
        <v>0</v>
      </c>
      <c r="DS145" s="67" t="s">
        <v>802</v>
      </c>
      <c r="DT145" s="70">
        <f t="shared" si="237"/>
        <v>3107</v>
      </c>
      <c r="DU145" s="67" t="s">
        <v>803</v>
      </c>
      <c r="DV145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45" s="67" t="s">
        <v>142</v>
      </c>
      <c r="DY145" s="68">
        <f t="shared" si="239"/>
        <v>3105</v>
      </c>
      <c r="DZ145" s="69" t="s">
        <v>160</v>
      </c>
      <c r="EA145" s="67">
        <f>form!B145</f>
        <v>0</v>
      </c>
      <c r="EB145" s="67" t="s">
        <v>804</v>
      </c>
      <c r="EC145" s="70">
        <f t="shared" si="240"/>
        <v>3107</v>
      </c>
      <c r="ED145" s="67" t="s">
        <v>803</v>
      </c>
      <c r="EE145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45" s="67" t="s">
        <v>142</v>
      </c>
      <c r="EH145" s="68">
        <f t="shared" si="242"/>
        <v>3106</v>
      </c>
      <c r="EI145" s="69" t="s">
        <v>161</v>
      </c>
      <c r="EJ145" s="67">
        <f>form!B145</f>
        <v>0</v>
      </c>
      <c r="EK145" s="67" t="s">
        <v>805</v>
      </c>
      <c r="EL145" s="70">
        <f t="shared" si="243"/>
        <v>3107</v>
      </c>
      <c r="EM145" s="67" t="s">
        <v>803</v>
      </c>
      <c r="EN145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45" s="67" t="s">
        <v>142</v>
      </c>
      <c r="EQ145" s="68">
        <f t="shared" si="245"/>
        <v>3107</v>
      </c>
      <c r="ER145" s="69" t="s">
        <v>157</v>
      </c>
      <c r="ES145" s="67">
        <f>form!B145</f>
        <v>0</v>
      </c>
      <c r="ET145" s="67" t="s">
        <v>813</v>
      </c>
      <c r="EU145" s="67"/>
      <c r="EV145" s="67"/>
      <c r="EW145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45" s="71" t="s">
        <v>162</v>
      </c>
      <c r="FI145" s="71">
        <f t="shared" si="247"/>
        <v>3107</v>
      </c>
      <c r="FJ145" s="71" t="s">
        <v>163</v>
      </c>
      <c r="FK145" s="67">
        <f>form!B145</f>
        <v>0</v>
      </c>
      <c r="FL145" s="71" t="s">
        <v>164</v>
      </c>
      <c r="FM145" s="71"/>
      <c r="FN145" s="71"/>
      <c r="FO145" s="58" t="str">
        <f t="shared" si="248"/>
        <v>INSERT INTO `ez_fabrik_joins` (`list_id`, `element_id`, `join_from_table`, `table_join`, `table_key`, `table_join_key`, `join_type`, `group_id`, `params`) VALUES (0, 3107, '', '#__users', 'user_sp', 'id', 'left', 0, '{"join-label":"name","type":"element","pk":"`#__users`.`id`"}');</v>
      </c>
      <c r="FQ145" s="67" t="s">
        <v>142</v>
      </c>
      <c r="FR145" s="68">
        <f t="shared" si="249"/>
        <v>3108</v>
      </c>
      <c r="FS145" s="67" t="s">
        <v>341</v>
      </c>
      <c r="FT145" s="67">
        <f>form!B145</f>
        <v>0</v>
      </c>
      <c r="FU145" s="67" t="s">
        <v>342</v>
      </c>
      <c r="FV145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45" s="59"/>
      <c r="FX145" s="13" t="s">
        <v>142</v>
      </c>
      <c r="FY145" s="68">
        <f t="shared" si="251"/>
        <v>3109</v>
      </c>
      <c r="FZ145" t="s">
        <v>851</v>
      </c>
      <c r="GA145" s="67">
        <f>form!B145</f>
        <v>0</v>
      </c>
      <c r="GB145" t="s">
        <v>853</v>
      </c>
      <c r="GC145" s="34">
        <f t="shared" si="252"/>
        <v>3093</v>
      </c>
      <c r="GD145" t="s">
        <v>852</v>
      </c>
      <c r="GE145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3093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45" s="67"/>
      <c r="GH145" s="67"/>
      <c r="GI145" s="67"/>
      <c r="GJ145" s="67"/>
      <c r="GL145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3107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45" s="67"/>
      <c r="GN145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45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3093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45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3094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45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3095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45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45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3107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45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(3099,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3100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45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45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45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45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45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45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45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45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45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45" s="66" t="str">
        <f t="shared" si="271"/>
        <v>INSERT INTO `ez_fabrik_joins` (`list_id`, `element_id`, `join_from_table`, `table_join`, `table_key`, `table_join_key`, `join_type`, `group_id`, `params`) VALUES (0, 3107, '', '#__users', 'user_sp', 'id', 'left', 0, '{"join-label":"name","type":"element","pk":"`#__users`.`id`"}');</v>
      </c>
    </row>
    <row r="146" spans="1:212" x14ac:dyDescent="0.25">
      <c r="A146" s="67" t="s">
        <v>142</v>
      </c>
      <c r="B146" s="68">
        <f>dop!A148+1</f>
        <v>3111</v>
      </c>
      <c r="C146" s="69" t="s">
        <v>146</v>
      </c>
      <c r="D146" s="67">
        <f>form!B146</f>
        <v>0</v>
      </c>
      <c r="E146" s="67" t="s">
        <v>854</v>
      </c>
      <c r="F146" s="70">
        <f t="shared" si="204"/>
        <v>3127</v>
      </c>
      <c r="G146" s="67" t="s">
        <v>797</v>
      </c>
      <c r="H146" s="67"/>
      <c r="I146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3127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46" s="67" t="s">
        <v>142</v>
      </c>
      <c r="L146" s="68">
        <f t="shared" si="206"/>
        <v>3112</v>
      </c>
      <c r="M146" s="69" t="s">
        <v>147</v>
      </c>
      <c r="N146" s="67">
        <f>form!B146</f>
        <v>0</v>
      </c>
      <c r="O146" s="67" t="s">
        <v>798</v>
      </c>
      <c r="P146" s="67"/>
      <c r="Q146" s="67"/>
      <c r="R146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46" s="67" t="s">
        <v>142</v>
      </c>
      <c r="U146" s="68">
        <f t="shared" si="208"/>
        <v>3113</v>
      </c>
      <c r="V146" s="69" t="s">
        <v>148</v>
      </c>
      <c r="W146" s="67">
        <f>form!B146</f>
        <v>0</v>
      </c>
      <c r="X146" s="67" t="s">
        <v>138</v>
      </c>
      <c r="Y146" s="67"/>
      <c r="Z146" s="67"/>
      <c r="AA146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46" s="67" t="s">
        <v>142</v>
      </c>
      <c r="AD146" s="68">
        <f t="shared" si="210"/>
        <v>3114</v>
      </c>
      <c r="AE146" s="69" t="s">
        <v>149</v>
      </c>
      <c r="AF146" s="67">
        <f>form!B146</f>
        <v>0</v>
      </c>
      <c r="AG146" s="67" t="s">
        <v>807</v>
      </c>
      <c r="AH146" s="67">
        <f t="shared" si="211"/>
        <v>3113</v>
      </c>
      <c r="AI146" s="67" t="s">
        <v>810</v>
      </c>
      <c r="AJ146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3113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46" s="67" t="s">
        <v>142</v>
      </c>
      <c r="AM146" s="68">
        <f t="shared" si="213"/>
        <v>3115</v>
      </c>
      <c r="AN146" s="69" t="s">
        <v>150</v>
      </c>
      <c r="AO146" s="67">
        <f>form!B146</f>
        <v>0</v>
      </c>
      <c r="AP146" s="67" t="s">
        <v>808</v>
      </c>
      <c r="AQ146" s="67">
        <f t="shared" si="214"/>
        <v>3114</v>
      </c>
      <c r="AR146" s="67" t="s">
        <v>811</v>
      </c>
      <c r="AS146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3114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46" s="67" t="s">
        <v>142</v>
      </c>
      <c r="AV146" s="68">
        <f t="shared" si="216"/>
        <v>3116</v>
      </c>
      <c r="AW146" s="69" t="s">
        <v>151</v>
      </c>
      <c r="AX146" s="67">
        <f>form!B146</f>
        <v>0</v>
      </c>
      <c r="AY146" s="67" t="s">
        <v>809</v>
      </c>
      <c r="AZ146" s="67">
        <f t="shared" si="217"/>
        <v>3115</v>
      </c>
      <c r="BA146" s="67" t="s">
        <v>812</v>
      </c>
      <c r="BB146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3115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46" s="67" t="s">
        <v>142</v>
      </c>
      <c r="BE146" s="68">
        <f t="shared" si="219"/>
        <v>3117</v>
      </c>
      <c r="BF146" s="69" t="s">
        <v>152</v>
      </c>
      <c r="BG146" s="67">
        <f>form!B146</f>
        <v>0</v>
      </c>
      <c r="BH146" s="67" t="s">
        <v>849</v>
      </c>
      <c r="BI146" s="67"/>
      <c r="BJ146" s="67"/>
      <c r="BK146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46" s="67" t="s">
        <v>142</v>
      </c>
      <c r="BN146" s="68">
        <f t="shared" si="221"/>
        <v>3118</v>
      </c>
      <c r="BO146" s="69" t="s">
        <v>153</v>
      </c>
      <c r="BP146" s="67">
        <f>form!B146</f>
        <v>0</v>
      </c>
      <c r="BQ146" s="67" t="s">
        <v>814</v>
      </c>
      <c r="BR146" s="67">
        <f t="shared" si="222"/>
        <v>3127</v>
      </c>
      <c r="BS146" s="67" t="s">
        <v>144</v>
      </c>
      <c r="BT146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3127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46" s="67" t="s">
        <v>142</v>
      </c>
      <c r="BW146" s="68">
        <f t="shared" si="224"/>
        <v>3119</v>
      </c>
      <c r="BX146" s="69" t="s">
        <v>154</v>
      </c>
      <c r="BY146" s="67">
        <f>form!B146</f>
        <v>0</v>
      </c>
      <c r="BZ146" s="67" t="s">
        <v>806</v>
      </c>
      <c r="CA146" s="67">
        <f t="shared" si="225"/>
        <v>3120</v>
      </c>
      <c r="CB146" s="67" t="s">
        <v>145</v>
      </c>
      <c r="CC146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3120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46" s="67" t="s">
        <v>142</v>
      </c>
      <c r="CF146" s="68">
        <f t="shared" si="227"/>
        <v>3120</v>
      </c>
      <c r="CG146" s="69" t="s">
        <v>155</v>
      </c>
      <c r="CH146" s="67">
        <f>form!B146</f>
        <v>0</v>
      </c>
      <c r="CI146" s="67" t="s">
        <v>139</v>
      </c>
      <c r="CJ146" s="67"/>
      <c r="CK146" s="67"/>
      <c r="CL146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46" s="67" t="s">
        <v>142</v>
      </c>
      <c r="CO146" s="68">
        <f t="shared" si="229"/>
        <v>3121</v>
      </c>
      <c r="CP146" s="69" t="s">
        <v>141</v>
      </c>
      <c r="CQ146" s="67">
        <f>form!B146</f>
        <v>0</v>
      </c>
      <c r="CR146" s="67" t="s">
        <v>140</v>
      </c>
      <c r="CS146" s="67"/>
      <c r="CT146" s="67"/>
      <c r="CU146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46" s="67" t="s">
        <v>142</v>
      </c>
      <c r="CX146" s="68">
        <f t="shared" si="231"/>
        <v>3122</v>
      </c>
      <c r="CY146" s="69" t="s">
        <v>156</v>
      </c>
      <c r="CZ146" s="67">
        <f>form!B146</f>
        <v>0</v>
      </c>
      <c r="DA146" s="67" t="s">
        <v>137</v>
      </c>
      <c r="DB146" s="67"/>
      <c r="DC146" s="67"/>
      <c r="DD146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46" s="67" t="s">
        <v>142</v>
      </c>
      <c r="DG146" s="68">
        <f t="shared" si="233"/>
        <v>3123</v>
      </c>
      <c r="DH146" s="69" t="s">
        <v>158</v>
      </c>
      <c r="DI146" s="67">
        <f>form!B146</f>
        <v>0</v>
      </c>
      <c r="DJ146" s="67" t="s">
        <v>799</v>
      </c>
      <c r="DK146" s="70">
        <f t="shared" si="234"/>
        <v>3127</v>
      </c>
      <c r="DL146" s="67" t="s">
        <v>800</v>
      </c>
      <c r="DM146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46" s="67" t="s">
        <v>142</v>
      </c>
      <c r="DP146" s="68">
        <f t="shared" si="236"/>
        <v>3124</v>
      </c>
      <c r="DQ146" s="69" t="s">
        <v>159</v>
      </c>
      <c r="DR146" s="67">
        <f>form!B146</f>
        <v>0</v>
      </c>
      <c r="DS146" s="67" t="s">
        <v>802</v>
      </c>
      <c r="DT146" s="70">
        <f t="shared" si="237"/>
        <v>3127</v>
      </c>
      <c r="DU146" s="67" t="s">
        <v>803</v>
      </c>
      <c r="DV146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46" s="67" t="s">
        <v>142</v>
      </c>
      <c r="DY146" s="68">
        <f t="shared" si="239"/>
        <v>3125</v>
      </c>
      <c r="DZ146" s="69" t="s">
        <v>160</v>
      </c>
      <c r="EA146" s="67">
        <f>form!B146</f>
        <v>0</v>
      </c>
      <c r="EB146" s="67" t="s">
        <v>804</v>
      </c>
      <c r="EC146" s="70">
        <f t="shared" si="240"/>
        <v>3127</v>
      </c>
      <c r="ED146" s="67" t="s">
        <v>803</v>
      </c>
      <c r="EE146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46" s="67" t="s">
        <v>142</v>
      </c>
      <c r="EH146" s="68">
        <f t="shared" si="242"/>
        <v>3126</v>
      </c>
      <c r="EI146" s="69" t="s">
        <v>161</v>
      </c>
      <c r="EJ146" s="67">
        <f>form!B146</f>
        <v>0</v>
      </c>
      <c r="EK146" s="67" t="s">
        <v>805</v>
      </c>
      <c r="EL146" s="70">
        <f t="shared" si="243"/>
        <v>3127</v>
      </c>
      <c r="EM146" s="67" t="s">
        <v>803</v>
      </c>
      <c r="EN146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46" s="67" t="s">
        <v>142</v>
      </c>
      <c r="EQ146" s="68">
        <f t="shared" si="245"/>
        <v>3127</v>
      </c>
      <c r="ER146" s="69" t="s">
        <v>157</v>
      </c>
      <c r="ES146" s="67">
        <f>form!B146</f>
        <v>0</v>
      </c>
      <c r="ET146" s="67" t="s">
        <v>813</v>
      </c>
      <c r="EU146" s="67"/>
      <c r="EV146" s="67"/>
      <c r="EW146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46" s="71" t="s">
        <v>162</v>
      </c>
      <c r="FI146" s="71">
        <f t="shared" si="247"/>
        <v>3127</v>
      </c>
      <c r="FJ146" s="71" t="s">
        <v>163</v>
      </c>
      <c r="FK146" s="67">
        <f>form!B146</f>
        <v>0</v>
      </c>
      <c r="FL146" s="71" t="s">
        <v>164</v>
      </c>
      <c r="FM146" s="71"/>
      <c r="FN146" s="71"/>
      <c r="FO146" s="58" t="str">
        <f t="shared" si="248"/>
        <v>INSERT INTO `ez_fabrik_joins` (`list_id`, `element_id`, `join_from_table`, `table_join`, `table_key`, `table_join_key`, `join_type`, `group_id`, `params`) VALUES (0, 3127, '', '#__users', 'user_sp', 'id', 'left', 0, '{"join-label":"name","type":"element","pk":"`#__users`.`id`"}');</v>
      </c>
      <c r="FQ146" s="67" t="s">
        <v>142</v>
      </c>
      <c r="FR146" s="68">
        <f t="shared" si="249"/>
        <v>3128</v>
      </c>
      <c r="FS146" s="67" t="s">
        <v>341</v>
      </c>
      <c r="FT146" s="67">
        <f>form!B146</f>
        <v>0</v>
      </c>
      <c r="FU146" s="67" t="s">
        <v>342</v>
      </c>
      <c r="FV146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46" s="59"/>
      <c r="FX146" s="13" t="s">
        <v>142</v>
      </c>
      <c r="FY146" s="68">
        <f t="shared" si="251"/>
        <v>3129</v>
      </c>
      <c r="FZ146" t="s">
        <v>851</v>
      </c>
      <c r="GA146" s="67">
        <f>form!B146</f>
        <v>0</v>
      </c>
      <c r="GB146" t="s">
        <v>853</v>
      </c>
      <c r="GC146" s="34">
        <f t="shared" si="252"/>
        <v>3113</v>
      </c>
      <c r="GD146" t="s">
        <v>852</v>
      </c>
      <c r="GE146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3113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46" s="67"/>
      <c r="GH146" s="67"/>
      <c r="GI146" s="67"/>
      <c r="GJ146" s="67"/>
      <c r="GL146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3127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46" s="67"/>
      <c r="GN146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46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3113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46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3114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46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3115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46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46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3127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46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3120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46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46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46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46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46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46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46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46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46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46" s="66" t="str">
        <f t="shared" si="271"/>
        <v>INSERT INTO `ez_fabrik_joins` (`list_id`, `element_id`, `join_from_table`, `table_join`, `table_key`, `table_join_key`, `join_type`, `group_id`, `params`) VALUES (0, 3127, '', '#__users', 'user_sp', 'id', 'left', 0, '{"join-label":"name","type":"element","pk":"`#__users`.`id`"}');</v>
      </c>
    </row>
    <row r="147" spans="1:212" x14ac:dyDescent="0.25">
      <c r="A147" s="67" t="s">
        <v>142</v>
      </c>
      <c r="B147" s="68">
        <f>dop!A149+1</f>
        <v>3131</v>
      </c>
      <c r="C147" s="69" t="s">
        <v>146</v>
      </c>
      <c r="D147" s="67">
        <f>form!B147</f>
        <v>0</v>
      </c>
      <c r="E147" s="67" t="s">
        <v>854</v>
      </c>
      <c r="F147" s="70">
        <f t="shared" si="204"/>
        <v>3147</v>
      </c>
      <c r="G147" s="67" t="s">
        <v>797</v>
      </c>
      <c r="H147" s="67"/>
      <c r="I147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3147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47" s="67" t="s">
        <v>142</v>
      </c>
      <c r="L147" s="68">
        <f t="shared" si="206"/>
        <v>3132</v>
      </c>
      <c r="M147" s="69" t="s">
        <v>147</v>
      </c>
      <c r="N147" s="67">
        <f>form!B147</f>
        <v>0</v>
      </c>
      <c r="O147" s="67" t="s">
        <v>798</v>
      </c>
      <c r="P147" s="67"/>
      <c r="Q147" s="67"/>
      <c r="R147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47" s="67" t="s">
        <v>142</v>
      </c>
      <c r="U147" s="68">
        <f t="shared" si="208"/>
        <v>3133</v>
      </c>
      <c r="V147" s="69" t="s">
        <v>148</v>
      </c>
      <c r="W147" s="67">
        <f>form!B147</f>
        <v>0</v>
      </c>
      <c r="X147" s="67" t="s">
        <v>138</v>
      </c>
      <c r="Y147" s="67"/>
      <c r="Z147" s="67"/>
      <c r="AA147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47" s="67" t="s">
        <v>142</v>
      </c>
      <c r="AD147" s="68">
        <f t="shared" si="210"/>
        <v>3134</v>
      </c>
      <c r="AE147" s="69" t="s">
        <v>149</v>
      </c>
      <c r="AF147" s="67">
        <f>form!B147</f>
        <v>0</v>
      </c>
      <c r="AG147" s="67" t="s">
        <v>807</v>
      </c>
      <c r="AH147" s="67">
        <f t="shared" si="211"/>
        <v>3133</v>
      </c>
      <c r="AI147" s="67" t="s">
        <v>810</v>
      </c>
      <c r="AJ147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3133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47" s="67" t="s">
        <v>142</v>
      </c>
      <c r="AM147" s="68">
        <f t="shared" si="213"/>
        <v>3135</v>
      </c>
      <c r="AN147" s="69" t="s">
        <v>150</v>
      </c>
      <c r="AO147" s="67">
        <f>form!B147</f>
        <v>0</v>
      </c>
      <c r="AP147" s="67" t="s">
        <v>808</v>
      </c>
      <c r="AQ147" s="67">
        <f t="shared" si="214"/>
        <v>3134</v>
      </c>
      <c r="AR147" s="67" t="s">
        <v>811</v>
      </c>
      <c r="AS147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3134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47" s="67" t="s">
        <v>142</v>
      </c>
      <c r="AV147" s="68">
        <f t="shared" si="216"/>
        <v>3136</v>
      </c>
      <c r="AW147" s="69" t="s">
        <v>151</v>
      </c>
      <c r="AX147" s="67">
        <f>form!B147</f>
        <v>0</v>
      </c>
      <c r="AY147" s="67" t="s">
        <v>809</v>
      </c>
      <c r="AZ147" s="67">
        <f t="shared" si="217"/>
        <v>3135</v>
      </c>
      <c r="BA147" s="67" t="s">
        <v>812</v>
      </c>
      <c r="BB147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3135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47" s="67" t="s">
        <v>142</v>
      </c>
      <c r="BE147" s="68">
        <f t="shared" si="219"/>
        <v>3137</v>
      </c>
      <c r="BF147" s="69" t="s">
        <v>152</v>
      </c>
      <c r="BG147" s="67">
        <f>form!B147</f>
        <v>0</v>
      </c>
      <c r="BH147" s="67" t="s">
        <v>849</v>
      </c>
      <c r="BI147" s="67"/>
      <c r="BJ147" s="67"/>
      <c r="BK147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47" s="67" t="s">
        <v>142</v>
      </c>
      <c r="BN147" s="68">
        <f t="shared" si="221"/>
        <v>3138</v>
      </c>
      <c r="BO147" s="69" t="s">
        <v>153</v>
      </c>
      <c r="BP147" s="67">
        <f>form!B147</f>
        <v>0</v>
      </c>
      <c r="BQ147" s="67" t="s">
        <v>814</v>
      </c>
      <c r="BR147" s="67">
        <f t="shared" si="222"/>
        <v>3147</v>
      </c>
      <c r="BS147" s="67" t="s">
        <v>144</v>
      </c>
      <c r="BT147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3147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47" s="67" t="s">
        <v>142</v>
      </c>
      <c r="BW147" s="68">
        <f t="shared" si="224"/>
        <v>3139</v>
      </c>
      <c r="BX147" s="69" t="s">
        <v>154</v>
      </c>
      <c r="BY147" s="67">
        <f>form!B147</f>
        <v>0</v>
      </c>
      <c r="BZ147" s="67" t="s">
        <v>806</v>
      </c>
      <c r="CA147" s="67">
        <f t="shared" si="225"/>
        <v>3140</v>
      </c>
      <c r="CB147" s="67" t="s">
        <v>145</v>
      </c>
      <c r="CC147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3140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47" s="67" t="s">
        <v>142</v>
      </c>
      <c r="CF147" s="68">
        <f t="shared" si="227"/>
        <v>3140</v>
      </c>
      <c r="CG147" s="69" t="s">
        <v>155</v>
      </c>
      <c r="CH147" s="67">
        <f>form!B147</f>
        <v>0</v>
      </c>
      <c r="CI147" s="67" t="s">
        <v>139</v>
      </c>
      <c r="CJ147" s="67"/>
      <c r="CK147" s="67"/>
      <c r="CL147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47" s="67" t="s">
        <v>142</v>
      </c>
      <c r="CO147" s="68">
        <f t="shared" si="229"/>
        <v>3141</v>
      </c>
      <c r="CP147" s="69" t="s">
        <v>141</v>
      </c>
      <c r="CQ147" s="67">
        <f>form!B147</f>
        <v>0</v>
      </c>
      <c r="CR147" s="67" t="s">
        <v>140</v>
      </c>
      <c r="CS147" s="67"/>
      <c r="CT147" s="67"/>
      <c r="CU147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47" s="67" t="s">
        <v>142</v>
      </c>
      <c r="CX147" s="68">
        <f t="shared" si="231"/>
        <v>3142</v>
      </c>
      <c r="CY147" s="69" t="s">
        <v>156</v>
      </c>
      <c r="CZ147" s="67">
        <f>form!B147</f>
        <v>0</v>
      </c>
      <c r="DA147" s="67" t="s">
        <v>137</v>
      </c>
      <c r="DB147" s="67"/>
      <c r="DC147" s="67"/>
      <c r="DD147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47" s="67" t="s">
        <v>142</v>
      </c>
      <c r="DG147" s="68">
        <f t="shared" si="233"/>
        <v>3143</v>
      </c>
      <c r="DH147" s="69" t="s">
        <v>158</v>
      </c>
      <c r="DI147" s="67">
        <f>form!B147</f>
        <v>0</v>
      </c>
      <c r="DJ147" s="67" t="s">
        <v>799</v>
      </c>
      <c r="DK147" s="70">
        <f t="shared" si="234"/>
        <v>3147</v>
      </c>
      <c r="DL147" s="67" t="s">
        <v>800</v>
      </c>
      <c r="DM147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47" s="67" t="s">
        <v>142</v>
      </c>
      <c r="DP147" s="68">
        <f t="shared" si="236"/>
        <v>3144</v>
      </c>
      <c r="DQ147" s="69" t="s">
        <v>159</v>
      </c>
      <c r="DR147" s="67">
        <f>form!B147</f>
        <v>0</v>
      </c>
      <c r="DS147" s="67" t="s">
        <v>802</v>
      </c>
      <c r="DT147" s="70">
        <f t="shared" si="237"/>
        <v>3147</v>
      </c>
      <c r="DU147" s="67" t="s">
        <v>803</v>
      </c>
      <c r="DV147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47" s="67" t="s">
        <v>142</v>
      </c>
      <c r="DY147" s="68">
        <f t="shared" si="239"/>
        <v>3145</v>
      </c>
      <c r="DZ147" s="69" t="s">
        <v>160</v>
      </c>
      <c r="EA147" s="67">
        <f>form!B147</f>
        <v>0</v>
      </c>
      <c r="EB147" s="67" t="s">
        <v>804</v>
      </c>
      <c r="EC147" s="70">
        <f t="shared" si="240"/>
        <v>3147</v>
      </c>
      <c r="ED147" s="67" t="s">
        <v>803</v>
      </c>
      <c r="EE147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47" s="67" t="s">
        <v>142</v>
      </c>
      <c r="EH147" s="68">
        <f t="shared" si="242"/>
        <v>3146</v>
      </c>
      <c r="EI147" s="69" t="s">
        <v>161</v>
      </c>
      <c r="EJ147" s="67">
        <f>form!B147</f>
        <v>0</v>
      </c>
      <c r="EK147" s="67" t="s">
        <v>805</v>
      </c>
      <c r="EL147" s="70">
        <f t="shared" si="243"/>
        <v>3147</v>
      </c>
      <c r="EM147" s="67" t="s">
        <v>803</v>
      </c>
      <c r="EN147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47" s="67" t="s">
        <v>142</v>
      </c>
      <c r="EQ147" s="68">
        <f t="shared" si="245"/>
        <v>3147</v>
      </c>
      <c r="ER147" s="69" t="s">
        <v>157</v>
      </c>
      <c r="ES147" s="67">
        <f>form!B147</f>
        <v>0</v>
      </c>
      <c r="ET147" s="67" t="s">
        <v>813</v>
      </c>
      <c r="EU147" s="67"/>
      <c r="EV147" s="67"/>
      <c r="EW147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47" s="71" t="s">
        <v>162</v>
      </c>
      <c r="FI147" s="71">
        <f t="shared" si="247"/>
        <v>3147</v>
      </c>
      <c r="FJ147" s="71" t="s">
        <v>163</v>
      </c>
      <c r="FK147" s="67">
        <f>form!B147</f>
        <v>0</v>
      </c>
      <c r="FL147" s="71" t="s">
        <v>164</v>
      </c>
      <c r="FM147" s="71"/>
      <c r="FN147" s="71"/>
      <c r="FO147" s="58" t="str">
        <f t="shared" si="248"/>
        <v>INSERT INTO `ez_fabrik_joins` (`list_id`, `element_id`, `join_from_table`, `table_join`, `table_key`, `table_join_key`, `join_type`, `group_id`, `params`) VALUES (0, 3147, '', '#__users', 'user_sp', 'id', 'left', 0, '{"join-label":"name","type":"element","pk":"`#__users`.`id`"}');</v>
      </c>
      <c r="FQ147" s="67" t="s">
        <v>142</v>
      </c>
      <c r="FR147" s="68">
        <f t="shared" si="249"/>
        <v>3148</v>
      </c>
      <c r="FS147" s="67" t="s">
        <v>341</v>
      </c>
      <c r="FT147" s="67">
        <f>form!B147</f>
        <v>0</v>
      </c>
      <c r="FU147" s="67" t="s">
        <v>342</v>
      </c>
      <c r="FV147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47" s="59"/>
      <c r="FX147" s="13" t="s">
        <v>142</v>
      </c>
      <c r="FY147" s="68">
        <f t="shared" si="251"/>
        <v>3149</v>
      </c>
      <c r="FZ147" t="s">
        <v>851</v>
      </c>
      <c r="GA147" s="67">
        <f>form!B147</f>
        <v>0</v>
      </c>
      <c r="GB147" t="s">
        <v>853</v>
      </c>
      <c r="GC147" s="34">
        <f t="shared" si="252"/>
        <v>3133</v>
      </c>
      <c r="GD147" t="s">
        <v>852</v>
      </c>
      <c r="GE147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3133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47" s="67"/>
      <c r="GH147" s="67"/>
      <c r="GI147" s="67"/>
      <c r="GJ147" s="67"/>
      <c r="GL147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3147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47" s="67"/>
      <c r="GN147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47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3133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47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3134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47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3135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47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47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3147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47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3140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47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47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47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47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47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47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47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47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47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47" s="66" t="str">
        <f t="shared" si="271"/>
        <v>INSERT INTO `ez_fabrik_joins` (`list_id`, `element_id`, `join_from_table`, `table_join`, `table_key`, `table_join_key`, `join_type`, `group_id`, `params`) VALUES (0, 3147, '', '#__users', 'user_sp', 'id', 'left', 0, '{"join-label":"name","type":"element","pk":"`#__users`.`id`"}');</v>
      </c>
    </row>
    <row r="148" spans="1:212" x14ac:dyDescent="0.25">
      <c r="A148" s="67" t="s">
        <v>142</v>
      </c>
      <c r="B148" s="68">
        <f>dop!A150+1</f>
        <v>3151</v>
      </c>
      <c r="C148" s="69" t="s">
        <v>146</v>
      </c>
      <c r="D148" s="67">
        <f>form!B148</f>
        <v>0</v>
      </c>
      <c r="E148" s="67" t="s">
        <v>854</v>
      </c>
      <c r="F148" s="70">
        <f t="shared" si="204"/>
        <v>3167</v>
      </c>
      <c r="G148" s="67" t="s">
        <v>797</v>
      </c>
      <c r="H148" s="67"/>
      <c r="I148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3167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48" s="67" t="s">
        <v>142</v>
      </c>
      <c r="L148" s="68">
        <f t="shared" si="206"/>
        <v>3152</v>
      </c>
      <c r="M148" s="69" t="s">
        <v>147</v>
      </c>
      <c r="N148" s="67">
        <f>form!B148</f>
        <v>0</v>
      </c>
      <c r="O148" s="67" t="s">
        <v>798</v>
      </c>
      <c r="P148" s="67"/>
      <c r="Q148" s="67"/>
      <c r="R148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48" s="67" t="s">
        <v>142</v>
      </c>
      <c r="U148" s="68">
        <f t="shared" si="208"/>
        <v>3153</v>
      </c>
      <c r="V148" s="69" t="s">
        <v>148</v>
      </c>
      <c r="W148" s="67">
        <f>form!B148</f>
        <v>0</v>
      </c>
      <c r="X148" s="67" t="s">
        <v>138</v>
      </c>
      <c r="Y148" s="67"/>
      <c r="Z148" s="67"/>
      <c r="AA148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48" s="67" t="s">
        <v>142</v>
      </c>
      <c r="AD148" s="68">
        <f t="shared" si="210"/>
        <v>3154</v>
      </c>
      <c r="AE148" s="69" t="s">
        <v>149</v>
      </c>
      <c r="AF148" s="67">
        <f>form!B148</f>
        <v>0</v>
      </c>
      <c r="AG148" s="67" t="s">
        <v>807</v>
      </c>
      <c r="AH148" s="67">
        <f t="shared" si="211"/>
        <v>3153</v>
      </c>
      <c r="AI148" s="67" t="s">
        <v>810</v>
      </c>
      <c r="AJ148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3153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48" s="67" t="s">
        <v>142</v>
      </c>
      <c r="AM148" s="68">
        <f t="shared" si="213"/>
        <v>3155</v>
      </c>
      <c r="AN148" s="69" t="s">
        <v>150</v>
      </c>
      <c r="AO148" s="67">
        <f>form!B148</f>
        <v>0</v>
      </c>
      <c r="AP148" s="67" t="s">
        <v>808</v>
      </c>
      <c r="AQ148" s="67">
        <f t="shared" si="214"/>
        <v>3154</v>
      </c>
      <c r="AR148" s="67" t="s">
        <v>811</v>
      </c>
      <c r="AS148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3154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48" s="67" t="s">
        <v>142</v>
      </c>
      <c r="AV148" s="68">
        <f t="shared" si="216"/>
        <v>3156</v>
      </c>
      <c r="AW148" s="69" t="s">
        <v>151</v>
      </c>
      <c r="AX148" s="67">
        <f>form!B148</f>
        <v>0</v>
      </c>
      <c r="AY148" s="67" t="s">
        <v>809</v>
      </c>
      <c r="AZ148" s="67">
        <f t="shared" si="217"/>
        <v>3155</v>
      </c>
      <c r="BA148" s="67" t="s">
        <v>812</v>
      </c>
      <c r="BB148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3155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48" s="67" t="s">
        <v>142</v>
      </c>
      <c r="BE148" s="68">
        <f t="shared" si="219"/>
        <v>3157</v>
      </c>
      <c r="BF148" s="69" t="s">
        <v>152</v>
      </c>
      <c r="BG148" s="67">
        <f>form!B148</f>
        <v>0</v>
      </c>
      <c r="BH148" s="67" t="s">
        <v>849</v>
      </c>
      <c r="BI148" s="67"/>
      <c r="BJ148" s="67"/>
      <c r="BK148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48" s="67" t="s">
        <v>142</v>
      </c>
      <c r="BN148" s="68">
        <f t="shared" si="221"/>
        <v>3158</v>
      </c>
      <c r="BO148" s="69" t="s">
        <v>153</v>
      </c>
      <c r="BP148" s="67">
        <f>form!B148</f>
        <v>0</v>
      </c>
      <c r="BQ148" s="67" t="s">
        <v>814</v>
      </c>
      <c r="BR148" s="67">
        <f t="shared" si="222"/>
        <v>3167</v>
      </c>
      <c r="BS148" s="67" t="s">
        <v>144</v>
      </c>
      <c r="BT148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3167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48" s="67" t="s">
        <v>142</v>
      </c>
      <c r="BW148" s="68">
        <f t="shared" si="224"/>
        <v>3159</v>
      </c>
      <c r="BX148" s="69" t="s">
        <v>154</v>
      </c>
      <c r="BY148" s="67">
        <f>form!B148</f>
        <v>0</v>
      </c>
      <c r="BZ148" s="67" t="s">
        <v>806</v>
      </c>
      <c r="CA148" s="67">
        <f t="shared" si="225"/>
        <v>3160</v>
      </c>
      <c r="CB148" s="67" t="s">
        <v>145</v>
      </c>
      <c r="CC148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3160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48" s="67" t="s">
        <v>142</v>
      </c>
      <c r="CF148" s="68">
        <f t="shared" si="227"/>
        <v>3160</v>
      </c>
      <c r="CG148" s="69" t="s">
        <v>155</v>
      </c>
      <c r="CH148" s="67">
        <f>form!B148</f>
        <v>0</v>
      </c>
      <c r="CI148" s="67" t="s">
        <v>139</v>
      </c>
      <c r="CJ148" s="67"/>
      <c r="CK148" s="67"/>
      <c r="CL148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48" s="67" t="s">
        <v>142</v>
      </c>
      <c r="CO148" s="68">
        <f t="shared" si="229"/>
        <v>3161</v>
      </c>
      <c r="CP148" s="69" t="s">
        <v>141</v>
      </c>
      <c r="CQ148" s="67">
        <f>form!B148</f>
        <v>0</v>
      </c>
      <c r="CR148" s="67" t="s">
        <v>140</v>
      </c>
      <c r="CS148" s="67"/>
      <c r="CT148" s="67"/>
      <c r="CU148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48" s="67" t="s">
        <v>142</v>
      </c>
      <c r="CX148" s="68">
        <f t="shared" si="231"/>
        <v>3162</v>
      </c>
      <c r="CY148" s="69" t="s">
        <v>156</v>
      </c>
      <c r="CZ148" s="67">
        <f>form!B148</f>
        <v>0</v>
      </c>
      <c r="DA148" s="67" t="s">
        <v>137</v>
      </c>
      <c r="DB148" s="67"/>
      <c r="DC148" s="67"/>
      <c r="DD148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48" s="67" t="s">
        <v>142</v>
      </c>
      <c r="DG148" s="68">
        <f t="shared" si="233"/>
        <v>3163</v>
      </c>
      <c r="DH148" s="69" t="s">
        <v>158</v>
      </c>
      <c r="DI148" s="67">
        <f>form!B148</f>
        <v>0</v>
      </c>
      <c r="DJ148" s="67" t="s">
        <v>799</v>
      </c>
      <c r="DK148" s="70">
        <f t="shared" si="234"/>
        <v>3167</v>
      </c>
      <c r="DL148" s="67" t="s">
        <v>800</v>
      </c>
      <c r="DM148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48" s="67" t="s">
        <v>142</v>
      </c>
      <c r="DP148" s="68">
        <f t="shared" si="236"/>
        <v>3164</v>
      </c>
      <c r="DQ148" s="69" t="s">
        <v>159</v>
      </c>
      <c r="DR148" s="67">
        <f>form!B148</f>
        <v>0</v>
      </c>
      <c r="DS148" s="67" t="s">
        <v>802</v>
      </c>
      <c r="DT148" s="70">
        <f t="shared" si="237"/>
        <v>3167</v>
      </c>
      <c r="DU148" s="67" t="s">
        <v>803</v>
      </c>
      <c r="DV148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48" s="67" t="s">
        <v>142</v>
      </c>
      <c r="DY148" s="68">
        <f t="shared" si="239"/>
        <v>3165</v>
      </c>
      <c r="DZ148" s="69" t="s">
        <v>160</v>
      </c>
      <c r="EA148" s="67">
        <f>form!B148</f>
        <v>0</v>
      </c>
      <c r="EB148" s="67" t="s">
        <v>804</v>
      </c>
      <c r="EC148" s="70">
        <f t="shared" si="240"/>
        <v>3167</v>
      </c>
      <c r="ED148" s="67" t="s">
        <v>803</v>
      </c>
      <c r="EE148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48" s="67" t="s">
        <v>142</v>
      </c>
      <c r="EH148" s="68">
        <f t="shared" si="242"/>
        <v>3166</v>
      </c>
      <c r="EI148" s="69" t="s">
        <v>161</v>
      </c>
      <c r="EJ148" s="67">
        <f>form!B148</f>
        <v>0</v>
      </c>
      <c r="EK148" s="67" t="s">
        <v>805</v>
      </c>
      <c r="EL148" s="70">
        <f t="shared" si="243"/>
        <v>3167</v>
      </c>
      <c r="EM148" s="67" t="s">
        <v>803</v>
      </c>
      <c r="EN148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48" s="67" t="s">
        <v>142</v>
      </c>
      <c r="EQ148" s="68">
        <f t="shared" si="245"/>
        <v>3167</v>
      </c>
      <c r="ER148" s="69" t="s">
        <v>157</v>
      </c>
      <c r="ES148" s="67">
        <f>form!B148</f>
        <v>0</v>
      </c>
      <c r="ET148" s="67" t="s">
        <v>813</v>
      </c>
      <c r="EU148" s="67"/>
      <c r="EV148" s="67"/>
      <c r="EW148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48" s="71" t="s">
        <v>162</v>
      </c>
      <c r="FI148" s="71">
        <f t="shared" si="247"/>
        <v>3167</v>
      </c>
      <c r="FJ148" s="71" t="s">
        <v>163</v>
      </c>
      <c r="FK148" s="67">
        <f>form!B148</f>
        <v>0</v>
      </c>
      <c r="FL148" s="71" t="s">
        <v>164</v>
      </c>
      <c r="FM148" s="71"/>
      <c r="FN148" s="71"/>
      <c r="FO148" s="58" t="str">
        <f t="shared" si="248"/>
        <v>INSERT INTO `ez_fabrik_joins` (`list_id`, `element_id`, `join_from_table`, `table_join`, `table_key`, `table_join_key`, `join_type`, `group_id`, `params`) VALUES (0, 3167, '', '#__users', 'user_sp', 'id', 'left', 0, '{"join-label":"name","type":"element","pk":"`#__users`.`id`"}');</v>
      </c>
      <c r="FQ148" s="67" t="s">
        <v>142</v>
      </c>
      <c r="FR148" s="68">
        <f t="shared" si="249"/>
        <v>3168</v>
      </c>
      <c r="FS148" s="67" t="s">
        <v>341</v>
      </c>
      <c r="FT148" s="67">
        <f>form!B148</f>
        <v>0</v>
      </c>
      <c r="FU148" s="67" t="s">
        <v>342</v>
      </c>
      <c r="FV148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48" s="59"/>
      <c r="FX148" s="13" t="s">
        <v>142</v>
      </c>
      <c r="FY148" s="68">
        <f t="shared" si="251"/>
        <v>3169</v>
      </c>
      <c r="FZ148" t="s">
        <v>851</v>
      </c>
      <c r="GA148" s="67">
        <f>form!B148</f>
        <v>0</v>
      </c>
      <c r="GB148" t="s">
        <v>853</v>
      </c>
      <c r="GC148" s="34">
        <f t="shared" si="252"/>
        <v>3153</v>
      </c>
      <c r="GD148" t="s">
        <v>852</v>
      </c>
      <c r="GE148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3153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48" s="67"/>
      <c r="GH148" s="67"/>
      <c r="GI148" s="67"/>
      <c r="GJ148" s="67"/>
      <c r="GL148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3167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48" s="67"/>
      <c r="GN148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48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3153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48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3154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48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3155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48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48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3167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48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3160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48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48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48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48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48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48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48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48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48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48" s="66" t="str">
        <f t="shared" si="271"/>
        <v>INSERT INTO `ez_fabrik_joins` (`list_id`, `element_id`, `join_from_table`, `table_join`, `table_key`, `table_join_key`, `join_type`, `group_id`, `params`) VALUES (0, 3167, '', '#__users', 'user_sp', 'id', 'left', 0, '{"join-label":"name","type":"element","pk":"`#__users`.`id`"}');</v>
      </c>
    </row>
    <row r="149" spans="1:212" x14ac:dyDescent="0.25">
      <c r="A149" s="67" t="s">
        <v>142</v>
      </c>
      <c r="B149" s="68">
        <f>dop!A151+1</f>
        <v>3171</v>
      </c>
      <c r="C149" s="69" t="s">
        <v>146</v>
      </c>
      <c r="D149" s="67">
        <f>form!B149</f>
        <v>0</v>
      </c>
      <c r="E149" s="67" t="s">
        <v>854</v>
      </c>
      <c r="F149" s="70">
        <f t="shared" si="204"/>
        <v>3187</v>
      </c>
      <c r="G149" s="67" t="s">
        <v>797</v>
      </c>
      <c r="H149" s="67"/>
      <c r="I149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3187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49" s="67" t="s">
        <v>142</v>
      </c>
      <c r="L149" s="68">
        <f t="shared" si="206"/>
        <v>3172</v>
      </c>
      <c r="M149" s="69" t="s">
        <v>147</v>
      </c>
      <c r="N149" s="67">
        <f>form!B149</f>
        <v>0</v>
      </c>
      <c r="O149" s="67" t="s">
        <v>798</v>
      </c>
      <c r="P149" s="67"/>
      <c r="Q149" s="67"/>
      <c r="R149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49" s="67" t="s">
        <v>142</v>
      </c>
      <c r="U149" s="68">
        <f t="shared" si="208"/>
        <v>3173</v>
      </c>
      <c r="V149" s="69" t="s">
        <v>148</v>
      </c>
      <c r="W149" s="67">
        <f>form!B149</f>
        <v>0</v>
      </c>
      <c r="X149" s="67" t="s">
        <v>138</v>
      </c>
      <c r="Y149" s="67"/>
      <c r="Z149" s="67"/>
      <c r="AA149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49" s="67" t="s">
        <v>142</v>
      </c>
      <c r="AD149" s="68">
        <f t="shared" si="210"/>
        <v>3174</v>
      </c>
      <c r="AE149" s="69" t="s">
        <v>149</v>
      </c>
      <c r="AF149" s="67">
        <f>form!B149</f>
        <v>0</v>
      </c>
      <c r="AG149" s="67" t="s">
        <v>807</v>
      </c>
      <c r="AH149" s="67">
        <f t="shared" si="211"/>
        <v>3173</v>
      </c>
      <c r="AI149" s="67" t="s">
        <v>810</v>
      </c>
      <c r="AJ149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3173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49" s="67" t="s">
        <v>142</v>
      </c>
      <c r="AM149" s="68">
        <f t="shared" si="213"/>
        <v>3175</v>
      </c>
      <c r="AN149" s="69" t="s">
        <v>150</v>
      </c>
      <c r="AO149" s="67">
        <f>form!B149</f>
        <v>0</v>
      </c>
      <c r="AP149" s="67" t="s">
        <v>808</v>
      </c>
      <c r="AQ149" s="67">
        <f t="shared" si="214"/>
        <v>3174</v>
      </c>
      <c r="AR149" s="67" t="s">
        <v>811</v>
      </c>
      <c r="AS149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3174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49" s="67" t="s">
        <v>142</v>
      </c>
      <c r="AV149" s="68">
        <f t="shared" si="216"/>
        <v>3176</v>
      </c>
      <c r="AW149" s="69" t="s">
        <v>151</v>
      </c>
      <c r="AX149" s="67">
        <f>form!B149</f>
        <v>0</v>
      </c>
      <c r="AY149" s="67" t="s">
        <v>809</v>
      </c>
      <c r="AZ149" s="67">
        <f t="shared" si="217"/>
        <v>3175</v>
      </c>
      <c r="BA149" s="67" t="s">
        <v>812</v>
      </c>
      <c r="BB149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3175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49" s="67" t="s">
        <v>142</v>
      </c>
      <c r="BE149" s="68">
        <f t="shared" si="219"/>
        <v>3177</v>
      </c>
      <c r="BF149" s="69" t="s">
        <v>152</v>
      </c>
      <c r="BG149" s="67">
        <f>form!B149</f>
        <v>0</v>
      </c>
      <c r="BH149" s="67" t="s">
        <v>849</v>
      </c>
      <c r="BI149" s="67"/>
      <c r="BJ149" s="67"/>
      <c r="BK149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49" s="67" t="s">
        <v>142</v>
      </c>
      <c r="BN149" s="68">
        <f t="shared" si="221"/>
        <v>3178</v>
      </c>
      <c r="BO149" s="69" t="s">
        <v>153</v>
      </c>
      <c r="BP149" s="67">
        <f>form!B149</f>
        <v>0</v>
      </c>
      <c r="BQ149" s="67" t="s">
        <v>814</v>
      </c>
      <c r="BR149" s="67">
        <f t="shared" si="222"/>
        <v>3187</v>
      </c>
      <c r="BS149" s="67" t="s">
        <v>144</v>
      </c>
      <c r="BT149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3187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49" s="67" t="s">
        <v>142</v>
      </c>
      <c r="BW149" s="68">
        <f t="shared" si="224"/>
        <v>3179</v>
      </c>
      <c r="BX149" s="69" t="s">
        <v>154</v>
      </c>
      <c r="BY149" s="67">
        <f>form!B149</f>
        <v>0</v>
      </c>
      <c r="BZ149" s="67" t="s">
        <v>806</v>
      </c>
      <c r="CA149" s="67">
        <f t="shared" si="225"/>
        <v>3180</v>
      </c>
      <c r="CB149" s="67" t="s">
        <v>145</v>
      </c>
      <c r="CC149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3180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49" s="67" t="s">
        <v>142</v>
      </c>
      <c r="CF149" s="68">
        <f t="shared" si="227"/>
        <v>3180</v>
      </c>
      <c r="CG149" s="69" t="s">
        <v>155</v>
      </c>
      <c r="CH149" s="67">
        <f>form!B149</f>
        <v>0</v>
      </c>
      <c r="CI149" s="67" t="s">
        <v>139</v>
      </c>
      <c r="CJ149" s="67"/>
      <c r="CK149" s="67"/>
      <c r="CL149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49" s="67" t="s">
        <v>142</v>
      </c>
      <c r="CO149" s="68">
        <f t="shared" si="229"/>
        <v>3181</v>
      </c>
      <c r="CP149" s="69" t="s">
        <v>141</v>
      </c>
      <c r="CQ149" s="67">
        <f>form!B149</f>
        <v>0</v>
      </c>
      <c r="CR149" s="67" t="s">
        <v>140</v>
      </c>
      <c r="CS149" s="67"/>
      <c r="CT149" s="67"/>
      <c r="CU149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49" s="67" t="s">
        <v>142</v>
      </c>
      <c r="CX149" s="68">
        <f t="shared" si="231"/>
        <v>3182</v>
      </c>
      <c r="CY149" s="69" t="s">
        <v>156</v>
      </c>
      <c r="CZ149" s="67">
        <f>form!B149</f>
        <v>0</v>
      </c>
      <c r="DA149" s="67" t="s">
        <v>137</v>
      </c>
      <c r="DB149" s="67"/>
      <c r="DC149" s="67"/>
      <c r="DD149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49" s="67" t="s">
        <v>142</v>
      </c>
      <c r="DG149" s="68">
        <f t="shared" si="233"/>
        <v>3183</v>
      </c>
      <c r="DH149" s="69" t="s">
        <v>158</v>
      </c>
      <c r="DI149" s="67">
        <f>form!B149</f>
        <v>0</v>
      </c>
      <c r="DJ149" s="67" t="s">
        <v>799</v>
      </c>
      <c r="DK149" s="70">
        <f t="shared" si="234"/>
        <v>3187</v>
      </c>
      <c r="DL149" s="67" t="s">
        <v>800</v>
      </c>
      <c r="DM149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49" s="67" t="s">
        <v>142</v>
      </c>
      <c r="DP149" s="68">
        <f t="shared" si="236"/>
        <v>3184</v>
      </c>
      <c r="DQ149" s="69" t="s">
        <v>159</v>
      </c>
      <c r="DR149" s="67">
        <f>form!B149</f>
        <v>0</v>
      </c>
      <c r="DS149" s="67" t="s">
        <v>802</v>
      </c>
      <c r="DT149" s="70">
        <f t="shared" si="237"/>
        <v>3187</v>
      </c>
      <c r="DU149" s="67" t="s">
        <v>803</v>
      </c>
      <c r="DV149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49" s="67" t="s">
        <v>142</v>
      </c>
      <c r="DY149" s="68">
        <f t="shared" si="239"/>
        <v>3185</v>
      </c>
      <c r="DZ149" s="69" t="s">
        <v>160</v>
      </c>
      <c r="EA149" s="67">
        <f>form!B149</f>
        <v>0</v>
      </c>
      <c r="EB149" s="67" t="s">
        <v>804</v>
      </c>
      <c r="EC149" s="70">
        <f t="shared" si="240"/>
        <v>3187</v>
      </c>
      <c r="ED149" s="67" t="s">
        <v>803</v>
      </c>
      <c r="EE149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49" s="67" t="s">
        <v>142</v>
      </c>
      <c r="EH149" s="68">
        <f t="shared" si="242"/>
        <v>3186</v>
      </c>
      <c r="EI149" s="69" t="s">
        <v>161</v>
      </c>
      <c r="EJ149" s="67">
        <f>form!B149</f>
        <v>0</v>
      </c>
      <c r="EK149" s="67" t="s">
        <v>805</v>
      </c>
      <c r="EL149" s="70">
        <f t="shared" si="243"/>
        <v>3187</v>
      </c>
      <c r="EM149" s="67" t="s">
        <v>803</v>
      </c>
      <c r="EN149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49" s="67" t="s">
        <v>142</v>
      </c>
      <c r="EQ149" s="68">
        <f t="shared" si="245"/>
        <v>3187</v>
      </c>
      <c r="ER149" s="69" t="s">
        <v>157</v>
      </c>
      <c r="ES149" s="67">
        <f>form!B149</f>
        <v>0</v>
      </c>
      <c r="ET149" s="67" t="s">
        <v>813</v>
      </c>
      <c r="EU149" s="67"/>
      <c r="EV149" s="67"/>
      <c r="EW149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49" s="71" t="s">
        <v>162</v>
      </c>
      <c r="FI149" s="71">
        <f t="shared" si="247"/>
        <v>3187</v>
      </c>
      <c r="FJ149" s="71" t="s">
        <v>163</v>
      </c>
      <c r="FK149" s="67">
        <f>form!B149</f>
        <v>0</v>
      </c>
      <c r="FL149" s="71" t="s">
        <v>164</v>
      </c>
      <c r="FM149" s="71"/>
      <c r="FN149" s="71"/>
      <c r="FO149" s="58" t="str">
        <f t="shared" si="248"/>
        <v>INSERT INTO `ez_fabrik_joins` (`list_id`, `element_id`, `join_from_table`, `table_join`, `table_key`, `table_join_key`, `join_type`, `group_id`, `params`) VALUES (0, 3187, '', '#__users', 'user_sp', 'id', 'left', 0, '{"join-label":"name","type":"element","pk":"`#__users`.`id`"}');</v>
      </c>
      <c r="FQ149" s="67" t="s">
        <v>142</v>
      </c>
      <c r="FR149" s="68">
        <f t="shared" si="249"/>
        <v>3188</v>
      </c>
      <c r="FS149" s="67" t="s">
        <v>341</v>
      </c>
      <c r="FT149" s="67">
        <f>form!B149</f>
        <v>0</v>
      </c>
      <c r="FU149" s="67" t="s">
        <v>342</v>
      </c>
      <c r="FV149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49" s="59"/>
      <c r="FX149" s="13" t="s">
        <v>142</v>
      </c>
      <c r="FY149" s="68">
        <f t="shared" si="251"/>
        <v>3189</v>
      </c>
      <c r="FZ149" t="s">
        <v>851</v>
      </c>
      <c r="GA149" s="67">
        <f>form!B149</f>
        <v>0</v>
      </c>
      <c r="GB149" t="s">
        <v>853</v>
      </c>
      <c r="GC149" s="34">
        <f t="shared" si="252"/>
        <v>3173</v>
      </c>
      <c r="GD149" t="s">
        <v>852</v>
      </c>
      <c r="GE149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3173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49" s="67"/>
      <c r="GH149" s="67"/>
      <c r="GI149" s="67"/>
      <c r="GJ149" s="67"/>
      <c r="GL149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3187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49" s="67"/>
      <c r="GN149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49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3173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49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3174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49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3175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49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49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3187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49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3180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49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49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49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49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49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49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49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3187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49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49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49" s="66" t="str">
        <f t="shared" si="271"/>
        <v>INSERT INTO `ez_fabrik_joins` (`list_id`, `element_id`, `join_from_table`, `table_join`, `table_key`, `table_join_key`, `join_type`, `group_id`, `params`) VALUES (0, 3187, '', '#__users', 'user_sp', 'id', 'left', 0, '{"join-label":"name","type":"element","pk":"`#__users`.`id`"}');</v>
      </c>
    </row>
    <row r="150" spans="1:212" x14ac:dyDescent="0.25">
      <c r="A150" s="67" t="s">
        <v>142</v>
      </c>
      <c r="B150" s="68">
        <f>dop!A152+1</f>
        <v>3191</v>
      </c>
      <c r="C150" s="69" t="s">
        <v>146</v>
      </c>
      <c r="D150" s="67">
        <f>form!B150</f>
        <v>0</v>
      </c>
      <c r="E150" s="67" t="s">
        <v>854</v>
      </c>
      <c r="F150" s="70">
        <f t="shared" si="204"/>
        <v>3207</v>
      </c>
      <c r="G150" s="67" t="s">
        <v>797</v>
      </c>
      <c r="H150" s="67"/>
      <c r="I150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3207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50" s="67" t="s">
        <v>142</v>
      </c>
      <c r="L150" s="68">
        <f t="shared" si="206"/>
        <v>3192</v>
      </c>
      <c r="M150" s="69" t="s">
        <v>147</v>
      </c>
      <c r="N150" s="67">
        <f>form!B150</f>
        <v>0</v>
      </c>
      <c r="O150" s="67" t="s">
        <v>798</v>
      </c>
      <c r="P150" s="67"/>
      <c r="Q150" s="67"/>
      <c r="R150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50" s="67" t="s">
        <v>142</v>
      </c>
      <c r="U150" s="68">
        <f t="shared" si="208"/>
        <v>3193</v>
      </c>
      <c r="V150" s="69" t="s">
        <v>148</v>
      </c>
      <c r="W150" s="67">
        <f>form!B150</f>
        <v>0</v>
      </c>
      <c r="X150" s="67" t="s">
        <v>138</v>
      </c>
      <c r="Y150" s="67"/>
      <c r="Z150" s="67"/>
      <c r="AA150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50" s="67" t="s">
        <v>142</v>
      </c>
      <c r="AD150" s="68">
        <f t="shared" si="210"/>
        <v>3194</v>
      </c>
      <c r="AE150" s="69" t="s">
        <v>149</v>
      </c>
      <c r="AF150" s="67">
        <f>form!B150</f>
        <v>0</v>
      </c>
      <c r="AG150" s="67" t="s">
        <v>807</v>
      </c>
      <c r="AH150" s="67">
        <f t="shared" si="211"/>
        <v>3193</v>
      </c>
      <c r="AI150" s="67" t="s">
        <v>810</v>
      </c>
      <c r="AJ150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3193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50" s="67" t="s">
        <v>142</v>
      </c>
      <c r="AM150" s="68">
        <f t="shared" si="213"/>
        <v>3195</v>
      </c>
      <c r="AN150" s="69" t="s">
        <v>150</v>
      </c>
      <c r="AO150" s="67">
        <f>form!B150</f>
        <v>0</v>
      </c>
      <c r="AP150" s="67" t="s">
        <v>808</v>
      </c>
      <c r="AQ150" s="67">
        <f t="shared" si="214"/>
        <v>3194</v>
      </c>
      <c r="AR150" s="67" t="s">
        <v>811</v>
      </c>
      <c r="AS150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3194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50" s="67" t="s">
        <v>142</v>
      </c>
      <c r="AV150" s="68">
        <f t="shared" si="216"/>
        <v>3196</v>
      </c>
      <c r="AW150" s="69" t="s">
        <v>151</v>
      </c>
      <c r="AX150" s="67">
        <f>form!B150</f>
        <v>0</v>
      </c>
      <c r="AY150" s="67" t="s">
        <v>809</v>
      </c>
      <c r="AZ150" s="67">
        <f t="shared" si="217"/>
        <v>3195</v>
      </c>
      <c r="BA150" s="67" t="s">
        <v>812</v>
      </c>
      <c r="BB150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3195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50" s="67" t="s">
        <v>142</v>
      </c>
      <c r="BE150" s="68">
        <f t="shared" si="219"/>
        <v>3197</v>
      </c>
      <c r="BF150" s="69" t="s">
        <v>152</v>
      </c>
      <c r="BG150" s="67">
        <f>form!B150</f>
        <v>0</v>
      </c>
      <c r="BH150" s="67" t="s">
        <v>849</v>
      </c>
      <c r="BI150" s="67"/>
      <c r="BJ150" s="67"/>
      <c r="BK150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50" s="67" t="s">
        <v>142</v>
      </c>
      <c r="BN150" s="68">
        <f t="shared" si="221"/>
        <v>3198</v>
      </c>
      <c r="BO150" s="69" t="s">
        <v>153</v>
      </c>
      <c r="BP150" s="67">
        <f>form!B150</f>
        <v>0</v>
      </c>
      <c r="BQ150" s="67" t="s">
        <v>814</v>
      </c>
      <c r="BR150" s="67">
        <f t="shared" si="222"/>
        <v>3207</v>
      </c>
      <c r="BS150" s="67" t="s">
        <v>144</v>
      </c>
      <c r="BT150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3207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50" s="67" t="s">
        <v>142</v>
      </c>
      <c r="BW150" s="68">
        <f t="shared" si="224"/>
        <v>3199</v>
      </c>
      <c r="BX150" s="69" t="s">
        <v>154</v>
      </c>
      <c r="BY150" s="67">
        <f>form!B150</f>
        <v>0</v>
      </c>
      <c r="BZ150" s="67" t="s">
        <v>806</v>
      </c>
      <c r="CA150" s="67">
        <f t="shared" si="225"/>
        <v>3200</v>
      </c>
      <c r="CB150" s="67" t="s">
        <v>145</v>
      </c>
      <c r="CC150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3200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50" s="67" t="s">
        <v>142</v>
      </c>
      <c r="CF150" s="68">
        <f t="shared" si="227"/>
        <v>3200</v>
      </c>
      <c r="CG150" s="69" t="s">
        <v>155</v>
      </c>
      <c r="CH150" s="67">
        <f>form!B150</f>
        <v>0</v>
      </c>
      <c r="CI150" s="67" t="s">
        <v>139</v>
      </c>
      <c r="CJ150" s="67"/>
      <c r="CK150" s="67"/>
      <c r="CL150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50" s="67" t="s">
        <v>142</v>
      </c>
      <c r="CO150" s="68">
        <f t="shared" si="229"/>
        <v>3201</v>
      </c>
      <c r="CP150" s="69" t="s">
        <v>141</v>
      </c>
      <c r="CQ150" s="67">
        <f>form!B150</f>
        <v>0</v>
      </c>
      <c r="CR150" s="67" t="s">
        <v>140</v>
      </c>
      <c r="CS150" s="67"/>
      <c r="CT150" s="67"/>
      <c r="CU150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50" s="67" t="s">
        <v>142</v>
      </c>
      <c r="CX150" s="68">
        <f t="shared" si="231"/>
        <v>3202</v>
      </c>
      <c r="CY150" s="69" t="s">
        <v>156</v>
      </c>
      <c r="CZ150" s="67">
        <f>form!B150</f>
        <v>0</v>
      </c>
      <c r="DA150" s="67" t="s">
        <v>137</v>
      </c>
      <c r="DB150" s="67"/>
      <c r="DC150" s="67"/>
      <c r="DD150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50" s="67" t="s">
        <v>142</v>
      </c>
      <c r="DG150" s="68">
        <f t="shared" si="233"/>
        <v>3203</v>
      </c>
      <c r="DH150" s="69" t="s">
        <v>158</v>
      </c>
      <c r="DI150" s="67">
        <f>form!B150</f>
        <v>0</v>
      </c>
      <c r="DJ150" s="67" t="s">
        <v>799</v>
      </c>
      <c r="DK150" s="70">
        <f t="shared" si="234"/>
        <v>3207</v>
      </c>
      <c r="DL150" s="67" t="s">
        <v>800</v>
      </c>
      <c r="DM150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50" s="67" t="s">
        <v>142</v>
      </c>
      <c r="DP150" s="68">
        <f t="shared" si="236"/>
        <v>3204</v>
      </c>
      <c r="DQ150" s="69" t="s">
        <v>159</v>
      </c>
      <c r="DR150" s="67">
        <f>form!B150</f>
        <v>0</v>
      </c>
      <c r="DS150" s="67" t="s">
        <v>802</v>
      </c>
      <c r="DT150" s="70">
        <f t="shared" si="237"/>
        <v>3207</v>
      </c>
      <c r="DU150" s="67" t="s">
        <v>803</v>
      </c>
      <c r="DV150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50" s="67" t="s">
        <v>142</v>
      </c>
      <c r="DY150" s="68">
        <f t="shared" si="239"/>
        <v>3205</v>
      </c>
      <c r="DZ150" s="69" t="s">
        <v>160</v>
      </c>
      <c r="EA150" s="67">
        <f>form!B150</f>
        <v>0</v>
      </c>
      <c r="EB150" s="67" t="s">
        <v>804</v>
      </c>
      <c r="EC150" s="70">
        <f t="shared" si="240"/>
        <v>3207</v>
      </c>
      <c r="ED150" s="67" t="s">
        <v>803</v>
      </c>
      <c r="EE150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50" s="67" t="s">
        <v>142</v>
      </c>
      <c r="EH150" s="68">
        <f t="shared" si="242"/>
        <v>3206</v>
      </c>
      <c r="EI150" s="69" t="s">
        <v>161</v>
      </c>
      <c r="EJ150" s="67">
        <f>form!B150</f>
        <v>0</v>
      </c>
      <c r="EK150" s="67" t="s">
        <v>805</v>
      </c>
      <c r="EL150" s="70">
        <f t="shared" si="243"/>
        <v>3207</v>
      </c>
      <c r="EM150" s="67" t="s">
        <v>803</v>
      </c>
      <c r="EN150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50" s="67" t="s">
        <v>142</v>
      </c>
      <c r="EQ150" s="68">
        <f t="shared" si="245"/>
        <v>3207</v>
      </c>
      <c r="ER150" s="69" t="s">
        <v>157</v>
      </c>
      <c r="ES150" s="67">
        <f>form!B150</f>
        <v>0</v>
      </c>
      <c r="ET150" s="67" t="s">
        <v>813</v>
      </c>
      <c r="EU150" s="67"/>
      <c r="EV150" s="67"/>
      <c r="EW150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50" s="71" t="s">
        <v>162</v>
      </c>
      <c r="FI150" s="71">
        <f t="shared" si="247"/>
        <v>3207</v>
      </c>
      <c r="FJ150" s="71" t="s">
        <v>163</v>
      </c>
      <c r="FK150" s="67">
        <f>form!B150</f>
        <v>0</v>
      </c>
      <c r="FL150" s="71" t="s">
        <v>164</v>
      </c>
      <c r="FM150" s="71"/>
      <c r="FN150" s="71"/>
      <c r="FO150" s="58" t="str">
        <f t="shared" si="248"/>
        <v>INSERT INTO `ez_fabrik_joins` (`list_id`, `element_id`, `join_from_table`, `table_join`, `table_key`, `table_join_key`, `join_type`, `group_id`, `params`) VALUES (0, 3207, '', '#__users', 'user_sp', 'id', 'left', 0, '{"join-label":"name","type":"element","pk":"`#__users`.`id`"}');</v>
      </c>
      <c r="FQ150" s="67" t="s">
        <v>142</v>
      </c>
      <c r="FR150" s="68">
        <f t="shared" si="249"/>
        <v>3208</v>
      </c>
      <c r="FS150" s="67" t="s">
        <v>341</v>
      </c>
      <c r="FT150" s="67">
        <f>form!B150</f>
        <v>0</v>
      </c>
      <c r="FU150" s="67" t="s">
        <v>342</v>
      </c>
      <c r="FV150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50" s="59"/>
      <c r="FX150" s="13" t="s">
        <v>142</v>
      </c>
      <c r="FY150" s="68">
        <f t="shared" si="251"/>
        <v>3209</v>
      </c>
      <c r="FZ150" t="s">
        <v>851</v>
      </c>
      <c r="GA150" s="67">
        <f>form!B150</f>
        <v>0</v>
      </c>
      <c r="GB150" t="s">
        <v>853</v>
      </c>
      <c r="GC150" s="34">
        <f t="shared" si="252"/>
        <v>3193</v>
      </c>
      <c r="GD150" t="s">
        <v>852</v>
      </c>
      <c r="GE150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3193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50" s="67"/>
      <c r="GH150" s="67"/>
      <c r="GI150" s="67"/>
      <c r="GJ150" s="67"/>
      <c r="GL150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3207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50" s="67"/>
      <c r="GN150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50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3193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50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3194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50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3195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50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50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3207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50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(3199,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3200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50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50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50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50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50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50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50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50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50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50" s="66" t="str">
        <f t="shared" si="271"/>
        <v>INSERT INTO `ez_fabrik_joins` (`list_id`, `element_id`, `join_from_table`, `table_join`, `table_key`, `table_join_key`, `join_type`, `group_id`, `params`) VALUES (0, 3207, '', '#__users', 'user_sp', 'id', 'left', 0, '{"join-label":"name","type":"element","pk":"`#__users`.`id`"}');</v>
      </c>
    </row>
    <row r="151" spans="1:212" x14ac:dyDescent="0.25">
      <c r="A151" s="67" t="s">
        <v>142</v>
      </c>
      <c r="B151" s="68">
        <f>dop!A153+1</f>
        <v>3211</v>
      </c>
      <c r="C151" s="69" t="s">
        <v>146</v>
      </c>
      <c r="D151" s="67">
        <f>form!B151</f>
        <v>0</v>
      </c>
      <c r="E151" s="67" t="s">
        <v>854</v>
      </c>
      <c r="F151" s="70">
        <f t="shared" si="204"/>
        <v>3227</v>
      </c>
      <c r="G151" s="67" t="s">
        <v>797</v>
      </c>
      <c r="H151" s="67"/>
      <c r="I151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3227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51" s="67" t="s">
        <v>142</v>
      </c>
      <c r="L151" s="68">
        <f t="shared" si="206"/>
        <v>3212</v>
      </c>
      <c r="M151" s="69" t="s">
        <v>147</v>
      </c>
      <c r="N151" s="67">
        <f>form!B151</f>
        <v>0</v>
      </c>
      <c r="O151" s="67" t="s">
        <v>798</v>
      </c>
      <c r="P151" s="67"/>
      <c r="Q151" s="67"/>
      <c r="R151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51" s="67" t="s">
        <v>142</v>
      </c>
      <c r="U151" s="68">
        <f t="shared" si="208"/>
        <v>3213</v>
      </c>
      <c r="V151" s="69" t="s">
        <v>148</v>
      </c>
      <c r="W151" s="67">
        <f>form!B151</f>
        <v>0</v>
      </c>
      <c r="X151" s="67" t="s">
        <v>138</v>
      </c>
      <c r="Y151" s="67"/>
      <c r="Z151" s="67"/>
      <c r="AA151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51" s="67" t="s">
        <v>142</v>
      </c>
      <c r="AD151" s="68">
        <f t="shared" si="210"/>
        <v>3214</v>
      </c>
      <c r="AE151" s="69" t="s">
        <v>149</v>
      </c>
      <c r="AF151" s="67">
        <f>form!B151</f>
        <v>0</v>
      </c>
      <c r="AG151" s="67" t="s">
        <v>807</v>
      </c>
      <c r="AH151" s="67">
        <f t="shared" si="211"/>
        <v>3213</v>
      </c>
      <c r="AI151" s="67" t="s">
        <v>810</v>
      </c>
      <c r="AJ151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3213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51" s="67" t="s">
        <v>142</v>
      </c>
      <c r="AM151" s="68">
        <f t="shared" si="213"/>
        <v>3215</v>
      </c>
      <c r="AN151" s="69" t="s">
        <v>150</v>
      </c>
      <c r="AO151" s="67">
        <f>form!B151</f>
        <v>0</v>
      </c>
      <c r="AP151" s="67" t="s">
        <v>808</v>
      </c>
      <c r="AQ151" s="67">
        <f t="shared" si="214"/>
        <v>3214</v>
      </c>
      <c r="AR151" s="67" t="s">
        <v>811</v>
      </c>
      <c r="AS151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3214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51" s="67" t="s">
        <v>142</v>
      </c>
      <c r="AV151" s="68">
        <f t="shared" si="216"/>
        <v>3216</v>
      </c>
      <c r="AW151" s="69" t="s">
        <v>151</v>
      </c>
      <c r="AX151" s="67">
        <f>form!B151</f>
        <v>0</v>
      </c>
      <c r="AY151" s="67" t="s">
        <v>809</v>
      </c>
      <c r="AZ151" s="67">
        <f t="shared" si="217"/>
        <v>3215</v>
      </c>
      <c r="BA151" s="67" t="s">
        <v>812</v>
      </c>
      <c r="BB151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3215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51" s="67" t="s">
        <v>142</v>
      </c>
      <c r="BE151" s="68">
        <f t="shared" si="219"/>
        <v>3217</v>
      </c>
      <c r="BF151" s="69" t="s">
        <v>152</v>
      </c>
      <c r="BG151" s="67">
        <f>form!B151</f>
        <v>0</v>
      </c>
      <c r="BH151" s="67" t="s">
        <v>849</v>
      </c>
      <c r="BI151" s="67"/>
      <c r="BJ151" s="67"/>
      <c r="BK151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51" s="67" t="s">
        <v>142</v>
      </c>
      <c r="BN151" s="68">
        <f t="shared" si="221"/>
        <v>3218</v>
      </c>
      <c r="BO151" s="69" t="s">
        <v>153</v>
      </c>
      <c r="BP151" s="67">
        <f>form!B151</f>
        <v>0</v>
      </c>
      <c r="BQ151" s="67" t="s">
        <v>814</v>
      </c>
      <c r="BR151" s="67">
        <f t="shared" si="222"/>
        <v>3227</v>
      </c>
      <c r="BS151" s="67" t="s">
        <v>144</v>
      </c>
      <c r="BT151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3227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51" s="67" t="s">
        <v>142</v>
      </c>
      <c r="BW151" s="68">
        <f t="shared" si="224"/>
        <v>3219</v>
      </c>
      <c r="BX151" s="69" t="s">
        <v>154</v>
      </c>
      <c r="BY151" s="67">
        <f>form!B151</f>
        <v>0</v>
      </c>
      <c r="BZ151" s="67" t="s">
        <v>806</v>
      </c>
      <c r="CA151" s="67">
        <f t="shared" si="225"/>
        <v>3220</v>
      </c>
      <c r="CB151" s="67" t="s">
        <v>145</v>
      </c>
      <c r="CC151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3220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51" s="67" t="s">
        <v>142</v>
      </c>
      <c r="CF151" s="68">
        <f t="shared" si="227"/>
        <v>3220</v>
      </c>
      <c r="CG151" s="69" t="s">
        <v>155</v>
      </c>
      <c r="CH151" s="67">
        <f>form!B151</f>
        <v>0</v>
      </c>
      <c r="CI151" s="67" t="s">
        <v>139</v>
      </c>
      <c r="CJ151" s="67"/>
      <c r="CK151" s="67"/>
      <c r="CL151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51" s="67" t="s">
        <v>142</v>
      </c>
      <c r="CO151" s="68">
        <f t="shared" si="229"/>
        <v>3221</v>
      </c>
      <c r="CP151" s="69" t="s">
        <v>141</v>
      </c>
      <c r="CQ151" s="67">
        <f>form!B151</f>
        <v>0</v>
      </c>
      <c r="CR151" s="67" t="s">
        <v>140</v>
      </c>
      <c r="CS151" s="67"/>
      <c r="CT151" s="67"/>
      <c r="CU151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51" s="67" t="s">
        <v>142</v>
      </c>
      <c r="CX151" s="68">
        <f t="shared" si="231"/>
        <v>3222</v>
      </c>
      <c r="CY151" s="69" t="s">
        <v>156</v>
      </c>
      <c r="CZ151" s="67">
        <f>form!B151</f>
        <v>0</v>
      </c>
      <c r="DA151" s="67" t="s">
        <v>137</v>
      </c>
      <c r="DB151" s="67"/>
      <c r="DC151" s="67"/>
      <c r="DD151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51" s="67" t="s">
        <v>142</v>
      </c>
      <c r="DG151" s="68">
        <f t="shared" si="233"/>
        <v>3223</v>
      </c>
      <c r="DH151" s="69" t="s">
        <v>158</v>
      </c>
      <c r="DI151" s="67">
        <f>form!B151</f>
        <v>0</v>
      </c>
      <c r="DJ151" s="67" t="s">
        <v>799</v>
      </c>
      <c r="DK151" s="70">
        <f t="shared" si="234"/>
        <v>3227</v>
      </c>
      <c r="DL151" s="67" t="s">
        <v>800</v>
      </c>
      <c r="DM151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51" s="67" t="s">
        <v>142</v>
      </c>
      <c r="DP151" s="68">
        <f t="shared" si="236"/>
        <v>3224</v>
      </c>
      <c r="DQ151" s="69" t="s">
        <v>159</v>
      </c>
      <c r="DR151" s="67">
        <f>form!B151</f>
        <v>0</v>
      </c>
      <c r="DS151" s="67" t="s">
        <v>802</v>
      </c>
      <c r="DT151" s="70">
        <f t="shared" si="237"/>
        <v>3227</v>
      </c>
      <c r="DU151" s="67" t="s">
        <v>803</v>
      </c>
      <c r="DV151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51" s="67" t="s">
        <v>142</v>
      </c>
      <c r="DY151" s="68">
        <f t="shared" si="239"/>
        <v>3225</v>
      </c>
      <c r="DZ151" s="69" t="s">
        <v>160</v>
      </c>
      <c r="EA151" s="67">
        <f>form!B151</f>
        <v>0</v>
      </c>
      <c r="EB151" s="67" t="s">
        <v>804</v>
      </c>
      <c r="EC151" s="70">
        <f t="shared" si="240"/>
        <v>3227</v>
      </c>
      <c r="ED151" s="67" t="s">
        <v>803</v>
      </c>
      <c r="EE151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51" s="67" t="s">
        <v>142</v>
      </c>
      <c r="EH151" s="68">
        <f t="shared" si="242"/>
        <v>3226</v>
      </c>
      <c r="EI151" s="69" t="s">
        <v>161</v>
      </c>
      <c r="EJ151" s="67">
        <f>form!B151</f>
        <v>0</v>
      </c>
      <c r="EK151" s="67" t="s">
        <v>805</v>
      </c>
      <c r="EL151" s="70">
        <f t="shared" si="243"/>
        <v>3227</v>
      </c>
      <c r="EM151" s="67" t="s">
        <v>803</v>
      </c>
      <c r="EN151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51" s="67" t="s">
        <v>142</v>
      </c>
      <c r="EQ151" s="68">
        <f t="shared" si="245"/>
        <v>3227</v>
      </c>
      <c r="ER151" s="69" t="s">
        <v>157</v>
      </c>
      <c r="ES151" s="67">
        <f>form!B151</f>
        <v>0</v>
      </c>
      <c r="ET151" s="67" t="s">
        <v>813</v>
      </c>
      <c r="EU151" s="67"/>
      <c r="EV151" s="67"/>
      <c r="EW151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51" s="71" t="s">
        <v>162</v>
      </c>
      <c r="FI151" s="71">
        <f t="shared" si="247"/>
        <v>3227</v>
      </c>
      <c r="FJ151" s="71" t="s">
        <v>163</v>
      </c>
      <c r="FK151" s="67">
        <f>form!B151</f>
        <v>0</v>
      </c>
      <c r="FL151" s="71" t="s">
        <v>164</v>
      </c>
      <c r="FM151" s="71"/>
      <c r="FN151" s="71"/>
      <c r="FO151" s="58" t="str">
        <f t="shared" si="248"/>
        <v>INSERT INTO `ez_fabrik_joins` (`list_id`, `element_id`, `join_from_table`, `table_join`, `table_key`, `table_join_key`, `join_type`, `group_id`, `params`) VALUES (0, 3227, '', '#__users', 'user_sp', 'id', 'left', 0, '{"join-label":"name","type":"element","pk":"`#__users`.`id`"}');</v>
      </c>
      <c r="FQ151" s="67" t="s">
        <v>142</v>
      </c>
      <c r="FR151" s="68">
        <f t="shared" si="249"/>
        <v>3228</v>
      </c>
      <c r="FS151" s="67" t="s">
        <v>341</v>
      </c>
      <c r="FT151" s="67">
        <f>form!B151</f>
        <v>0</v>
      </c>
      <c r="FU151" s="67" t="s">
        <v>342</v>
      </c>
      <c r="FV151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51" s="59"/>
      <c r="FX151" s="13" t="s">
        <v>142</v>
      </c>
      <c r="FY151" s="68">
        <f t="shared" si="251"/>
        <v>3229</v>
      </c>
      <c r="FZ151" t="s">
        <v>851</v>
      </c>
      <c r="GA151" s="67">
        <f>form!B151</f>
        <v>0</v>
      </c>
      <c r="GB151" t="s">
        <v>853</v>
      </c>
      <c r="GC151" s="34">
        <f t="shared" si="252"/>
        <v>3213</v>
      </c>
      <c r="GD151" t="s">
        <v>852</v>
      </c>
      <c r="GE151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3213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51" s="67"/>
      <c r="GH151" s="67"/>
      <c r="GI151" s="67"/>
      <c r="GJ151" s="67"/>
      <c r="GL151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3227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51" s="67"/>
      <c r="GN151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51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3213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51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3214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51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3215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51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51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3227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51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3220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51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51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51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51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51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51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51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51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51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51" s="66" t="str">
        <f t="shared" si="271"/>
        <v>INSERT INTO `ez_fabrik_joins` (`list_id`, `element_id`, `join_from_table`, `table_join`, `table_key`, `table_join_key`, `join_type`, `group_id`, `params`) VALUES (0, 3227, '', '#__users', 'user_sp', 'id', 'left', 0, '{"join-label":"name","type":"element","pk":"`#__users`.`id`"}');</v>
      </c>
    </row>
    <row r="152" spans="1:212" x14ac:dyDescent="0.25">
      <c r="A152" s="67" t="s">
        <v>142</v>
      </c>
      <c r="B152" s="68">
        <f>dop!A154+1</f>
        <v>3231</v>
      </c>
      <c r="C152" s="69" t="s">
        <v>146</v>
      </c>
      <c r="D152" s="67">
        <f>form!B152</f>
        <v>0</v>
      </c>
      <c r="E152" s="67" t="s">
        <v>854</v>
      </c>
      <c r="F152" s="70">
        <f t="shared" si="204"/>
        <v>3247</v>
      </c>
      <c r="G152" s="67" t="s">
        <v>797</v>
      </c>
      <c r="H152" s="67"/>
      <c r="I152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3247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52" s="67" t="s">
        <v>142</v>
      </c>
      <c r="L152" s="68">
        <f t="shared" si="206"/>
        <v>3232</v>
      </c>
      <c r="M152" s="69" t="s">
        <v>147</v>
      </c>
      <c r="N152" s="67">
        <f>form!B152</f>
        <v>0</v>
      </c>
      <c r="O152" s="67" t="s">
        <v>798</v>
      </c>
      <c r="P152" s="67"/>
      <c r="Q152" s="67"/>
      <c r="R152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52" s="67" t="s">
        <v>142</v>
      </c>
      <c r="U152" s="68">
        <f t="shared" si="208"/>
        <v>3233</v>
      </c>
      <c r="V152" s="69" t="s">
        <v>148</v>
      </c>
      <c r="W152" s="67">
        <f>form!B152</f>
        <v>0</v>
      </c>
      <c r="X152" s="67" t="s">
        <v>138</v>
      </c>
      <c r="Y152" s="67"/>
      <c r="Z152" s="67"/>
      <c r="AA152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52" s="67" t="s">
        <v>142</v>
      </c>
      <c r="AD152" s="68">
        <f t="shared" si="210"/>
        <v>3234</v>
      </c>
      <c r="AE152" s="69" t="s">
        <v>149</v>
      </c>
      <c r="AF152" s="67">
        <f>form!B152</f>
        <v>0</v>
      </c>
      <c r="AG152" s="67" t="s">
        <v>807</v>
      </c>
      <c r="AH152" s="67">
        <f t="shared" si="211"/>
        <v>3233</v>
      </c>
      <c r="AI152" s="67" t="s">
        <v>810</v>
      </c>
      <c r="AJ152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3233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52" s="67" t="s">
        <v>142</v>
      </c>
      <c r="AM152" s="68">
        <f t="shared" si="213"/>
        <v>3235</v>
      </c>
      <c r="AN152" s="69" t="s">
        <v>150</v>
      </c>
      <c r="AO152" s="67">
        <f>form!B152</f>
        <v>0</v>
      </c>
      <c r="AP152" s="67" t="s">
        <v>808</v>
      </c>
      <c r="AQ152" s="67">
        <f t="shared" si="214"/>
        <v>3234</v>
      </c>
      <c r="AR152" s="67" t="s">
        <v>811</v>
      </c>
      <c r="AS152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3234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52" s="67" t="s">
        <v>142</v>
      </c>
      <c r="AV152" s="68">
        <f t="shared" si="216"/>
        <v>3236</v>
      </c>
      <c r="AW152" s="69" t="s">
        <v>151</v>
      </c>
      <c r="AX152" s="67">
        <f>form!B152</f>
        <v>0</v>
      </c>
      <c r="AY152" s="67" t="s">
        <v>809</v>
      </c>
      <c r="AZ152" s="67">
        <f t="shared" si="217"/>
        <v>3235</v>
      </c>
      <c r="BA152" s="67" t="s">
        <v>812</v>
      </c>
      <c r="BB152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3235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52" s="67" t="s">
        <v>142</v>
      </c>
      <c r="BE152" s="68">
        <f t="shared" si="219"/>
        <v>3237</v>
      </c>
      <c r="BF152" s="69" t="s">
        <v>152</v>
      </c>
      <c r="BG152" s="67">
        <f>form!B152</f>
        <v>0</v>
      </c>
      <c r="BH152" s="67" t="s">
        <v>849</v>
      </c>
      <c r="BI152" s="67"/>
      <c r="BJ152" s="67"/>
      <c r="BK152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52" s="67" t="s">
        <v>142</v>
      </c>
      <c r="BN152" s="68">
        <f t="shared" si="221"/>
        <v>3238</v>
      </c>
      <c r="BO152" s="69" t="s">
        <v>153</v>
      </c>
      <c r="BP152" s="67">
        <f>form!B152</f>
        <v>0</v>
      </c>
      <c r="BQ152" s="67" t="s">
        <v>814</v>
      </c>
      <c r="BR152" s="67">
        <f t="shared" si="222"/>
        <v>3247</v>
      </c>
      <c r="BS152" s="67" t="s">
        <v>144</v>
      </c>
      <c r="BT152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3247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52" s="67" t="s">
        <v>142</v>
      </c>
      <c r="BW152" s="68">
        <f t="shared" si="224"/>
        <v>3239</v>
      </c>
      <c r="BX152" s="69" t="s">
        <v>154</v>
      </c>
      <c r="BY152" s="67">
        <f>form!B152</f>
        <v>0</v>
      </c>
      <c r="BZ152" s="67" t="s">
        <v>806</v>
      </c>
      <c r="CA152" s="67">
        <f t="shared" si="225"/>
        <v>3240</v>
      </c>
      <c r="CB152" s="67" t="s">
        <v>145</v>
      </c>
      <c r="CC152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3240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52" s="67" t="s">
        <v>142</v>
      </c>
      <c r="CF152" s="68">
        <f t="shared" si="227"/>
        <v>3240</v>
      </c>
      <c r="CG152" s="69" t="s">
        <v>155</v>
      </c>
      <c r="CH152" s="67">
        <f>form!B152</f>
        <v>0</v>
      </c>
      <c r="CI152" s="67" t="s">
        <v>139</v>
      </c>
      <c r="CJ152" s="67"/>
      <c r="CK152" s="67"/>
      <c r="CL152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52" s="67" t="s">
        <v>142</v>
      </c>
      <c r="CO152" s="68">
        <f t="shared" si="229"/>
        <v>3241</v>
      </c>
      <c r="CP152" s="69" t="s">
        <v>141</v>
      </c>
      <c r="CQ152" s="67">
        <f>form!B152</f>
        <v>0</v>
      </c>
      <c r="CR152" s="67" t="s">
        <v>140</v>
      </c>
      <c r="CS152" s="67"/>
      <c r="CT152" s="67"/>
      <c r="CU152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52" s="67" t="s">
        <v>142</v>
      </c>
      <c r="CX152" s="68">
        <f t="shared" si="231"/>
        <v>3242</v>
      </c>
      <c r="CY152" s="69" t="s">
        <v>156</v>
      </c>
      <c r="CZ152" s="67">
        <f>form!B152</f>
        <v>0</v>
      </c>
      <c r="DA152" s="67" t="s">
        <v>137</v>
      </c>
      <c r="DB152" s="67"/>
      <c r="DC152" s="67"/>
      <c r="DD152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52" s="67" t="s">
        <v>142</v>
      </c>
      <c r="DG152" s="68">
        <f t="shared" si="233"/>
        <v>3243</v>
      </c>
      <c r="DH152" s="69" t="s">
        <v>158</v>
      </c>
      <c r="DI152" s="67">
        <f>form!B152</f>
        <v>0</v>
      </c>
      <c r="DJ152" s="67" t="s">
        <v>799</v>
      </c>
      <c r="DK152" s="70">
        <f t="shared" si="234"/>
        <v>3247</v>
      </c>
      <c r="DL152" s="67" t="s">
        <v>800</v>
      </c>
      <c r="DM152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52" s="67" t="s">
        <v>142</v>
      </c>
      <c r="DP152" s="68">
        <f t="shared" si="236"/>
        <v>3244</v>
      </c>
      <c r="DQ152" s="69" t="s">
        <v>159</v>
      </c>
      <c r="DR152" s="67">
        <f>form!B152</f>
        <v>0</v>
      </c>
      <c r="DS152" s="67" t="s">
        <v>802</v>
      </c>
      <c r="DT152" s="70">
        <f t="shared" si="237"/>
        <v>3247</v>
      </c>
      <c r="DU152" s="67" t="s">
        <v>803</v>
      </c>
      <c r="DV152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52" s="67" t="s">
        <v>142</v>
      </c>
      <c r="DY152" s="68">
        <f t="shared" si="239"/>
        <v>3245</v>
      </c>
      <c r="DZ152" s="69" t="s">
        <v>160</v>
      </c>
      <c r="EA152" s="67">
        <f>form!B152</f>
        <v>0</v>
      </c>
      <c r="EB152" s="67" t="s">
        <v>804</v>
      </c>
      <c r="EC152" s="70">
        <f t="shared" si="240"/>
        <v>3247</v>
      </c>
      <c r="ED152" s="67" t="s">
        <v>803</v>
      </c>
      <c r="EE152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52" s="67" t="s">
        <v>142</v>
      </c>
      <c r="EH152" s="68">
        <f t="shared" si="242"/>
        <v>3246</v>
      </c>
      <c r="EI152" s="69" t="s">
        <v>161</v>
      </c>
      <c r="EJ152" s="67">
        <f>form!B152</f>
        <v>0</v>
      </c>
      <c r="EK152" s="67" t="s">
        <v>805</v>
      </c>
      <c r="EL152" s="70">
        <f t="shared" si="243"/>
        <v>3247</v>
      </c>
      <c r="EM152" s="67" t="s">
        <v>803</v>
      </c>
      <c r="EN152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52" s="67" t="s">
        <v>142</v>
      </c>
      <c r="EQ152" s="68">
        <f t="shared" si="245"/>
        <v>3247</v>
      </c>
      <c r="ER152" s="69" t="s">
        <v>157</v>
      </c>
      <c r="ES152" s="67">
        <f>form!B152</f>
        <v>0</v>
      </c>
      <c r="ET152" s="67" t="s">
        <v>813</v>
      </c>
      <c r="EU152" s="67"/>
      <c r="EV152" s="67"/>
      <c r="EW152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52" s="71" t="s">
        <v>162</v>
      </c>
      <c r="FI152" s="71">
        <f t="shared" si="247"/>
        <v>3247</v>
      </c>
      <c r="FJ152" s="71" t="s">
        <v>163</v>
      </c>
      <c r="FK152" s="67">
        <f>form!B152</f>
        <v>0</v>
      </c>
      <c r="FL152" s="71" t="s">
        <v>164</v>
      </c>
      <c r="FM152" s="71"/>
      <c r="FN152" s="71"/>
      <c r="FO152" s="58" t="str">
        <f t="shared" si="248"/>
        <v>INSERT INTO `ez_fabrik_joins` (`list_id`, `element_id`, `join_from_table`, `table_join`, `table_key`, `table_join_key`, `join_type`, `group_id`, `params`) VALUES (0, 3247, '', '#__users', 'user_sp', 'id', 'left', 0, '{"join-label":"name","type":"element","pk":"`#__users`.`id`"}');</v>
      </c>
      <c r="FQ152" s="67" t="s">
        <v>142</v>
      </c>
      <c r="FR152" s="68">
        <f t="shared" si="249"/>
        <v>3248</v>
      </c>
      <c r="FS152" s="67" t="s">
        <v>341</v>
      </c>
      <c r="FT152" s="67">
        <f>form!B152</f>
        <v>0</v>
      </c>
      <c r="FU152" s="67" t="s">
        <v>342</v>
      </c>
      <c r="FV152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52" s="59"/>
      <c r="FX152" s="13" t="s">
        <v>142</v>
      </c>
      <c r="FY152" s="68">
        <f t="shared" si="251"/>
        <v>3249</v>
      </c>
      <c r="FZ152" t="s">
        <v>851</v>
      </c>
      <c r="GA152" s="67">
        <f>form!B152</f>
        <v>0</v>
      </c>
      <c r="GB152" t="s">
        <v>853</v>
      </c>
      <c r="GC152" s="34">
        <f t="shared" si="252"/>
        <v>3233</v>
      </c>
      <c r="GD152" t="s">
        <v>852</v>
      </c>
      <c r="GE152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3233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52" s="67"/>
      <c r="GH152" s="67"/>
      <c r="GI152" s="67"/>
      <c r="GJ152" s="67"/>
      <c r="GL152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3247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52" s="67"/>
      <c r="GN152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52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3233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52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3234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52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3235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52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52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3247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52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3240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52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52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52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52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52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52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52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52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52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52" s="66" t="str">
        <f t="shared" si="271"/>
        <v>INSERT INTO `ez_fabrik_joins` (`list_id`, `element_id`, `join_from_table`, `table_join`, `table_key`, `table_join_key`, `join_type`, `group_id`, `params`) VALUES (0, 3247, '', '#__users', 'user_sp', 'id', 'left', 0, '{"join-label":"name","type":"element","pk":"`#__users`.`id`"}');</v>
      </c>
    </row>
    <row r="153" spans="1:212" x14ac:dyDescent="0.25">
      <c r="A153" s="67" t="s">
        <v>142</v>
      </c>
      <c r="B153" s="68">
        <f>dop!A155+1</f>
        <v>3251</v>
      </c>
      <c r="C153" s="69" t="s">
        <v>146</v>
      </c>
      <c r="D153" s="67">
        <f>form!B153</f>
        <v>0</v>
      </c>
      <c r="E153" s="67" t="s">
        <v>854</v>
      </c>
      <c r="F153" s="70">
        <f t="shared" si="204"/>
        <v>3267</v>
      </c>
      <c r="G153" s="67" t="s">
        <v>797</v>
      </c>
      <c r="H153" s="67"/>
      <c r="I153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3267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53" s="67" t="s">
        <v>142</v>
      </c>
      <c r="L153" s="68">
        <f t="shared" si="206"/>
        <v>3252</v>
      </c>
      <c r="M153" s="69" t="s">
        <v>147</v>
      </c>
      <c r="N153" s="67">
        <f>form!B153</f>
        <v>0</v>
      </c>
      <c r="O153" s="67" t="s">
        <v>798</v>
      </c>
      <c r="P153" s="67"/>
      <c r="Q153" s="67"/>
      <c r="R153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53" s="67" t="s">
        <v>142</v>
      </c>
      <c r="U153" s="68">
        <f t="shared" si="208"/>
        <v>3253</v>
      </c>
      <c r="V153" s="69" t="s">
        <v>148</v>
      </c>
      <c r="W153" s="67">
        <f>form!B153</f>
        <v>0</v>
      </c>
      <c r="X153" s="67" t="s">
        <v>138</v>
      </c>
      <c r="Y153" s="67"/>
      <c r="Z153" s="67"/>
      <c r="AA153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53" s="67" t="s">
        <v>142</v>
      </c>
      <c r="AD153" s="68">
        <f t="shared" si="210"/>
        <v>3254</v>
      </c>
      <c r="AE153" s="69" t="s">
        <v>149</v>
      </c>
      <c r="AF153" s="67">
        <f>form!B153</f>
        <v>0</v>
      </c>
      <c r="AG153" s="67" t="s">
        <v>807</v>
      </c>
      <c r="AH153" s="67">
        <f t="shared" si="211"/>
        <v>3253</v>
      </c>
      <c r="AI153" s="67" t="s">
        <v>810</v>
      </c>
      <c r="AJ153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3253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53" s="67" t="s">
        <v>142</v>
      </c>
      <c r="AM153" s="68">
        <f t="shared" si="213"/>
        <v>3255</v>
      </c>
      <c r="AN153" s="69" t="s">
        <v>150</v>
      </c>
      <c r="AO153" s="67">
        <f>form!B153</f>
        <v>0</v>
      </c>
      <c r="AP153" s="67" t="s">
        <v>808</v>
      </c>
      <c r="AQ153" s="67">
        <f t="shared" si="214"/>
        <v>3254</v>
      </c>
      <c r="AR153" s="67" t="s">
        <v>811</v>
      </c>
      <c r="AS153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3254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53" s="67" t="s">
        <v>142</v>
      </c>
      <c r="AV153" s="68">
        <f t="shared" si="216"/>
        <v>3256</v>
      </c>
      <c r="AW153" s="69" t="s">
        <v>151</v>
      </c>
      <c r="AX153" s="67">
        <f>form!B153</f>
        <v>0</v>
      </c>
      <c r="AY153" s="67" t="s">
        <v>809</v>
      </c>
      <c r="AZ153" s="67">
        <f t="shared" si="217"/>
        <v>3255</v>
      </c>
      <c r="BA153" s="67" t="s">
        <v>812</v>
      </c>
      <c r="BB153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3255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53" s="67" t="s">
        <v>142</v>
      </c>
      <c r="BE153" s="68">
        <f t="shared" si="219"/>
        <v>3257</v>
      </c>
      <c r="BF153" s="69" t="s">
        <v>152</v>
      </c>
      <c r="BG153" s="67">
        <f>form!B153</f>
        <v>0</v>
      </c>
      <c r="BH153" s="67" t="s">
        <v>849</v>
      </c>
      <c r="BI153" s="67"/>
      <c r="BJ153" s="67"/>
      <c r="BK153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53" s="67" t="s">
        <v>142</v>
      </c>
      <c r="BN153" s="68">
        <f t="shared" si="221"/>
        <v>3258</v>
      </c>
      <c r="BO153" s="69" t="s">
        <v>153</v>
      </c>
      <c r="BP153" s="67">
        <f>form!B153</f>
        <v>0</v>
      </c>
      <c r="BQ153" s="67" t="s">
        <v>814</v>
      </c>
      <c r="BR153" s="67">
        <f t="shared" si="222"/>
        <v>3267</v>
      </c>
      <c r="BS153" s="67" t="s">
        <v>144</v>
      </c>
      <c r="BT153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3267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53" s="67" t="s">
        <v>142</v>
      </c>
      <c r="BW153" s="68">
        <f t="shared" si="224"/>
        <v>3259</v>
      </c>
      <c r="BX153" s="69" t="s">
        <v>154</v>
      </c>
      <c r="BY153" s="67">
        <f>form!B153</f>
        <v>0</v>
      </c>
      <c r="BZ153" s="67" t="s">
        <v>806</v>
      </c>
      <c r="CA153" s="67">
        <f t="shared" si="225"/>
        <v>3260</v>
      </c>
      <c r="CB153" s="67" t="s">
        <v>145</v>
      </c>
      <c r="CC153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3260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53" s="67" t="s">
        <v>142</v>
      </c>
      <c r="CF153" s="68">
        <f t="shared" si="227"/>
        <v>3260</v>
      </c>
      <c r="CG153" s="69" t="s">
        <v>155</v>
      </c>
      <c r="CH153" s="67">
        <f>form!B153</f>
        <v>0</v>
      </c>
      <c r="CI153" s="67" t="s">
        <v>139</v>
      </c>
      <c r="CJ153" s="67"/>
      <c r="CK153" s="67"/>
      <c r="CL153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53" s="67" t="s">
        <v>142</v>
      </c>
      <c r="CO153" s="68">
        <f t="shared" si="229"/>
        <v>3261</v>
      </c>
      <c r="CP153" s="69" t="s">
        <v>141</v>
      </c>
      <c r="CQ153" s="67">
        <f>form!B153</f>
        <v>0</v>
      </c>
      <c r="CR153" s="67" t="s">
        <v>140</v>
      </c>
      <c r="CS153" s="67"/>
      <c r="CT153" s="67"/>
      <c r="CU153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53" s="67" t="s">
        <v>142</v>
      </c>
      <c r="CX153" s="68">
        <f t="shared" si="231"/>
        <v>3262</v>
      </c>
      <c r="CY153" s="69" t="s">
        <v>156</v>
      </c>
      <c r="CZ153" s="67">
        <f>form!B153</f>
        <v>0</v>
      </c>
      <c r="DA153" s="67" t="s">
        <v>137</v>
      </c>
      <c r="DB153" s="67"/>
      <c r="DC153" s="67"/>
      <c r="DD153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53" s="67" t="s">
        <v>142</v>
      </c>
      <c r="DG153" s="68">
        <f t="shared" si="233"/>
        <v>3263</v>
      </c>
      <c r="DH153" s="69" t="s">
        <v>158</v>
      </c>
      <c r="DI153" s="67">
        <f>form!B153</f>
        <v>0</v>
      </c>
      <c r="DJ153" s="67" t="s">
        <v>799</v>
      </c>
      <c r="DK153" s="70">
        <f t="shared" si="234"/>
        <v>3267</v>
      </c>
      <c r="DL153" s="67" t="s">
        <v>800</v>
      </c>
      <c r="DM153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53" s="67" t="s">
        <v>142</v>
      </c>
      <c r="DP153" s="68">
        <f t="shared" si="236"/>
        <v>3264</v>
      </c>
      <c r="DQ153" s="69" t="s">
        <v>159</v>
      </c>
      <c r="DR153" s="67">
        <f>form!B153</f>
        <v>0</v>
      </c>
      <c r="DS153" s="67" t="s">
        <v>802</v>
      </c>
      <c r="DT153" s="70">
        <f t="shared" si="237"/>
        <v>3267</v>
      </c>
      <c r="DU153" s="67" t="s">
        <v>803</v>
      </c>
      <c r="DV153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53" s="67" t="s">
        <v>142</v>
      </c>
      <c r="DY153" s="68">
        <f t="shared" si="239"/>
        <v>3265</v>
      </c>
      <c r="DZ153" s="69" t="s">
        <v>160</v>
      </c>
      <c r="EA153" s="67">
        <f>form!B153</f>
        <v>0</v>
      </c>
      <c r="EB153" s="67" t="s">
        <v>804</v>
      </c>
      <c r="EC153" s="70">
        <f t="shared" si="240"/>
        <v>3267</v>
      </c>
      <c r="ED153" s="67" t="s">
        <v>803</v>
      </c>
      <c r="EE153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53" s="67" t="s">
        <v>142</v>
      </c>
      <c r="EH153" s="68">
        <f t="shared" si="242"/>
        <v>3266</v>
      </c>
      <c r="EI153" s="69" t="s">
        <v>161</v>
      </c>
      <c r="EJ153" s="67">
        <f>form!B153</f>
        <v>0</v>
      </c>
      <c r="EK153" s="67" t="s">
        <v>805</v>
      </c>
      <c r="EL153" s="70">
        <f t="shared" si="243"/>
        <v>3267</v>
      </c>
      <c r="EM153" s="67" t="s">
        <v>803</v>
      </c>
      <c r="EN153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53" s="67" t="s">
        <v>142</v>
      </c>
      <c r="EQ153" s="68">
        <f t="shared" si="245"/>
        <v>3267</v>
      </c>
      <c r="ER153" s="69" t="s">
        <v>157</v>
      </c>
      <c r="ES153" s="67">
        <f>form!B153</f>
        <v>0</v>
      </c>
      <c r="ET153" s="67" t="s">
        <v>813</v>
      </c>
      <c r="EU153" s="67"/>
      <c r="EV153" s="67"/>
      <c r="EW153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53" s="71" t="s">
        <v>162</v>
      </c>
      <c r="FI153" s="71">
        <f t="shared" si="247"/>
        <v>3267</v>
      </c>
      <c r="FJ153" s="71" t="s">
        <v>163</v>
      </c>
      <c r="FK153" s="67">
        <f>form!B153</f>
        <v>0</v>
      </c>
      <c r="FL153" s="71" t="s">
        <v>164</v>
      </c>
      <c r="FM153" s="71"/>
      <c r="FN153" s="71"/>
      <c r="FO153" s="58" t="str">
        <f t="shared" si="248"/>
        <v>INSERT INTO `ez_fabrik_joins` (`list_id`, `element_id`, `join_from_table`, `table_join`, `table_key`, `table_join_key`, `join_type`, `group_id`, `params`) VALUES (0, 3267, '', '#__users', 'user_sp', 'id', 'left', 0, '{"join-label":"name","type":"element","pk":"`#__users`.`id`"}');</v>
      </c>
      <c r="FQ153" s="67" t="s">
        <v>142</v>
      </c>
      <c r="FR153" s="68">
        <f t="shared" si="249"/>
        <v>3268</v>
      </c>
      <c r="FS153" s="67" t="s">
        <v>341</v>
      </c>
      <c r="FT153" s="67">
        <f>form!B153</f>
        <v>0</v>
      </c>
      <c r="FU153" s="67" t="s">
        <v>342</v>
      </c>
      <c r="FV153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53" s="59"/>
      <c r="FX153" s="13" t="s">
        <v>142</v>
      </c>
      <c r="FY153" s="68">
        <f t="shared" si="251"/>
        <v>3269</v>
      </c>
      <c r="FZ153" t="s">
        <v>851</v>
      </c>
      <c r="GA153" s="67">
        <f>form!B153</f>
        <v>0</v>
      </c>
      <c r="GB153" t="s">
        <v>853</v>
      </c>
      <c r="GC153" s="34">
        <f t="shared" si="252"/>
        <v>3253</v>
      </c>
      <c r="GD153" t="s">
        <v>852</v>
      </c>
      <c r="GE153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3253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53" s="67"/>
      <c r="GH153" s="67"/>
      <c r="GI153" s="67"/>
      <c r="GJ153" s="67"/>
      <c r="GL153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3267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53" s="67"/>
      <c r="GN153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53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3253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53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3254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53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3255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53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53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3267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53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3260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53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53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53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53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53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53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53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53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53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53" s="66" t="str">
        <f t="shared" si="271"/>
        <v>INSERT INTO `ez_fabrik_joins` (`list_id`, `element_id`, `join_from_table`, `table_join`, `table_key`, `table_join_key`, `join_type`, `group_id`, `params`) VALUES (0, 3267, '', '#__users', 'user_sp', 'id', 'left', 0, '{"join-label":"name","type":"element","pk":"`#__users`.`id`"}');</v>
      </c>
    </row>
    <row r="154" spans="1:212" x14ac:dyDescent="0.25">
      <c r="A154" s="67" t="s">
        <v>142</v>
      </c>
      <c r="B154" s="68">
        <f>dop!A156+1</f>
        <v>3271</v>
      </c>
      <c r="C154" s="69" t="s">
        <v>146</v>
      </c>
      <c r="D154" s="67">
        <f>form!B154</f>
        <v>0</v>
      </c>
      <c r="E154" s="67" t="s">
        <v>854</v>
      </c>
      <c r="F154" s="70">
        <f t="shared" si="204"/>
        <v>3287</v>
      </c>
      <c r="G154" s="67" t="s">
        <v>797</v>
      </c>
      <c r="H154" s="67"/>
      <c r="I154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3287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54" s="67" t="s">
        <v>142</v>
      </c>
      <c r="L154" s="68">
        <f t="shared" si="206"/>
        <v>3272</v>
      </c>
      <c r="M154" s="69" t="s">
        <v>147</v>
      </c>
      <c r="N154" s="67">
        <f>form!B154</f>
        <v>0</v>
      </c>
      <c r="O154" s="67" t="s">
        <v>798</v>
      </c>
      <c r="P154" s="67"/>
      <c r="Q154" s="67"/>
      <c r="R154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54" s="67" t="s">
        <v>142</v>
      </c>
      <c r="U154" s="68">
        <f t="shared" si="208"/>
        <v>3273</v>
      </c>
      <c r="V154" s="69" t="s">
        <v>148</v>
      </c>
      <c r="W154" s="67">
        <f>form!B154</f>
        <v>0</v>
      </c>
      <c r="X154" s="67" t="s">
        <v>138</v>
      </c>
      <c r="Y154" s="67"/>
      <c r="Z154" s="67"/>
      <c r="AA154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54" s="67" t="s">
        <v>142</v>
      </c>
      <c r="AD154" s="68">
        <f t="shared" si="210"/>
        <v>3274</v>
      </c>
      <c r="AE154" s="69" t="s">
        <v>149</v>
      </c>
      <c r="AF154" s="67">
        <f>form!B154</f>
        <v>0</v>
      </c>
      <c r="AG154" s="67" t="s">
        <v>807</v>
      </c>
      <c r="AH154" s="67">
        <f t="shared" si="211"/>
        <v>3273</v>
      </c>
      <c r="AI154" s="67" t="s">
        <v>810</v>
      </c>
      <c r="AJ154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3273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54" s="67" t="s">
        <v>142</v>
      </c>
      <c r="AM154" s="68">
        <f t="shared" si="213"/>
        <v>3275</v>
      </c>
      <c r="AN154" s="69" t="s">
        <v>150</v>
      </c>
      <c r="AO154" s="67">
        <f>form!B154</f>
        <v>0</v>
      </c>
      <c r="AP154" s="67" t="s">
        <v>808</v>
      </c>
      <c r="AQ154" s="67">
        <f t="shared" si="214"/>
        <v>3274</v>
      </c>
      <c r="AR154" s="67" t="s">
        <v>811</v>
      </c>
      <c r="AS154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3274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54" s="67" t="s">
        <v>142</v>
      </c>
      <c r="AV154" s="68">
        <f t="shared" si="216"/>
        <v>3276</v>
      </c>
      <c r="AW154" s="69" t="s">
        <v>151</v>
      </c>
      <c r="AX154" s="67">
        <f>form!B154</f>
        <v>0</v>
      </c>
      <c r="AY154" s="67" t="s">
        <v>809</v>
      </c>
      <c r="AZ154" s="67">
        <f t="shared" si="217"/>
        <v>3275</v>
      </c>
      <c r="BA154" s="67" t="s">
        <v>812</v>
      </c>
      <c r="BB154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3275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54" s="67" t="s">
        <v>142</v>
      </c>
      <c r="BE154" s="68">
        <f t="shared" si="219"/>
        <v>3277</v>
      </c>
      <c r="BF154" s="69" t="s">
        <v>152</v>
      </c>
      <c r="BG154" s="67">
        <f>form!B154</f>
        <v>0</v>
      </c>
      <c r="BH154" s="67" t="s">
        <v>849</v>
      </c>
      <c r="BI154" s="67"/>
      <c r="BJ154" s="67"/>
      <c r="BK154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54" s="67" t="s">
        <v>142</v>
      </c>
      <c r="BN154" s="68">
        <f t="shared" si="221"/>
        <v>3278</v>
      </c>
      <c r="BO154" s="69" t="s">
        <v>153</v>
      </c>
      <c r="BP154" s="67">
        <f>form!B154</f>
        <v>0</v>
      </c>
      <c r="BQ154" s="67" t="s">
        <v>814</v>
      </c>
      <c r="BR154" s="67">
        <f t="shared" si="222"/>
        <v>3287</v>
      </c>
      <c r="BS154" s="67" t="s">
        <v>144</v>
      </c>
      <c r="BT154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3287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54" s="67" t="s">
        <v>142</v>
      </c>
      <c r="BW154" s="68">
        <f t="shared" si="224"/>
        <v>3279</v>
      </c>
      <c r="BX154" s="69" t="s">
        <v>154</v>
      </c>
      <c r="BY154" s="67">
        <f>form!B154</f>
        <v>0</v>
      </c>
      <c r="BZ154" s="67" t="s">
        <v>806</v>
      </c>
      <c r="CA154" s="67">
        <f t="shared" si="225"/>
        <v>3280</v>
      </c>
      <c r="CB154" s="67" t="s">
        <v>145</v>
      </c>
      <c r="CC154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3280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54" s="67" t="s">
        <v>142</v>
      </c>
      <c r="CF154" s="68">
        <f t="shared" si="227"/>
        <v>3280</v>
      </c>
      <c r="CG154" s="69" t="s">
        <v>155</v>
      </c>
      <c r="CH154" s="67">
        <f>form!B154</f>
        <v>0</v>
      </c>
      <c r="CI154" s="67" t="s">
        <v>139</v>
      </c>
      <c r="CJ154" s="67"/>
      <c r="CK154" s="67"/>
      <c r="CL154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54" s="67" t="s">
        <v>142</v>
      </c>
      <c r="CO154" s="68">
        <f t="shared" si="229"/>
        <v>3281</v>
      </c>
      <c r="CP154" s="69" t="s">
        <v>141</v>
      </c>
      <c r="CQ154" s="67">
        <f>form!B154</f>
        <v>0</v>
      </c>
      <c r="CR154" s="67" t="s">
        <v>140</v>
      </c>
      <c r="CS154" s="67"/>
      <c r="CT154" s="67"/>
      <c r="CU154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54" s="67" t="s">
        <v>142</v>
      </c>
      <c r="CX154" s="68">
        <f t="shared" si="231"/>
        <v>3282</v>
      </c>
      <c r="CY154" s="69" t="s">
        <v>156</v>
      </c>
      <c r="CZ154" s="67">
        <f>form!B154</f>
        <v>0</v>
      </c>
      <c r="DA154" s="67" t="s">
        <v>137</v>
      </c>
      <c r="DB154" s="67"/>
      <c r="DC154" s="67"/>
      <c r="DD154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54" s="67" t="s">
        <v>142</v>
      </c>
      <c r="DG154" s="68">
        <f t="shared" si="233"/>
        <v>3283</v>
      </c>
      <c r="DH154" s="69" t="s">
        <v>158</v>
      </c>
      <c r="DI154" s="67">
        <f>form!B154</f>
        <v>0</v>
      </c>
      <c r="DJ154" s="67" t="s">
        <v>799</v>
      </c>
      <c r="DK154" s="70">
        <f t="shared" si="234"/>
        <v>3287</v>
      </c>
      <c r="DL154" s="67" t="s">
        <v>800</v>
      </c>
      <c r="DM154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54" s="67" t="s">
        <v>142</v>
      </c>
      <c r="DP154" s="68">
        <f t="shared" si="236"/>
        <v>3284</v>
      </c>
      <c r="DQ154" s="69" t="s">
        <v>159</v>
      </c>
      <c r="DR154" s="67">
        <f>form!B154</f>
        <v>0</v>
      </c>
      <c r="DS154" s="67" t="s">
        <v>802</v>
      </c>
      <c r="DT154" s="70">
        <f t="shared" si="237"/>
        <v>3287</v>
      </c>
      <c r="DU154" s="67" t="s">
        <v>803</v>
      </c>
      <c r="DV154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54" s="67" t="s">
        <v>142</v>
      </c>
      <c r="DY154" s="68">
        <f t="shared" si="239"/>
        <v>3285</v>
      </c>
      <c r="DZ154" s="69" t="s">
        <v>160</v>
      </c>
      <c r="EA154" s="67">
        <f>form!B154</f>
        <v>0</v>
      </c>
      <c r="EB154" s="67" t="s">
        <v>804</v>
      </c>
      <c r="EC154" s="70">
        <f t="shared" si="240"/>
        <v>3287</v>
      </c>
      <c r="ED154" s="67" t="s">
        <v>803</v>
      </c>
      <c r="EE154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54" s="67" t="s">
        <v>142</v>
      </c>
      <c r="EH154" s="68">
        <f t="shared" si="242"/>
        <v>3286</v>
      </c>
      <c r="EI154" s="69" t="s">
        <v>161</v>
      </c>
      <c r="EJ154" s="67">
        <f>form!B154</f>
        <v>0</v>
      </c>
      <c r="EK154" s="67" t="s">
        <v>805</v>
      </c>
      <c r="EL154" s="70">
        <f t="shared" si="243"/>
        <v>3287</v>
      </c>
      <c r="EM154" s="67" t="s">
        <v>803</v>
      </c>
      <c r="EN154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54" s="67" t="s">
        <v>142</v>
      </c>
      <c r="EQ154" s="68">
        <f t="shared" si="245"/>
        <v>3287</v>
      </c>
      <c r="ER154" s="69" t="s">
        <v>157</v>
      </c>
      <c r="ES154" s="67">
        <f>form!B154</f>
        <v>0</v>
      </c>
      <c r="ET154" s="67" t="s">
        <v>813</v>
      </c>
      <c r="EU154" s="67"/>
      <c r="EV154" s="67"/>
      <c r="EW154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54" s="71" t="s">
        <v>162</v>
      </c>
      <c r="FI154" s="71">
        <f t="shared" si="247"/>
        <v>3287</v>
      </c>
      <c r="FJ154" s="71" t="s">
        <v>163</v>
      </c>
      <c r="FK154" s="67">
        <f>form!B154</f>
        <v>0</v>
      </c>
      <c r="FL154" s="71" t="s">
        <v>164</v>
      </c>
      <c r="FM154" s="71"/>
      <c r="FN154" s="71"/>
      <c r="FO154" s="58" t="str">
        <f t="shared" si="248"/>
        <v>INSERT INTO `ez_fabrik_joins` (`list_id`, `element_id`, `join_from_table`, `table_join`, `table_key`, `table_join_key`, `join_type`, `group_id`, `params`) VALUES (0, 3287, '', '#__users', 'user_sp', 'id', 'left', 0, '{"join-label":"name","type":"element","pk":"`#__users`.`id`"}');</v>
      </c>
      <c r="FQ154" s="67" t="s">
        <v>142</v>
      </c>
      <c r="FR154" s="68">
        <f t="shared" si="249"/>
        <v>3288</v>
      </c>
      <c r="FS154" s="67" t="s">
        <v>341</v>
      </c>
      <c r="FT154" s="67">
        <f>form!B154</f>
        <v>0</v>
      </c>
      <c r="FU154" s="67" t="s">
        <v>342</v>
      </c>
      <c r="FV154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54" s="59"/>
      <c r="FX154" s="13" t="s">
        <v>142</v>
      </c>
      <c r="FY154" s="68">
        <f t="shared" si="251"/>
        <v>3289</v>
      </c>
      <c r="FZ154" t="s">
        <v>851</v>
      </c>
      <c r="GA154" s="67">
        <f>form!B154</f>
        <v>0</v>
      </c>
      <c r="GB154" t="s">
        <v>853</v>
      </c>
      <c r="GC154" s="34">
        <f t="shared" si="252"/>
        <v>3273</v>
      </c>
      <c r="GD154" t="s">
        <v>852</v>
      </c>
      <c r="GE154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3273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54" s="67"/>
      <c r="GH154" s="67"/>
      <c r="GI154" s="67"/>
      <c r="GJ154" s="67"/>
      <c r="GL154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3287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54" s="67"/>
      <c r="GN154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54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3273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54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3274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54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3275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54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54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3287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54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3280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54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54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54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54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54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54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54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3287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54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54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54" s="66" t="str">
        <f t="shared" si="271"/>
        <v>INSERT INTO `ez_fabrik_joins` (`list_id`, `element_id`, `join_from_table`, `table_join`, `table_key`, `table_join_key`, `join_type`, `group_id`, `params`) VALUES (0, 3287, '', '#__users', 'user_sp', 'id', 'left', 0, '{"join-label":"name","type":"element","pk":"`#__users`.`id`"}');</v>
      </c>
    </row>
    <row r="155" spans="1:212" x14ac:dyDescent="0.25">
      <c r="A155" s="67" t="s">
        <v>142</v>
      </c>
      <c r="B155" s="68">
        <f>dop!A157+1</f>
        <v>3291</v>
      </c>
      <c r="C155" s="69" t="s">
        <v>146</v>
      </c>
      <c r="D155" s="67">
        <f>form!B155</f>
        <v>0</v>
      </c>
      <c r="E155" s="67" t="s">
        <v>854</v>
      </c>
      <c r="F155" s="70">
        <f t="shared" si="204"/>
        <v>3307</v>
      </c>
      <c r="G155" s="67" t="s">
        <v>797</v>
      </c>
      <c r="H155" s="67"/>
      <c r="I155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3307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55" s="67" t="s">
        <v>142</v>
      </c>
      <c r="L155" s="68">
        <f t="shared" si="206"/>
        <v>3292</v>
      </c>
      <c r="M155" s="69" t="s">
        <v>147</v>
      </c>
      <c r="N155" s="67">
        <f>form!B155</f>
        <v>0</v>
      </c>
      <c r="O155" s="67" t="s">
        <v>798</v>
      </c>
      <c r="P155" s="67"/>
      <c r="Q155" s="67"/>
      <c r="R155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55" s="67" t="s">
        <v>142</v>
      </c>
      <c r="U155" s="68">
        <f t="shared" si="208"/>
        <v>3293</v>
      </c>
      <c r="V155" s="69" t="s">
        <v>148</v>
      </c>
      <c r="W155" s="67">
        <f>form!B155</f>
        <v>0</v>
      </c>
      <c r="X155" s="67" t="s">
        <v>138</v>
      </c>
      <c r="Y155" s="67"/>
      <c r="Z155" s="67"/>
      <c r="AA155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55" s="67" t="s">
        <v>142</v>
      </c>
      <c r="AD155" s="68">
        <f t="shared" si="210"/>
        <v>3294</v>
      </c>
      <c r="AE155" s="69" t="s">
        <v>149</v>
      </c>
      <c r="AF155" s="67">
        <f>form!B155</f>
        <v>0</v>
      </c>
      <c r="AG155" s="67" t="s">
        <v>807</v>
      </c>
      <c r="AH155" s="67">
        <f t="shared" si="211"/>
        <v>3293</v>
      </c>
      <c r="AI155" s="67" t="s">
        <v>810</v>
      </c>
      <c r="AJ155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3293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55" s="67" t="s">
        <v>142</v>
      </c>
      <c r="AM155" s="68">
        <f t="shared" si="213"/>
        <v>3295</v>
      </c>
      <c r="AN155" s="69" t="s">
        <v>150</v>
      </c>
      <c r="AO155" s="67">
        <f>form!B155</f>
        <v>0</v>
      </c>
      <c r="AP155" s="67" t="s">
        <v>808</v>
      </c>
      <c r="AQ155" s="67">
        <f t="shared" si="214"/>
        <v>3294</v>
      </c>
      <c r="AR155" s="67" t="s">
        <v>811</v>
      </c>
      <c r="AS155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3294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55" s="67" t="s">
        <v>142</v>
      </c>
      <c r="AV155" s="68">
        <f t="shared" si="216"/>
        <v>3296</v>
      </c>
      <c r="AW155" s="69" t="s">
        <v>151</v>
      </c>
      <c r="AX155" s="67">
        <f>form!B155</f>
        <v>0</v>
      </c>
      <c r="AY155" s="67" t="s">
        <v>809</v>
      </c>
      <c r="AZ155" s="67">
        <f t="shared" si="217"/>
        <v>3295</v>
      </c>
      <c r="BA155" s="67" t="s">
        <v>812</v>
      </c>
      <c r="BB155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3295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55" s="67" t="s">
        <v>142</v>
      </c>
      <c r="BE155" s="68">
        <f t="shared" si="219"/>
        <v>3297</v>
      </c>
      <c r="BF155" s="69" t="s">
        <v>152</v>
      </c>
      <c r="BG155" s="67">
        <f>form!B155</f>
        <v>0</v>
      </c>
      <c r="BH155" s="67" t="s">
        <v>849</v>
      </c>
      <c r="BI155" s="67"/>
      <c r="BJ155" s="67"/>
      <c r="BK155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55" s="67" t="s">
        <v>142</v>
      </c>
      <c r="BN155" s="68">
        <f t="shared" si="221"/>
        <v>3298</v>
      </c>
      <c r="BO155" s="69" t="s">
        <v>153</v>
      </c>
      <c r="BP155" s="67">
        <f>form!B155</f>
        <v>0</v>
      </c>
      <c r="BQ155" s="67" t="s">
        <v>814</v>
      </c>
      <c r="BR155" s="67">
        <f t="shared" si="222"/>
        <v>3307</v>
      </c>
      <c r="BS155" s="67" t="s">
        <v>144</v>
      </c>
      <c r="BT155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3307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55" s="67" t="s">
        <v>142</v>
      </c>
      <c r="BW155" s="68">
        <f t="shared" si="224"/>
        <v>3299</v>
      </c>
      <c r="BX155" s="69" t="s">
        <v>154</v>
      </c>
      <c r="BY155" s="67">
        <f>form!B155</f>
        <v>0</v>
      </c>
      <c r="BZ155" s="67" t="s">
        <v>806</v>
      </c>
      <c r="CA155" s="67">
        <f t="shared" si="225"/>
        <v>3300</v>
      </c>
      <c r="CB155" s="67" t="s">
        <v>145</v>
      </c>
      <c r="CC155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3300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55" s="67" t="s">
        <v>142</v>
      </c>
      <c r="CF155" s="68">
        <f t="shared" si="227"/>
        <v>3300</v>
      </c>
      <c r="CG155" s="69" t="s">
        <v>155</v>
      </c>
      <c r="CH155" s="67">
        <f>form!B155</f>
        <v>0</v>
      </c>
      <c r="CI155" s="67" t="s">
        <v>139</v>
      </c>
      <c r="CJ155" s="67"/>
      <c r="CK155" s="67"/>
      <c r="CL155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55" s="67" t="s">
        <v>142</v>
      </c>
      <c r="CO155" s="68">
        <f t="shared" si="229"/>
        <v>3301</v>
      </c>
      <c r="CP155" s="69" t="s">
        <v>141</v>
      </c>
      <c r="CQ155" s="67">
        <f>form!B155</f>
        <v>0</v>
      </c>
      <c r="CR155" s="67" t="s">
        <v>140</v>
      </c>
      <c r="CS155" s="67"/>
      <c r="CT155" s="67"/>
      <c r="CU155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55" s="67" t="s">
        <v>142</v>
      </c>
      <c r="CX155" s="68">
        <f t="shared" si="231"/>
        <v>3302</v>
      </c>
      <c r="CY155" s="69" t="s">
        <v>156</v>
      </c>
      <c r="CZ155" s="67">
        <f>form!B155</f>
        <v>0</v>
      </c>
      <c r="DA155" s="67" t="s">
        <v>137</v>
      </c>
      <c r="DB155" s="67"/>
      <c r="DC155" s="67"/>
      <c r="DD155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55" s="67" t="s">
        <v>142</v>
      </c>
      <c r="DG155" s="68">
        <f t="shared" si="233"/>
        <v>3303</v>
      </c>
      <c r="DH155" s="69" t="s">
        <v>158</v>
      </c>
      <c r="DI155" s="67">
        <f>form!B155</f>
        <v>0</v>
      </c>
      <c r="DJ155" s="67" t="s">
        <v>799</v>
      </c>
      <c r="DK155" s="70">
        <f t="shared" si="234"/>
        <v>3307</v>
      </c>
      <c r="DL155" s="67" t="s">
        <v>800</v>
      </c>
      <c r="DM155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55" s="67" t="s">
        <v>142</v>
      </c>
      <c r="DP155" s="68">
        <f t="shared" si="236"/>
        <v>3304</v>
      </c>
      <c r="DQ155" s="69" t="s">
        <v>159</v>
      </c>
      <c r="DR155" s="67">
        <f>form!B155</f>
        <v>0</v>
      </c>
      <c r="DS155" s="67" t="s">
        <v>802</v>
      </c>
      <c r="DT155" s="70">
        <f t="shared" si="237"/>
        <v>3307</v>
      </c>
      <c r="DU155" s="67" t="s">
        <v>803</v>
      </c>
      <c r="DV155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55" s="67" t="s">
        <v>142</v>
      </c>
      <c r="DY155" s="68">
        <f t="shared" si="239"/>
        <v>3305</v>
      </c>
      <c r="DZ155" s="69" t="s">
        <v>160</v>
      </c>
      <c r="EA155" s="67">
        <f>form!B155</f>
        <v>0</v>
      </c>
      <c r="EB155" s="67" t="s">
        <v>804</v>
      </c>
      <c r="EC155" s="70">
        <f t="shared" si="240"/>
        <v>3307</v>
      </c>
      <c r="ED155" s="67" t="s">
        <v>803</v>
      </c>
      <c r="EE155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55" s="67" t="s">
        <v>142</v>
      </c>
      <c r="EH155" s="68">
        <f t="shared" si="242"/>
        <v>3306</v>
      </c>
      <c r="EI155" s="69" t="s">
        <v>161</v>
      </c>
      <c r="EJ155" s="67">
        <f>form!B155</f>
        <v>0</v>
      </c>
      <c r="EK155" s="67" t="s">
        <v>805</v>
      </c>
      <c r="EL155" s="70">
        <f t="shared" si="243"/>
        <v>3307</v>
      </c>
      <c r="EM155" s="67" t="s">
        <v>803</v>
      </c>
      <c r="EN155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55" s="67" t="s">
        <v>142</v>
      </c>
      <c r="EQ155" s="68">
        <f t="shared" si="245"/>
        <v>3307</v>
      </c>
      <c r="ER155" s="69" t="s">
        <v>157</v>
      </c>
      <c r="ES155" s="67">
        <f>form!B155</f>
        <v>0</v>
      </c>
      <c r="ET155" s="67" t="s">
        <v>813</v>
      </c>
      <c r="EU155" s="67"/>
      <c r="EV155" s="67"/>
      <c r="EW155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55" s="71" t="s">
        <v>162</v>
      </c>
      <c r="FI155" s="71">
        <f t="shared" si="247"/>
        <v>3307</v>
      </c>
      <c r="FJ155" s="71" t="s">
        <v>163</v>
      </c>
      <c r="FK155" s="67">
        <f>form!B155</f>
        <v>0</v>
      </c>
      <c r="FL155" s="71" t="s">
        <v>164</v>
      </c>
      <c r="FM155" s="71"/>
      <c r="FN155" s="71"/>
      <c r="FO155" s="58" t="str">
        <f t="shared" si="248"/>
        <v>INSERT INTO `ez_fabrik_joins` (`list_id`, `element_id`, `join_from_table`, `table_join`, `table_key`, `table_join_key`, `join_type`, `group_id`, `params`) VALUES (0, 3307, '', '#__users', 'user_sp', 'id', 'left', 0, '{"join-label":"name","type":"element","pk":"`#__users`.`id`"}');</v>
      </c>
      <c r="FQ155" s="67" t="s">
        <v>142</v>
      </c>
      <c r="FR155" s="68">
        <f t="shared" si="249"/>
        <v>3308</v>
      </c>
      <c r="FS155" s="67" t="s">
        <v>341</v>
      </c>
      <c r="FT155" s="67">
        <f>form!B155</f>
        <v>0</v>
      </c>
      <c r="FU155" s="67" t="s">
        <v>342</v>
      </c>
      <c r="FV155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55" s="59"/>
      <c r="FX155" s="13" t="s">
        <v>142</v>
      </c>
      <c r="FY155" s="68">
        <f t="shared" si="251"/>
        <v>3309</v>
      </c>
      <c r="FZ155" t="s">
        <v>851</v>
      </c>
      <c r="GA155" s="67">
        <f>form!B155</f>
        <v>0</v>
      </c>
      <c r="GB155" t="s">
        <v>853</v>
      </c>
      <c r="GC155" s="34">
        <f t="shared" si="252"/>
        <v>3293</v>
      </c>
      <c r="GD155" t="s">
        <v>852</v>
      </c>
      <c r="GE155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3293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55" s="67"/>
      <c r="GH155" s="67"/>
      <c r="GI155" s="67"/>
      <c r="GJ155" s="67"/>
      <c r="GL155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3307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55" s="67"/>
      <c r="GN155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55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3293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55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3294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55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3295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55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55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3307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55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(3299,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3300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55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55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55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55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55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55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55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55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55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55" s="66" t="str">
        <f t="shared" si="271"/>
        <v>INSERT INTO `ez_fabrik_joins` (`list_id`, `element_id`, `join_from_table`, `table_join`, `table_key`, `table_join_key`, `join_type`, `group_id`, `params`) VALUES (0, 3307, '', '#__users', 'user_sp', 'id', 'left', 0, '{"join-label":"name","type":"element","pk":"`#__users`.`id`"}');</v>
      </c>
    </row>
    <row r="156" spans="1:212" x14ac:dyDescent="0.25">
      <c r="A156" s="67" t="s">
        <v>142</v>
      </c>
      <c r="B156" s="68">
        <f>dop!A158+1</f>
        <v>3311</v>
      </c>
      <c r="C156" s="69" t="s">
        <v>146</v>
      </c>
      <c r="D156" s="67">
        <f>form!B156</f>
        <v>0</v>
      </c>
      <c r="E156" s="67" t="s">
        <v>854</v>
      </c>
      <c r="F156" s="70">
        <f t="shared" si="204"/>
        <v>3327</v>
      </c>
      <c r="G156" s="67" t="s">
        <v>797</v>
      </c>
      <c r="H156" s="67"/>
      <c r="I156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3327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56" s="67" t="s">
        <v>142</v>
      </c>
      <c r="L156" s="68">
        <f t="shared" si="206"/>
        <v>3312</v>
      </c>
      <c r="M156" s="69" t="s">
        <v>147</v>
      </c>
      <c r="N156" s="67">
        <f>form!B156</f>
        <v>0</v>
      </c>
      <c r="O156" s="67" t="s">
        <v>798</v>
      </c>
      <c r="P156" s="67"/>
      <c r="Q156" s="67"/>
      <c r="R156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56" s="67" t="s">
        <v>142</v>
      </c>
      <c r="U156" s="68">
        <f t="shared" si="208"/>
        <v>3313</v>
      </c>
      <c r="V156" s="69" t="s">
        <v>148</v>
      </c>
      <c r="W156" s="67">
        <f>form!B156</f>
        <v>0</v>
      </c>
      <c r="X156" s="67" t="s">
        <v>138</v>
      </c>
      <c r="Y156" s="67"/>
      <c r="Z156" s="67"/>
      <c r="AA156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56" s="67" t="s">
        <v>142</v>
      </c>
      <c r="AD156" s="68">
        <f t="shared" si="210"/>
        <v>3314</v>
      </c>
      <c r="AE156" s="69" t="s">
        <v>149</v>
      </c>
      <c r="AF156" s="67">
        <f>form!B156</f>
        <v>0</v>
      </c>
      <c r="AG156" s="67" t="s">
        <v>807</v>
      </c>
      <c r="AH156" s="67">
        <f t="shared" si="211"/>
        <v>3313</v>
      </c>
      <c r="AI156" s="67" t="s">
        <v>810</v>
      </c>
      <c r="AJ156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3313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56" s="67" t="s">
        <v>142</v>
      </c>
      <c r="AM156" s="68">
        <f t="shared" si="213"/>
        <v>3315</v>
      </c>
      <c r="AN156" s="69" t="s">
        <v>150</v>
      </c>
      <c r="AO156" s="67">
        <f>form!B156</f>
        <v>0</v>
      </c>
      <c r="AP156" s="67" t="s">
        <v>808</v>
      </c>
      <c r="AQ156" s="67">
        <f t="shared" si="214"/>
        <v>3314</v>
      </c>
      <c r="AR156" s="67" t="s">
        <v>811</v>
      </c>
      <c r="AS156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3314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56" s="67" t="s">
        <v>142</v>
      </c>
      <c r="AV156" s="68">
        <f t="shared" si="216"/>
        <v>3316</v>
      </c>
      <c r="AW156" s="69" t="s">
        <v>151</v>
      </c>
      <c r="AX156" s="67">
        <f>form!B156</f>
        <v>0</v>
      </c>
      <c r="AY156" s="67" t="s">
        <v>809</v>
      </c>
      <c r="AZ156" s="67">
        <f t="shared" si="217"/>
        <v>3315</v>
      </c>
      <c r="BA156" s="67" t="s">
        <v>812</v>
      </c>
      <c r="BB156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3315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56" s="67" t="s">
        <v>142</v>
      </c>
      <c r="BE156" s="68">
        <f t="shared" si="219"/>
        <v>3317</v>
      </c>
      <c r="BF156" s="69" t="s">
        <v>152</v>
      </c>
      <c r="BG156" s="67">
        <f>form!B156</f>
        <v>0</v>
      </c>
      <c r="BH156" s="67" t="s">
        <v>849</v>
      </c>
      <c r="BI156" s="67"/>
      <c r="BJ156" s="67"/>
      <c r="BK156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56" s="67" t="s">
        <v>142</v>
      </c>
      <c r="BN156" s="68">
        <f t="shared" si="221"/>
        <v>3318</v>
      </c>
      <c r="BO156" s="69" t="s">
        <v>153</v>
      </c>
      <c r="BP156" s="67">
        <f>form!B156</f>
        <v>0</v>
      </c>
      <c r="BQ156" s="67" t="s">
        <v>814</v>
      </c>
      <c r="BR156" s="67">
        <f t="shared" si="222"/>
        <v>3327</v>
      </c>
      <c r="BS156" s="67" t="s">
        <v>144</v>
      </c>
      <c r="BT156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3327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56" s="67" t="s">
        <v>142</v>
      </c>
      <c r="BW156" s="68">
        <f t="shared" si="224"/>
        <v>3319</v>
      </c>
      <c r="BX156" s="69" t="s">
        <v>154</v>
      </c>
      <c r="BY156" s="67">
        <f>form!B156</f>
        <v>0</v>
      </c>
      <c r="BZ156" s="67" t="s">
        <v>806</v>
      </c>
      <c r="CA156" s="67">
        <f t="shared" si="225"/>
        <v>3320</v>
      </c>
      <c r="CB156" s="67" t="s">
        <v>145</v>
      </c>
      <c r="CC156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3320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56" s="67" t="s">
        <v>142</v>
      </c>
      <c r="CF156" s="68">
        <f t="shared" si="227"/>
        <v>3320</v>
      </c>
      <c r="CG156" s="69" t="s">
        <v>155</v>
      </c>
      <c r="CH156" s="67">
        <f>form!B156</f>
        <v>0</v>
      </c>
      <c r="CI156" s="67" t="s">
        <v>139</v>
      </c>
      <c r="CJ156" s="67"/>
      <c r="CK156" s="67"/>
      <c r="CL156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56" s="67" t="s">
        <v>142</v>
      </c>
      <c r="CO156" s="68">
        <f t="shared" si="229"/>
        <v>3321</v>
      </c>
      <c r="CP156" s="69" t="s">
        <v>141</v>
      </c>
      <c r="CQ156" s="67">
        <f>form!B156</f>
        <v>0</v>
      </c>
      <c r="CR156" s="67" t="s">
        <v>140</v>
      </c>
      <c r="CS156" s="67"/>
      <c r="CT156" s="67"/>
      <c r="CU156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56" s="67" t="s">
        <v>142</v>
      </c>
      <c r="CX156" s="68">
        <f t="shared" si="231"/>
        <v>3322</v>
      </c>
      <c r="CY156" s="69" t="s">
        <v>156</v>
      </c>
      <c r="CZ156" s="67">
        <f>form!B156</f>
        <v>0</v>
      </c>
      <c r="DA156" s="67" t="s">
        <v>137</v>
      </c>
      <c r="DB156" s="67"/>
      <c r="DC156" s="67"/>
      <c r="DD156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56" s="67" t="s">
        <v>142</v>
      </c>
      <c r="DG156" s="68">
        <f t="shared" si="233"/>
        <v>3323</v>
      </c>
      <c r="DH156" s="69" t="s">
        <v>158</v>
      </c>
      <c r="DI156" s="67">
        <f>form!B156</f>
        <v>0</v>
      </c>
      <c r="DJ156" s="67" t="s">
        <v>799</v>
      </c>
      <c r="DK156" s="70">
        <f t="shared" si="234"/>
        <v>3327</v>
      </c>
      <c r="DL156" s="67" t="s">
        <v>800</v>
      </c>
      <c r="DM156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56" s="67" t="s">
        <v>142</v>
      </c>
      <c r="DP156" s="68">
        <f t="shared" si="236"/>
        <v>3324</v>
      </c>
      <c r="DQ156" s="69" t="s">
        <v>159</v>
      </c>
      <c r="DR156" s="67">
        <f>form!B156</f>
        <v>0</v>
      </c>
      <c r="DS156" s="67" t="s">
        <v>802</v>
      </c>
      <c r="DT156" s="70">
        <f t="shared" si="237"/>
        <v>3327</v>
      </c>
      <c r="DU156" s="67" t="s">
        <v>803</v>
      </c>
      <c r="DV156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56" s="67" t="s">
        <v>142</v>
      </c>
      <c r="DY156" s="68">
        <f t="shared" si="239"/>
        <v>3325</v>
      </c>
      <c r="DZ156" s="69" t="s">
        <v>160</v>
      </c>
      <c r="EA156" s="67">
        <f>form!B156</f>
        <v>0</v>
      </c>
      <c r="EB156" s="67" t="s">
        <v>804</v>
      </c>
      <c r="EC156" s="70">
        <f t="shared" si="240"/>
        <v>3327</v>
      </c>
      <c r="ED156" s="67" t="s">
        <v>803</v>
      </c>
      <c r="EE156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56" s="67" t="s">
        <v>142</v>
      </c>
      <c r="EH156" s="68">
        <f t="shared" si="242"/>
        <v>3326</v>
      </c>
      <c r="EI156" s="69" t="s">
        <v>161</v>
      </c>
      <c r="EJ156" s="67">
        <f>form!B156</f>
        <v>0</v>
      </c>
      <c r="EK156" s="67" t="s">
        <v>805</v>
      </c>
      <c r="EL156" s="70">
        <f t="shared" si="243"/>
        <v>3327</v>
      </c>
      <c r="EM156" s="67" t="s">
        <v>803</v>
      </c>
      <c r="EN156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56" s="67" t="s">
        <v>142</v>
      </c>
      <c r="EQ156" s="68">
        <f t="shared" si="245"/>
        <v>3327</v>
      </c>
      <c r="ER156" s="69" t="s">
        <v>157</v>
      </c>
      <c r="ES156" s="67">
        <f>form!B156</f>
        <v>0</v>
      </c>
      <c r="ET156" s="67" t="s">
        <v>813</v>
      </c>
      <c r="EU156" s="67"/>
      <c r="EV156" s="67"/>
      <c r="EW156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56" s="71" t="s">
        <v>162</v>
      </c>
      <c r="FI156" s="71">
        <f t="shared" si="247"/>
        <v>3327</v>
      </c>
      <c r="FJ156" s="71" t="s">
        <v>163</v>
      </c>
      <c r="FK156" s="67">
        <f>form!B156</f>
        <v>0</v>
      </c>
      <c r="FL156" s="71" t="s">
        <v>164</v>
      </c>
      <c r="FM156" s="71"/>
      <c r="FN156" s="71"/>
      <c r="FO156" s="58" t="str">
        <f t="shared" si="248"/>
        <v>INSERT INTO `ez_fabrik_joins` (`list_id`, `element_id`, `join_from_table`, `table_join`, `table_key`, `table_join_key`, `join_type`, `group_id`, `params`) VALUES (0, 3327, '', '#__users', 'user_sp', 'id', 'left', 0, '{"join-label":"name","type":"element","pk":"`#__users`.`id`"}');</v>
      </c>
      <c r="FQ156" s="67" t="s">
        <v>142</v>
      </c>
      <c r="FR156" s="68">
        <f t="shared" si="249"/>
        <v>3328</v>
      </c>
      <c r="FS156" s="67" t="s">
        <v>341</v>
      </c>
      <c r="FT156" s="67">
        <f>form!B156</f>
        <v>0</v>
      </c>
      <c r="FU156" s="67" t="s">
        <v>342</v>
      </c>
      <c r="FV156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56" s="59"/>
      <c r="FX156" s="13" t="s">
        <v>142</v>
      </c>
      <c r="FY156" s="68">
        <f t="shared" si="251"/>
        <v>3329</v>
      </c>
      <c r="FZ156" t="s">
        <v>851</v>
      </c>
      <c r="GA156" s="67">
        <f>form!B156</f>
        <v>0</v>
      </c>
      <c r="GB156" t="s">
        <v>853</v>
      </c>
      <c r="GC156" s="34">
        <f t="shared" si="252"/>
        <v>3313</v>
      </c>
      <c r="GD156" t="s">
        <v>852</v>
      </c>
      <c r="GE156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3313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56" s="67"/>
      <c r="GH156" s="67"/>
      <c r="GI156" s="67"/>
      <c r="GJ156" s="67"/>
      <c r="GL156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3327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56" s="67"/>
      <c r="GN156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56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3313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56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3314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56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3315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56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56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3327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56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3320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56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56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56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56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56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56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56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56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56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56" s="66" t="str">
        <f t="shared" si="271"/>
        <v>INSERT INTO `ez_fabrik_joins` (`list_id`, `element_id`, `join_from_table`, `table_join`, `table_key`, `table_join_key`, `join_type`, `group_id`, `params`) VALUES (0, 3327, '', '#__users', 'user_sp', 'id', 'left', 0, '{"join-label":"name","type":"element","pk":"`#__users`.`id`"}');</v>
      </c>
    </row>
    <row r="157" spans="1:212" x14ac:dyDescent="0.25">
      <c r="A157" s="67" t="s">
        <v>142</v>
      </c>
      <c r="B157" s="68">
        <f>dop!A159+1</f>
        <v>3331</v>
      </c>
      <c r="C157" s="69" t="s">
        <v>146</v>
      </c>
      <c r="D157" s="67">
        <f>form!B157</f>
        <v>0</v>
      </c>
      <c r="E157" s="67" t="s">
        <v>854</v>
      </c>
      <c r="F157" s="70">
        <f t="shared" si="204"/>
        <v>3347</v>
      </c>
      <c r="G157" s="67" t="s">
        <v>797</v>
      </c>
      <c r="H157" s="67"/>
      <c r="I157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3347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57" s="67" t="s">
        <v>142</v>
      </c>
      <c r="L157" s="68">
        <f t="shared" si="206"/>
        <v>3332</v>
      </c>
      <c r="M157" s="69" t="s">
        <v>147</v>
      </c>
      <c r="N157" s="67">
        <f>form!B157</f>
        <v>0</v>
      </c>
      <c r="O157" s="67" t="s">
        <v>798</v>
      </c>
      <c r="P157" s="67"/>
      <c r="Q157" s="67"/>
      <c r="R157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57" s="67" t="s">
        <v>142</v>
      </c>
      <c r="U157" s="68">
        <f t="shared" si="208"/>
        <v>3333</v>
      </c>
      <c r="V157" s="69" t="s">
        <v>148</v>
      </c>
      <c r="W157" s="67">
        <f>form!B157</f>
        <v>0</v>
      </c>
      <c r="X157" s="67" t="s">
        <v>138</v>
      </c>
      <c r="Y157" s="67"/>
      <c r="Z157" s="67"/>
      <c r="AA157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57" s="67" t="s">
        <v>142</v>
      </c>
      <c r="AD157" s="68">
        <f t="shared" si="210"/>
        <v>3334</v>
      </c>
      <c r="AE157" s="69" t="s">
        <v>149</v>
      </c>
      <c r="AF157" s="67">
        <f>form!B157</f>
        <v>0</v>
      </c>
      <c r="AG157" s="67" t="s">
        <v>807</v>
      </c>
      <c r="AH157" s="67">
        <f t="shared" si="211"/>
        <v>3333</v>
      </c>
      <c r="AI157" s="67" t="s">
        <v>810</v>
      </c>
      <c r="AJ157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3333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57" s="67" t="s">
        <v>142</v>
      </c>
      <c r="AM157" s="68">
        <f t="shared" si="213"/>
        <v>3335</v>
      </c>
      <c r="AN157" s="69" t="s">
        <v>150</v>
      </c>
      <c r="AO157" s="67">
        <f>form!B157</f>
        <v>0</v>
      </c>
      <c r="AP157" s="67" t="s">
        <v>808</v>
      </c>
      <c r="AQ157" s="67">
        <f t="shared" si="214"/>
        <v>3334</v>
      </c>
      <c r="AR157" s="67" t="s">
        <v>811</v>
      </c>
      <c r="AS157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3334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57" s="67" t="s">
        <v>142</v>
      </c>
      <c r="AV157" s="68">
        <f t="shared" si="216"/>
        <v>3336</v>
      </c>
      <c r="AW157" s="69" t="s">
        <v>151</v>
      </c>
      <c r="AX157" s="67">
        <f>form!B157</f>
        <v>0</v>
      </c>
      <c r="AY157" s="67" t="s">
        <v>809</v>
      </c>
      <c r="AZ157" s="67">
        <f t="shared" si="217"/>
        <v>3335</v>
      </c>
      <c r="BA157" s="67" t="s">
        <v>812</v>
      </c>
      <c r="BB157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3335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57" s="67" t="s">
        <v>142</v>
      </c>
      <c r="BE157" s="68">
        <f t="shared" si="219"/>
        <v>3337</v>
      </c>
      <c r="BF157" s="69" t="s">
        <v>152</v>
      </c>
      <c r="BG157" s="67">
        <f>form!B157</f>
        <v>0</v>
      </c>
      <c r="BH157" s="67" t="s">
        <v>849</v>
      </c>
      <c r="BI157" s="67"/>
      <c r="BJ157" s="67"/>
      <c r="BK157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57" s="67" t="s">
        <v>142</v>
      </c>
      <c r="BN157" s="68">
        <f t="shared" si="221"/>
        <v>3338</v>
      </c>
      <c r="BO157" s="69" t="s">
        <v>153</v>
      </c>
      <c r="BP157" s="67">
        <f>form!B157</f>
        <v>0</v>
      </c>
      <c r="BQ157" s="67" t="s">
        <v>814</v>
      </c>
      <c r="BR157" s="67">
        <f t="shared" si="222"/>
        <v>3347</v>
      </c>
      <c r="BS157" s="67" t="s">
        <v>144</v>
      </c>
      <c r="BT157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3347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57" s="67" t="s">
        <v>142</v>
      </c>
      <c r="BW157" s="68">
        <f t="shared" si="224"/>
        <v>3339</v>
      </c>
      <c r="BX157" s="69" t="s">
        <v>154</v>
      </c>
      <c r="BY157" s="67">
        <f>form!B157</f>
        <v>0</v>
      </c>
      <c r="BZ157" s="67" t="s">
        <v>806</v>
      </c>
      <c r="CA157" s="67">
        <f t="shared" si="225"/>
        <v>3340</v>
      </c>
      <c r="CB157" s="67" t="s">
        <v>145</v>
      </c>
      <c r="CC157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3340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57" s="67" t="s">
        <v>142</v>
      </c>
      <c r="CF157" s="68">
        <f t="shared" si="227"/>
        <v>3340</v>
      </c>
      <c r="CG157" s="69" t="s">
        <v>155</v>
      </c>
      <c r="CH157" s="67">
        <f>form!B157</f>
        <v>0</v>
      </c>
      <c r="CI157" s="67" t="s">
        <v>139</v>
      </c>
      <c r="CJ157" s="67"/>
      <c r="CK157" s="67"/>
      <c r="CL157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57" s="67" t="s">
        <v>142</v>
      </c>
      <c r="CO157" s="68">
        <f t="shared" si="229"/>
        <v>3341</v>
      </c>
      <c r="CP157" s="69" t="s">
        <v>141</v>
      </c>
      <c r="CQ157" s="67">
        <f>form!B157</f>
        <v>0</v>
      </c>
      <c r="CR157" s="67" t="s">
        <v>140</v>
      </c>
      <c r="CS157" s="67"/>
      <c r="CT157" s="67"/>
      <c r="CU157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57" s="67" t="s">
        <v>142</v>
      </c>
      <c r="CX157" s="68">
        <f t="shared" si="231"/>
        <v>3342</v>
      </c>
      <c r="CY157" s="69" t="s">
        <v>156</v>
      </c>
      <c r="CZ157" s="67">
        <f>form!B157</f>
        <v>0</v>
      </c>
      <c r="DA157" s="67" t="s">
        <v>137</v>
      </c>
      <c r="DB157" s="67"/>
      <c r="DC157" s="67"/>
      <c r="DD157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57" s="67" t="s">
        <v>142</v>
      </c>
      <c r="DG157" s="68">
        <f t="shared" si="233"/>
        <v>3343</v>
      </c>
      <c r="DH157" s="69" t="s">
        <v>158</v>
      </c>
      <c r="DI157" s="67">
        <f>form!B157</f>
        <v>0</v>
      </c>
      <c r="DJ157" s="67" t="s">
        <v>799</v>
      </c>
      <c r="DK157" s="70">
        <f t="shared" si="234"/>
        <v>3347</v>
      </c>
      <c r="DL157" s="67" t="s">
        <v>800</v>
      </c>
      <c r="DM157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57" s="67" t="s">
        <v>142</v>
      </c>
      <c r="DP157" s="68">
        <f t="shared" si="236"/>
        <v>3344</v>
      </c>
      <c r="DQ157" s="69" t="s">
        <v>159</v>
      </c>
      <c r="DR157" s="67">
        <f>form!B157</f>
        <v>0</v>
      </c>
      <c r="DS157" s="67" t="s">
        <v>802</v>
      </c>
      <c r="DT157" s="70">
        <f t="shared" si="237"/>
        <v>3347</v>
      </c>
      <c r="DU157" s="67" t="s">
        <v>803</v>
      </c>
      <c r="DV157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57" s="67" t="s">
        <v>142</v>
      </c>
      <c r="DY157" s="68">
        <f t="shared" si="239"/>
        <v>3345</v>
      </c>
      <c r="DZ157" s="69" t="s">
        <v>160</v>
      </c>
      <c r="EA157" s="67">
        <f>form!B157</f>
        <v>0</v>
      </c>
      <c r="EB157" s="67" t="s">
        <v>804</v>
      </c>
      <c r="EC157" s="70">
        <f t="shared" si="240"/>
        <v>3347</v>
      </c>
      <c r="ED157" s="67" t="s">
        <v>803</v>
      </c>
      <c r="EE157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57" s="67" t="s">
        <v>142</v>
      </c>
      <c r="EH157" s="68">
        <f t="shared" si="242"/>
        <v>3346</v>
      </c>
      <c r="EI157" s="69" t="s">
        <v>161</v>
      </c>
      <c r="EJ157" s="67">
        <f>form!B157</f>
        <v>0</v>
      </c>
      <c r="EK157" s="67" t="s">
        <v>805</v>
      </c>
      <c r="EL157" s="70">
        <f t="shared" si="243"/>
        <v>3347</v>
      </c>
      <c r="EM157" s="67" t="s">
        <v>803</v>
      </c>
      <c r="EN157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57" s="67" t="s">
        <v>142</v>
      </c>
      <c r="EQ157" s="68">
        <f t="shared" si="245"/>
        <v>3347</v>
      </c>
      <c r="ER157" s="69" t="s">
        <v>157</v>
      </c>
      <c r="ES157" s="67">
        <f>form!B157</f>
        <v>0</v>
      </c>
      <c r="ET157" s="67" t="s">
        <v>813</v>
      </c>
      <c r="EU157" s="67"/>
      <c r="EV157" s="67"/>
      <c r="EW157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57" s="71" t="s">
        <v>162</v>
      </c>
      <c r="FI157" s="71">
        <f t="shared" si="247"/>
        <v>3347</v>
      </c>
      <c r="FJ157" s="71" t="s">
        <v>163</v>
      </c>
      <c r="FK157" s="67">
        <f>form!B157</f>
        <v>0</v>
      </c>
      <c r="FL157" s="71" t="s">
        <v>164</v>
      </c>
      <c r="FM157" s="71"/>
      <c r="FN157" s="71"/>
      <c r="FO157" s="58" t="str">
        <f t="shared" si="248"/>
        <v>INSERT INTO `ez_fabrik_joins` (`list_id`, `element_id`, `join_from_table`, `table_join`, `table_key`, `table_join_key`, `join_type`, `group_id`, `params`) VALUES (0, 3347, '', '#__users', 'user_sp', 'id', 'left', 0, '{"join-label":"name","type":"element","pk":"`#__users`.`id`"}');</v>
      </c>
      <c r="FQ157" s="67" t="s">
        <v>142</v>
      </c>
      <c r="FR157" s="68">
        <f t="shared" si="249"/>
        <v>3348</v>
      </c>
      <c r="FS157" s="67" t="s">
        <v>341</v>
      </c>
      <c r="FT157" s="67">
        <f>form!B157</f>
        <v>0</v>
      </c>
      <c r="FU157" s="67" t="s">
        <v>342</v>
      </c>
      <c r="FV157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57" s="59"/>
      <c r="FX157" s="13" t="s">
        <v>142</v>
      </c>
      <c r="FY157" s="68">
        <f t="shared" si="251"/>
        <v>3349</v>
      </c>
      <c r="FZ157" t="s">
        <v>851</v>
      </c>
      <c r="GA157" s="67">
        <f>form!B157</f>
        <v>0</v>
      </c>
      <c r="GB157" t="s">
        <v>853</v>
      </c>
      <c r="GC157" s="34">
        <f t="shared" si="252"/>
        <v>3333</v>
      </c>
      <c r="GD157" t="s">
        <v>852</v>
      </c>
      <c r="GE157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3333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57" s="67"/>
      <c r="GH157" s="67"/>
      <c r="GI157" s="67"/>
      <c r="GJ157" s="67"/>
      <c r="GL157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3347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57" s="67"/>
      <c r="GN157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57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3333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57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3334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57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3335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57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57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3347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57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3340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57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57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57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57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57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57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57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57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57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57" s="66" t="str">
        <f t="shared" si="271"/>
        <v>INSERT INTO `ez_fabrik_joins` (`list_id`, `element_id`, `join_from_table`, `table_join`, `table_key`, `table_join_key`, `join_type`, `group_id`, `params`) VALUES (0, 3347, '', '#__users', 'user_sp', 'id', 'left', 0, '{"join-label":"name","type":"element","pk":"`#__users`.`id`"}');</v>
      </c>
    </row>
    <row r="158" spans="1:212" x14ac:dyDescent="0.25">
      <c r="A158" s="67" t="s">
        <v>142</v>
      </c>
      <c r="B158" s="68">
        <f>dop!A160+1</f>
        <v>3351</v>
      </c>
      <c r="C158" s="69" t="s">
        <v>146</v>
      </c>
      <c r="D158" s="67">
        <f>form!B158</f>
        <v>0</v>
      </c>
      <c r="E158" s="67" t="s">
        <v>854</v>
      </c>
      <c r="F158" s="70">
        <f t="shared" si="204"/>
        <v>3367</v>
      </c>
      <c r="G158" s="67" t="s">
        <v>797</v>
      </c>
      <c r="H158" s="67"/>
      <c r="I158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3367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58" s="67" t="s">
        <v>142</v>
      </c>
      <c r="L158" s="68">
        <f t="shared" si="206"/>
        <v>3352</v>
      </c>
      <c r="M158" s="69" t="s">
        <v>147</v>
      </c>
      <c r="N158" s="67">
        <f>form!B158</f>
        <v>0</v>
      </c>
      <c r="O158" s="67" t="s">
        <v>798</v>
      </c>
      <c r="P158" s="67"/>
      <c r="Q158" s="67"/>
      <c r="R158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58" s="67" t="s">
        <v>142</v>
      </c>
      <c r="U158" s="68">
        <f t="shared" si="208"/>
        <v>3353</v>
      </c>
      <c r="V158" s="69" t="s">
        <v>148</v>
      </c>
      <c r="W158" s="67">
        <f>form!B158</f>
        <v>0</v>
      </c>
      <c r="X158" s="67" t="s">
        <v>138</v>
      </c>
      <c r="Y158" s="67"/>
      <c r="Z158" s="67"/>
      <c r="AA158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58" s="67" t="s">
        <v>142</v>
      </c>
      <c r="AD158" s="68">
        <f t="shared" si="210"/>
        <v>3354</v>
      </c>
      <c r="AE158" s="69" t="s">
        <v>149</v>
      </c>
      <c r="AF158" s="67">
        <f>form!B158</f>
        <v>0</v>
      </c>
      <c r="AG158" s="67" t="s">
        <v>807</v>
      </c>
      <c r="AH158" s="67">
        <f t="shared" si="211"/>
        <v>3353</v>
      </c>
      <c r="AI158" s="67" t="s">
        <v>810</v>
      </c>
      <c r="AJ158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3353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58" s="67" t="s">
        <v>142</v>
      </c>
      <c r="AM158" s="68">
        <f t="shared" si="213"/>
        <v>3355</v>
      </c>
      <c r="AN158" s="69" t="s">
        <v>150</v>
      </c>
      <c r="AO158" s="67">
        <f>form!B158</f>
        <v>0</v>
      </c>
      <c r="AP158" s="67" t="s">
        <v>808</v>
      </c>
      <c r="AQ158" s="67">
        <f t="shared" si="214"/>
        <v>3354</v>
      </c>
      <c r="AR158" s="67" t="s">
        <v>811</v>
      </c>
      <c r="AS158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3354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58" s="67" t="s">
        <v>142</v>
      </c>
      <c r="AV158" s="68">
        <f t="shared" si="216"/>
        <v>3356</v>
      </c>
      <c r="AW158" s="69" t="s">
        <v>151</v>
      </c>
      <c r="AX158" s="67">
        <f>form!B158</f>
        <v>0</v>
      </c>
      <c r="AY158" s="67" t="s">
        <v>809</v>
      </c>
      <c r="AZ158" s="67">
        <f t="shared" si="217"/>
        <v>3355</v>
      </c>
      <c r="BA158" s="67" t="s">
        <v>812</v>
      </c>
      <c r="BB158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3355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58" s="67" t="s">
        <v>142</v>
      </c>
      <c r="BE158" s="68">
        <f t="shared" si="219"/>
        <v>3357</v>
      </c>
      <c r="BF158" s="69" t="s">
        <v>152</v>
      </c>
      <c r="BG158" s="67">
        <f>form!B158</f>
        <v>0</v>
      </c>
      <c r="BH158" s="67" t="s">
        <v>849</v>
      </c>
      <c r="BI158" s="67"/>
      <c r="BJ158" s="67"/>
      <c r="BK158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58" s="67" t="s">
        <v>142</v>
      </c>
      <c r="BN158" s="68">
        <f t="shared" si="221"/>
        <v>3358</v>
      </c>
      <c r="BO158" s="69" t="s">
        <v>153</v>
      </c>
      <c r="BP158" s="67">
        <f>form!B158</f>
        <v>0</v>
      </c>
      <c r="BQ158" s="67" t="s">
        <v>814</v>
      </c>
      <c r="BR158" s="67">
        <f t="shared" si="222"/>
        <v>3367</v>
      </c>
      <c r="BS158" s="67" t="s">
        <v>144</v>
      </c>
      <c r="BT158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3367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58" s="67" t="s">
        <v>142</v>
      </c>
      <c r="BW158" s="68">
        <f t="shared" si="224"/>
        <v>3359</v>
      </c>
      <c r="BX158" s="69" t="s">
        <v>154</v>
      </c>
      <c r="BY158" s="67">
        <f>form!B158</f>
        <v>0</v>
      </c>
      <c r="BZ158" s="67" t="s">
        <v>806</v>
      </c>
      <c r="CA158" s="67">
        <f t="shared" si="225"/>
        <v>3360</v>
      </c>
      <c r="CB158" s="67" t="s">
        <v>145</v>
      </c>
      <c r="CC158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3360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58" s="67" t="s">
        <v>142</v>
      </c>
      <c r="CF158" s="68">
        <f t="shared" si="227"/>
        <v>3360</v>
      </c>
      <c r="CG158" s="69" t="s">
        <v>155</v>
      </c>
      <c r="CH158" s="67">
        <f>form!B158</f>
        <v>0</v>
      </c>
      <c r="CI158" s="67" t="s">
        <v>139</v>
      </c>
      <c r="CJ158" s="67"/>
      <c r="CK158" s="67"/>
      <c r="CL158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58" s="67" t="s">
        <v>142</v>
      </c>
      <c r="CO158" s="68">
        <f t="shared" si="229"/>
        <v>3361</v>
      </c>
      <c r="CP158" s="69" t="s">
        <v>141</v>
      </c>
      <c r="CQ158" s="67">
        <f>form!B158</f>
        <v>0</v>
      </c>
      <c r="CR158" s="67" t="s">
        <v>140</v>
      </c>
      <c r="CS158" s="67"/>
      <c r="CT158" s="67"/>
      <c r="CU158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58" s="67" t="s">
        <v>142</v>
      </c>
      <c r="CX158" s="68">
        <f t="shared" si="231"/>
        <v>3362</v>
      </c>
      <c r="CY158" s="69" t="s">
        <v>156</v>
      </c>
      <c r="CZ158" s="67">
        <f>form!B158</f>
        <v>0</v>
      </c>
      <c r="DA158" s="67" t="s">
        <v>137</v>
      </c>
      <c r="DB158" s="67"/>
      <c r="DC158" s="67"/>
      <c r="DD158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58" s="67" t="s">
        <v>142</v>
      </c>
      <c r="DG158" s="68">
        <f t="shared" si="233"/>
        <v>3363</v>
      </c>
      <c r="DH158" s="69" t="s">
        <v>158</v>
      </c>
      <c r="DI158" s="67">
        <f>form!B158</f>
        <v>0</v>
      </c>
      <c r="DJ158" s="67" t="s">
        <v>799</v>
      </c>
      <c r="DK158" s="70">
        <f t="shared" si="234"/>
        <v>3367</v>
      </c>
      <c r="DL158" s="67" t="s">
        <v>800</v>
      </c>
      <c r="DM158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58" s="67" t="s">
        <v>142</v>
      </c>
      <c r="DP158" s="68">
        <f t="shared" si="236"/>
        <v>3364</v>
      </c>
      <c r="DQ158" s="69" t="s">
        <v>159</v>
      </c>
      <c r="DR158" s="67">
        <f>form!B158</f>
        <v>0</v>
      </c>
      <c r="DS158" s="67" t="s">
        <v>802</v>
      </c>
      <c r="DT158" s="70">
        <f t="shared" si="237"/>
        <v>3367</v>
      </c>
      <c r="DU158" s="67" t="s">
        <v>803</v>
      </c>
      <c r="DV158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58" s="67" t="s">
        <v>142</v>
      </c>
      <c r="DY158" s="68">
        <f t="shared" si="239"/>
        <v>3365</v>
      </c>
      <c r="DZ158" s="69" t="s">
        <v>160</v>
      </c>
      <c r="EA158" s="67">
        <f>form!B158</f>
        <v>0</v>
      </c>
      <c r="EB158" s="67" t="s">
        <v>804</v>
      </c>
      <c r="EC158" s="70">
        <f t="shared" si="240"/>
        <v>3367</v>
      </c>
      <c r="ED158" s="67" t="s">
        <v>803</v>
      </c>
      <c r="EE158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58" s="67" t="s">
        <v>142</v>
      </c>
      <c r="EH158" s="68">
        <f t="shared" si="242"/>
        <v>3366</v>
      </c>
      <c r="EI158" s="69" t="s">
        <v>161</v>
      </c>
      <c r="EJ158" s="67">
        <f>form!B158</f>
        <v>0</v>
      </c>
      <c r="EK158" s="67" t="s">
        <v>805</v>
      </c>
      <c r="EL158" s="70">
        <f t="shared" si="243"/>
        <v>3367</v>
      </c>
      <c r="EM158" s="67" t="s">
        <v>803</v>
      </c>
      <c r="EN158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58" s="67" t="s">
        <v>142</v>
      </c>
      <c r="EQ158" s="68">
        <f t="shared" si="245"/>
        <v>3367</v>
      </c>
      <c r="ER158" s="69" t="s">
        <v>157</v>
      </c>
      <c r="ES158" s="67">
        <f>form!B158</f>
        <v>0</v>
      </c>
      <c r="ET158" s="67" t="s">
        <v>813</v>
      </c>
      <c r="EU158" s="67"/>
      <c r="EV158" s="67"/>
      <c r="EW158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58" s="71" t="s">
        <v>162</v>
      </c>
      <c r="FI158" s="71">
        <f t="shared" si="247"/>
        <v>3367</v>
      </c>
      <c r="FJ158" s="71" t="s">
        <v>163</v>
      </c>
      <c r="FK158" s="67">
        <f>form!B158</f>
        <v>0</v>
      </c>
      <c r="FL158" s="71" t="s">
        <v>164</v>
      </c>
      <c r="FM158" s="71"/>
      <c r="FN158" s="71"/>
      <c r="FO158" s="58" t="str">
        <f t="shared" si="248"/>
        <v>INSERT INTO `ez_fabrik_joins` (`list_id`, `element_id`, `join_from_table`, `table_join`, `table_key`, `table_join_key`, `join_type`, `group_id`, `params`) VALUES (0, 3367, '', '#__users', 'user_sp', 'id', 'left', 0, '{"join-label":"name","type":"element","pk":"`#__users`.`id`"}');</v>
      </c>
      <c r="FQ158" s="67" t="s">
        <v>142</v>
      </c>
      <c r="FR158" s="68">
        <f t="shared" si="249"/>
        <v>3368</v>
      </c>
      <c r="FS158" s="67" t="s">
        <v>341</v>
      </c>
      <c r="FT158" s="67">
        <f>form!B158</f>
        <v>0</v>
      </c>
      <c r="FU158" s="67" t="s">
        <v>342</v>
      </c>
      <c r="FV158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58" s="59"/>
      <c r="FX158" s="13" t="s">
        <v>142</v>
      </c>
      <c r="FY158" s="68">
        <f t="shared" si="251"/>
        <v>3369</v>
      </c>
      <c r="FZ158" t="s">
        <v>851</v>
      </c>
      <c r="GA158" s="67">
        <f>form!B158</f>
        <v>0</v>
      </c>
      <c r="GB158" t="s">
        <v>853</v>
      </c>
      <c r="GC158" s="34">
        <f t="shared" si="252"/>
        <v>3353</v>
      </c>
      <c r="GD158" t="s">
        <v>852</v>
      </c>
      <c r="GE158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3353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58" s="67"/>
      <c r="GH158" s="67"/>
      <c r="GI158" s="67"/>
      <c r="GJ158" s="67"/>
      <c r="GL158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3367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58" s="67"/>
      <c r="GN158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58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3353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58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3354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58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3355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58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58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3367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58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3360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58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58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58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58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58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58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58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58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58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58" s="66" t="str">
        <f t="shared" si="271"/>
        <v>INSERT INTO `ez_fabrik_joins` (`list_id`, `element_id`, `join_from_table`, `table_join`, `table_key`, `table_join_key`, `join_type`, `group_id`, `params`) VALUES (0, 3367, '', '#__users', 'user_sp', 'id', 'left', 0, '{"join-label":"name","type":"element","pk":"`#__users`.`id`"}');</v>
      </c>
    </row>
    <row r="159" spans="1:212" x14ac:dyDescent="0.25">
      <c r="A159" s="67" t="s">
        <v>142</v>
      </c>
      <c r="B159" s="68">
        <f>dop!A161+1</f>
        <v>3371</v>
      </c>
      <c r="C159" s="69" t="s">
        <v>146</v>
      </c>
      <c r="D159" s="67">
        <f>form!B159</f>
        <v>0</v>
      </c>
      <c r="E159" s="67" t="s">
        <v>854</v>
      </c>
      <c r="F159" s="70">
        <f t="shared" si="204"/>
        <v>3387</v>
      </c>
      <c r="G159" s="67" t="s">
        <v>797</v>
      </c>
      <c r="H159" s="67"/>
      <c r="I159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3387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59" s="67" t="s">
        <v>142</v>
      </c>
      <c r="L159" s="68">
        <f t="shared" si="206"/>
        <v>3372</v>
      </c>
      <c r="M159" s="69" t="s">
        <v>147</v>
      </c>
      <c r="N159" s="67">
        <f>form!B159</f>
        <v>0</v>
      </c>
      <c r="O159" s="67" t="s">
        <v>798</v>
      </c>
      <c r="P159" s="67"/>
      <c r="Q159" s="67"/>
      <c r="R159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59" s="67" t="s">
        <v>142</v>
      </c>
      <c r="U159" s="68">
        <f t="shared" si="208"/>
        <v>3373</v>
      </c>
      <c r="V159" s="69" t="s">
        <v>148</v>
      </c>
      <c r="W159" s="67">
        <f>form!B159</f>
        <v>0</v>
      </c>
      <c r="X159" s="67" t="s">
        <v>138</v>
      </c>
      <c r="Y159" s="67"/>
      <c r="Z159" s="67"/>
      <c r="AA159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59" s="67" t="s">
        <v>142</v>
      </c>
      <c r="AD159" s="68">
        <f t="shared" si="210"/>
        <v>3374</v>
      </c>
      <c r="AE159" s="69" t="s">
        <v>149</v>
      </c>
      <c r="AF159" s="67">
        <f>form!B159</f>
        <v>0</v>
      </c>
      <c r="AG159" s="67" t="s">
        <v>807</v>
      </c>
      <c r="AH159" s="67">
        <f t="shared" si="211"/>
        <v>3373</v>
      </c>
      <c r="AI159" s="67" t="s">
        <v>810</v>
      </c>
      <c r="AJ159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3373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59" s="67" t="s">
        <v>142</v>
      </c>
      <c r="AM159" s="68">
        <f t="shared" si="213"/>
        <v>3375</v>
      </c>
      <c r="AN159" s="69" t="s">
        <v>150</v>
      </c>
      <c r="AO159" s="67">
        <f>form!B159</f>
        <v>0</v>
      </c>
      <c r="AP159" s="67" t="s">
        <v>808</v>
      </c>
      <c r="AQ159" s="67">
        <f t="shared" si="214"/>
        <v>3374</v>
      </c>
      <c r="AR159" s="67" t="s">
        <v>811</v>
      </c>
      <c r="AS159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3374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59" s="67" t="s">
        <v>142</v>
      </c>
      <c r="AV159" s="68">
        <f t="shared" si="216"/>
        <v>3376</v>
      </c>
      <c r="AW159" s="69" t="s">
        <v>151</v>
      </c>
      <c r="AX159" s="67">
        <f>form!B159</f>
        <v>0</v>
      </c>
      <c r="AY159" s="67" t="s">
        <v>809</v>
      </c>
      <c r="AZ159" s="67">
        <f t="shared" si="217"/>
        <v>3375</v>
      </c>
      <c r="BA159" s="67" t="s">
        <v>812</v>
      </c>
      <c r="BB159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3375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59" s="67" t="s">
        <v>142</v>
      </c>
      <c r="BE159" s="68">
        <f t="shared" si="219"/>
        <v>3377</v>
      </c>
      <c r="BF159" s="69" t="s">
        <v>152</v>
      </c>
      <c r="BG159" s="67">
        <f>form!B159</f>
        <v>0</v>
      </c>
      <c r="BH159" s="67" t="s">
        <v>849</v>
      </c>
      <c r="BI159" s="67"/>
      <c r="BJ159" s="67"/>
      <c r="BK159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59" s="67" t="s">
        <v>142</v>
      </c>
      <c r="BN159" s="68">
        <f t="shared" si="221"/>
        <v>3378</v>
      </c>
      <c r="BO159" s="69" t="s">
        <v>153</v>
      </c>
      <c r="BP159" s="67">
        <f>form!B159</f>
        <v>0</v>
      </c>
      <c r="BQ159" s="67" t="s">
        <v>814</v>
      </c>
      <c r="BR159" s="67">
        <f t="shared" si="222"/>
        <v>3387</v>
      </c>
      <c r="BS159" s="67" t="s">
        <v>144</v>
      </c>
      <c r="BT159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3387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59" s="67" t="s">
        <v>142</v>
      </c>
      <c r="BW159" s="68">
        <f t="shared" si="224"/>
        <v>3379</v>
      </c>
      <c r="BX159" s="69" t="s">
        <v>154</v>
      </c>
      <c r="BY159" s="67">
        <f>form!B159</f>
        <v>0</v>
      </c>
      <c r="BZ159" s="67" t="s">
        <v>806</v>
      </c>
      <c r="CA159" s="67">
        <f t="shared" si="225"/>
        <v>3380</v>
      </c>
      <c r="CB159" s="67" t="s">
        <v>145</v>
      </c>
      <c r="CC159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3380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59" s="67" t="s">
        <v>142</v>
      </c>
      <c r="CF159" s="68">
        <f t="shared" si="227"/>
        <v>3380</v>
      </c>
      <c r="CG159" s="69" t="s">
        <v>155</v>
      </c>
      <c r="CH159" s="67">
        <f>form!B159</f>
        <v>0</v>
      </c>
      <c r="CI159" s="67" t="s">
        <v>139</v>
      </c>
      <c r="CJ159" s="67"/>
      <c r="CK159" s="67"/>
      <c r="CL159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59" s="67" t="s">
        <v>142</v>
      </c>
      <c r="CO159" s="68">
        <f t="shared" si="229"/>
        <v>3381</v>
      </c>
      <c r="CP159" s="69" t="s">
        <v>141</v>
      </c>
      <c r="CQ159" s="67">
        <f>form!B159</f>
        <v>0</v>
      </c>
      <c r="CR159" s="67" t="s">
        <v>140</v>
      </c>
      <c r="CS159" s="67"/>
      <c r="CT159" s="67"/>
      <c r="CU159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59" s="67" t="s">
        <v>142</v>
      </c>
      <c r="CX159" s="68">
        <f t="shared" si="231"/>
        <v>3382</v>
      </c>
      <c r="CY159" s="69" t="s">
        <v>156</v>
      </c>
      <c r="CZ159" s="67">
        <f>form!B159</f>
        <v>0</v>
      </c>
      <c r="DA159" s="67" t="s">
        <v>137</v>
      </c>
      <c r="DB159" s="67"/>
      <c r="DC159" s="67"/>
      <c r="DD159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59" s="67" t="s">
        <v>142</v>
      </c>
      <c r="DG159" s="68">
        <f t="shared" si="233"/>
        <v>3383</v>
      </c>
      <c r="DH159" s="69" t="s">
        <v>158</v>
      </c>
      <c r="DI159" s="67">
        <f>form!B159</f>
        <v>0</v>
      </c>
      <c r="DJ159" s="67" t="s">
        <v>799</v>
      </c>
      <c r="DK159" s="70">
        <f t="shared" si="234"/>
        <v>3387</v>
      </c>
      <c r="DL159" s="67" t="s">
        <v>800</v>
      </c>
      <c r="DM159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59" s="67" t="s">
        <v>142</v>
      </c>
      <c r="DP159" s="68">
        <f t="shared" si="236"/>
        <v>3384</v>
      </c>
      <c r="DQ159" s="69" t="s">
        <v>159</v>
      </c>
      <c r="DR159" s="67">
        <f>form!B159</f>
        <v>0</v>
      </c>
      <c r="DS159" s="67" t="s">
        <v>802</v>
      </c>
      <c r="DT159" s="70">
        <f t="shared" si="237"/>
        <v>3387</v>
      </c>
      <c r="DU159" s="67" t="s">
        <v>803</v>
      </c>
      <c r="DV159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59" s="67" t="s">
        <v>142</v>
      </c>
      <c r="DY159" s="68">
        <f t="shared" si="239"/>
        <v>3385</v>
      </c>
      <c r="DZ159" s="69" t="s">
        <v>160</v>
      </c>
      <c r="EA159" s="67">
        <f>form!B159</f>
        <v>0</v>
      </c>
      <c r="EB159" s="67" t="s">
        <v>804</v>
      </c>
      <c r="EC159" s="70">
        <f t="shared" si="240"/>
        <v>3387</v>
      </c>
      <c r="ED159" s="67" t="s">
        <v>803</v>
      </c>
      <c r="EE159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59" s="67" t="s">
        <v>142</v>
      </c>
      <c r="EH159" s="68">
        <f t="shared" si="242"/>
        <v>3386</v>
      </c>
      <c r="EI159" s="69" t="s">
        <v>161</v>
      </c>
      <c r="EJ159" s="67">
        <f>form!B159</f>
        <v>0</v>
      </c>
      <c r="EK159" s="67" t="s">
        <v>805</v>
      </c>
      <c r="EL159" s="70">
        <f t="shared" si="243"/>
        <v>3387</v>
      </c>
      <c r="EM159" s="67" t="s">
        <v>803</v>
      </c>
      <c r="EN159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59" s="67" t="s">
        <v>142</v>
      </c>
      <c r="EQ159" s="68">
        <f t="shared" si="245"/>
        <v>3387</v>
      </c>
      <c r="ER159" s="69" t="s">
        <v>157</v>
      </c>
      <c r="ES159" s="67">
        <f>form!B159</f>
        <v>0</v>
      </c>
      <c r="ET159" s="67" t="s">
        <v>813</v>
      </c>
      <c r="EU159" s="67"/>
      <c r="EV159" s="67"/>
      <c r="EW159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59" s="71" t="s">
        <v>162</v>
      </c>
      <c r="FI159" s="71">
        <f t="shared" si="247"/>
        <v>3387</v>
      </c>
      <c r="FJ159" s="71" t="s">
        <v>163</v>
      </c>
      <c r="FK159" s="67">
        <f>form!B159</f>
        <v>0</v>
      </c>
      <c r="FL159" s="71" t="s">
        <v>164</v>
      </c>
      <c r="FM159" s="71"/>
      <c r="FN159" s="71"/>
      <c r="FO159" s="58" t="str">
        <f t="shared" si="248"/>
        <v>INSERT INTO `ez_fabrik_joins` (`list_id`, `element_id`, `join_from_table`, `table_join`, `table_key`, `table_join_key`, `join_type`, `group_id`, `params`) VALUES (0, 3387, '', '#__users', 'user_sp', 'id', 'left', 0, '{"join-label":"name","type":"element","pk":"`#__users`.`id`"}');</v>
      </c>
      <c r="FQ159" s="67" t="s">
        <v>142</v>
      </c>
      <c r="FR159" s="68">
        <f t="shared" si="249"/>
        <v>3388</v>
      </c>
      <c r="FS159" s="67" t="s">
        <v>341</v>
      </c>
      <c r="FT159" s="67">
        <f>form!B159</f>
        <v>0</v>
      </c>
      <c r="FU159" s="67" t="s">
        <v>342</v>
      </c>
      <c r="FV159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59" s="59"/>
      <c r="FX159" s="13" t="s">
        <v>142</v>
      </c>
      <c r="FY159" s="68">
        <f t="shared" si="251"/>
        <v>3389</v>
      </c>
      <c r="FZ159" t="s">
        <v>851</v>
      </c>
      <c r="GA159" s="67">
        <f>form!B159</f>
        <v>0</v>
      </c>
      <c r="GB159" t="s">
        <v>853</v>
      </c>
      <c r="GC159" s="34">
        <f t="shared" si="252"/>
        <v>3373</v>
      </c>
      <c r="GD159" t="s">
        <v>852</v>
      </c>
      <c r="GE159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3373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59" s="67"/>
      <c r="GH159" s="67"/>
      <c r="GI159" s="67"/>
      <c r="GJ159" s="67"/>
      <c r="GL159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3387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59" s="67"/>
      <c r="GN159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59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3373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59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3374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59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3375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59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59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3387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59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3380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59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59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59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59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59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59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59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3387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59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59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59" s="66" t="str">
        <f t="shared" si="271"/>
        <v>INSERT INTO `ez_fabrik_joins` (`list_id`, `element_id`, `join_from_table`, `table_join`, `table_key`, `table_join_key`, `join_type`, `group_id`, `params`) VALUES (0, 3387, '', '#__users', 'user_sp', 'id', 'left', 0, '{"join-label":"name","type":"element","pk":"`#__users`.`id`"}');</v>
      </c>
    </row>
    <row r="160" spans="1:212" x14ac:dyDescent="0.25">
      <c r="A160" s="67" t="s">
        <v>142</v>
      </c>
      <c r="B160" s="68">
        <f>dop!A162+1</f>
        <v>3391</v>
      </c>
      <c r="C160" s="69" t="s">
        <v>146</v>
      </c>
      <c r="D160" s="67">
        <f>form!B160</f>
        <v>0</v>
      </c>
      <c r="E160" s="67" t="s">
        <v>854</v>
      </c>
      <c r="F160" s="70">
        <f t="shared" si="204"/>
        <v>3407</v>
      </c>
      <c r="G160" s="67" t="s">
        <v>797</v>
      </c>
      <c r="H160" s="67"/>
      <c r="I160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3407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60" s="67" t="s">
        <v>142</v>
      </c>
      <c r="L160" s="68">
        <f t="shared" si="206"/>
        <v>3392</v>
      </c>
      <c r="M160" s="69" t="s">
        <v>147</v>
      </c>
      <c r="N160" s="67">
        <f>form!B160</f>
        <v>0</v>
      </c>
      <c r="O160" s="67" t="s">
        <v>798</v>
      </c>
      <c r="P160" s="67"/>
      <c r="Q160" s="67"/>
      <c r="R160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60" s="67" t="s">
        <v>142</v>
      </c>
      <c r="U160" s="68">
        <f t="shared" si="208"/>
        <v>3393</v>
      </c>
      <c r="V160" s="69" t="s">
        <v>148</v>
      </c>
      <c r="W160" s="67">
        <f>form!B160</f>
        <v>0</v>
      </c>
      <c r="X160" s="67" t="s">
        <v>138</v>
      </c>
      <c r="Y160" s="67"/>
      <c r="Z160" s="67"/>
      <c r="AA160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60" s="67" t="s">
        <v>142</v>
      </c>
      <c r="AD160" s="68">
        <f t="shared" si="210"/>
        <v>3394</v>
      </c>
      <c r="AE160" s="69" t="s">
        <v>149</v>
      </c>
      <c r="AF160" s="67">
        <f>form!B160</f>
        <v>0</v>
      </c>
      <c r="AG160" s="67" t="s">
        <v>807</v>
      </c>
      <c r="AH160" s="67">
        <f t="shared" si="211"/>
        <v>3393</v>
      </c>
      <c r="AI160" s="67" t="s">
        <v>810</v>
      </c>
      <c r="AJ160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3393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60" s="67" t="s">
        <v>142</v>
      </c>
      <c r="AM160" s="68">
        <f t="shared" si="213"/>
        <v>3395</v>
      </c>
      <c r="AN160" s="69" t="s">
        <v>150</v>
      </c>
      <c r="AO160" s="67">
        <f>form!B160</f>
        <v>0</v>
      </c>
      <c r="AP160" s="67" t="s">
        <v>808</v>
      </c>
      <c r="AQ160" s="67">
        <f t="shared" si="214"/>
        <v>3394</v>
      </c>
      <c r="AR160" s="67" t="s">
        <v>811</v>
      </c>
      <c r="AS160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3394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60" s="67" t="s">
        <v>142</v>
      </c>
      <c r="AV160" s="68">
        <f t="shared" si="216"/>
        <v>3396</v>
      </c>
      <c r="AW160" s="69" t="s">
        <v>151</v>
      </c>
      <c r="AX160" s="67">
        <f>form!B160</f>
        <v>0</v>
      </c>
      <c r="AY160" s="67" t="s">
        <v>809</v>
      </c>
      <c r="AZ160" s="67">
        <f t="shared" si="217"/>
        <v>3395</v>
      </c>
      <c r="BA160" s="67" t="s">
        <v>812</v>
      </c>
      <c r="BB160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3395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60" s="67" t="s">
        <v>142</v>
      </c>
      <c r="BE160" s="68">
        <f t="shared" si="219"/>
        <v>3397</v>
      </c>
      <c r="BF160" s="69" t="s">
        <v>152</v>
      </c>
      <c r="BG160" s="67">
        <f>form!B160</f>
        <v>0</v>
      </c>
      <c r="BH160" s="67" t="s">
        <v>849</v>
      </c>
      <c r="BI160" s="67"/>
      <c r="BJ160" s="67"/>
      <c r="BK160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60" s="67" t="s">
        <v>142</v>
      </c>
      <c r="BN160" s="68">
        <f t="shared" si="221"/>
        <v>3398</v>
      </c>
      <c r="BO160" s="69" t="s">
        <v>153</v>
      </c>
      <c r="BP160" s="67">
        <f>form!B160</f>
        <v>0</v>
      </c>
      <c r="BQ160" s="67" t="s">
        <v>814</v>
      </c>
      <c r="BR160" s="67">
        <f t="shared" si="222"/>
        <v>3407</v>
      </c>
      <c r="BS160" s="67" t="s">
        <v>144</v>
      </c>
      <c r="BT160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3407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60" s="67" t="s">
        <v>142</v>
      </c>
      <c r="BW160" s="68">
        <f t="shared" si="224"/>
        <v>3399</v>
      </c>
      <c r="BX160" s="69" t="s">
        <v>154</v>
      </c>
      <c r="BY160" s="67">
        <f>form!B160</f>
        <v>0</v>
      </c>
      <c r="BZ160" s="67" t="s">
        <v>806</v>
      </c>
      <c r="CA160" s="67">
        <f t="shared" si="225"/>
        <v>3400</v>
      </c>
      <c r="CB160" s="67" t="s">
        <v>145</v>
      </c>
      <c r="CC160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3400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60" s="67" t="s">
        <v>142</v>
      </c>
      <c r="CF160" s="68">
        <f t="shared" si="227"/>
        <v>3400</v>
      </c>
      <c r="CG160" s="69" t="s">
        <v>155</v>
      </c>
      <c r="CH160" s="67">
        <f>form!B160</f>
        <v>0</v>
      </c>
      <c r="CI160" s="67" t="s">
        <v>139</v>
      </c>
      <c r="CJ160" s="67"/>
      <c r="CK160" s="67"/>
      <c r="CL160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60" s="67" t="s">
        <v>142</v>
      </c>
      <c r="CO160" s="68">
        <f t="shared" si="229"/>
        <v>3401</v>
      </c>
      <c r="CP160" s="69" t="s">
        <v>141</v>
      </c>
      <c r="CQ160" s="67">
        <f>form!B160</f>
        <v>0</v>
      </c>
      <c r="CR160" s="67" t="s">
        <v>140</v>
      </c>
      <c r="CS160" s="67"/>
      <c r="CT160" s="67"/>
      <c r="CU160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60" s="67" t="s">
        <v>142</v>
      </c>
      <c r="CX160" s="68">
        <f t="shared" si="231"/>
        <v>3402</v>
      </c>
      <c r="CY160" s="69" t="s">
        <v>156</v>
      </c>
      <c r="CZ160" s="67">
        <f>form!B160</f>
        <v>0</v>
      </c>
      <c r="DA160" s="67" t="s">
        <v>137</v>
      </c>
      <c r="DB160" s="67"/>
      <c r="DC160" s="67"/>
      <c r="DD160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60" s="67" t="s">
        <v>142</v>
      </c>
      <c r="DG160" s="68">
        <f t="shared" si="233"/>
        <v>3403</v>
      </c>
      <c r="DH160" s="69" t="s">
        <v>158</v>
      </c>
      <c r="DI160" s="67">
        <f>form!B160</f>
        <v>0</v>
      </c>
      <c r="DJ160" s="67" t="s">
        <v>799</v>
      </c>
      <c r="DK160" s="70">
        <f t="shared" si="234"/>
        <v>3407</v>
      </c>
      <c r="DL160" s="67" t="s">
        <v>800</v>
      </c>
      <c r="DM160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60" s="67" t="s">
        <v>142</v>
      </c>
      <c r="DP160" s="68">
        <f t="shared" si="236"/>
        <v>3404</v>
      </c>
      <c r="DQ160" s="69" t="s">
        <v>159</v>
      </c>
      <c r="DR160" s="67">
        <f>form!B160</f>
        <v>0</v>
      </c>
      <c r="DS160" s="67" t="s">
        <v>802</v>
      </c>
      <c r="DT160" s="70">
        <f t="shared" si="237"/>
        <v>3407</v>
      </c>
      <c r="DU160" s="67" t="s">
        <v>803</v>
      </c>
      <c r="DV160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60" s="67" t="s">
        <v>142</v>
      </c>
      <c r="DY160" s="68">
        <f t="shared" si="239"/>
        <v>3405</v>
      </c>
      <c r="DZ160" s="69" t="s">
        <v>160</v>
      </c>
      <c r="EA160" s="67">
        <f>form!B160</f>
        <v>0</v>
      </c>
      <c r="EB160" s="67" t="s">
        <v>804</v>
      </c>
      <c r="EC160" s="70">
        <f t="shared" si="240"/>
        <v>3407</v>
      </c>
      <c r="ED160" s="67" t="s">
        <v>803</v>
      </c>
      <c r="EE160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60" s="67" t="s">
        <v>142</v>
      </c>
      <c r="EH160" s="68">
        <f t="shared" si="242"/>
        <v>3406</v>
      </c>
      <c r="EI160" s="69" t="s">
        <v>161</v>
      </c>
      <c r="EJ160" s="67">
        <f>form!B160</f>
        <v>0</v>
      </c>
      <c r="EK160" s="67" t="s">
        <v>805</v>
      </c>
      <c r="EL160" s="70">
        <f t="shared" si="243"/>
        <v>3407</v>
      </c>
      <c r="EM160" s="67" t="s">
        <v>803</v>
      </c>
      <c r="EN160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60" s="67" t="s">
        <v>142</v>
      </c>
      <c r="EQ160" s="68">
        <f t="shared" si="245"/>
        <v>3407</v>
      </c>
      <c r="ER160" s="69" t="s">
        <v>157</v>
      </c>
      <c r="ES160" s="67">
        <f>form!B160</f>
        <v>0</v>
      </c>
      <c r="ET160" s="67" t="s">
        <v>813</v>
      </c>
      <c r="EU160" s="67"/>
      <c r="EV160" s="67"/>
      <c r="EW160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60" s="71" t="s">
        <v>162</v>
      </c>
      <c r="FI160" s="71">
        <f t="shared" si="247"/>
        <v>3407</v>
      </c>
      <c r="FJ160" s="71" t="s">
        <v>163</v>
      </c>
      <c r="FK160" s="67">
        <f>form!B160</f>
        <v>0</v>
      </c>
      <c r="FL160" s="71" t="s">
        <v>164</v>
      </c>
      <c r="FM160" s="71"/>
      <c r="FN160" s="71"/>
      <c r="FO160" s="58" t="str">
        <f t="shared" si="248"/>
        <v>INSERT INTO `ez_fabrik_joins` (`list_id`, `element_id`, `join_from_table`, `table_join`, `table_key`, `table_join_key`, `join_type`, `group_id`, `params`) VALUES (0, 3407, '', '#__users', 'user_sp', 'id', 'left', 0, '{"join-label":"name","type":"element","pk":"`#__users`.`id`"}');</v>
      </c>
      <c r="FQ160" s="67" t="s">
        <v>142</v>
      </c>
      <c r="FR160" s="68">
        <f t="shared" si="249"/>
        <v>3408</v>
      </c>
      <c r="FS160" s="67" t="s">
        <v>341</v>
      </c>
      <c r="FT160" s="67">
        <f>form!B160</f>
        <v>0</v>
      </c>
      <c r="FU160" s="67" t="s">
        <v>342</v>
      </c>
      <c r="FV160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60" s="59"/>
      <c r="FX160" s="13" t="s">
        <v>142</v>
      </c>
      <c r="FY160" s="68">
        <f t="shared" si="251"/>
        <v>3409</v>
      </c>
      <c r="FZ160" t="s">
        <v>851</v>
      </c>
      <c r="GA160" s="67">
        <f>form!B160</f>
        <v>0</v>
      </c>
      <c r="GB160" t="s">
        <v>853</v>
      </c>
      <c r="GC160" s="34">
        <f t="shared" si="252"/>
        <v>3393</v>
      </c>
      <c r="GD160" t="s">
        <v>852</v>
      </c>
      <c r="GE160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3393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60" s="67"/>
      <c r="GH160" s="67"/>
      <c r="GI160" s="67"/>
      <c r="GJ160" s="67"/>
      <c r="GL160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3407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60" s="67"/>
      <c r="GN160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60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3393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60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3394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60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3395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60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60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3407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60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(3399,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3400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60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60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60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60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60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60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60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60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60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60" s="66" t="str">
        <f t="shared" si="271"/>
        <v>INSERT INTO `ez_fabrik_joins` (`list_id`, `element_id`, `join_from_table`, `table_join`, `table_key`, `table_join_key`, `join_type`, `group_id`, `params`) VALUES (0, 3407, '', '#__users', 'user_sp', 'id', 'left', 0, '{"join-label":"name","type":"element","pk":"`#__users`.`id`"}');</v>
      </c>
    </row>
    <row r="161" spans="1:212" x14ac:dyDescent="0.25">
      <c r="A161" s="67" t="s">
        <v>142</v>
      </c>
      <c r="B161" s="68">
        <f>dop!A163+1</f>
        <v>3411</v>
      </c>
      <c r="C161" s="69" t="s">
        <v>146</v>
      </c>
      <c r="D161" s="67">
        <f>form!B161</f>
        <v>0</v>
      </c>
      <c r="E161" s="67" t="s">
        <v>854</v>
      </c>
      <c r="F161" s="70">
        <f t="shared" si="204"/>
        <v>3427</v>
      </c>
      <c r="G161" s="67" t="s">
        <v>797</v>
      </c>
      <c r="H161" s="67"/>
      <c r="I161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3427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61" s="67" t="s">
        <v>142</v>
      </c>
      <c r="L161" s="68">
        <f t="shared" si="206"/>
        <v>3412</v>
      </c>
      <c r="M161" s="69" t="s">
        <v>147</v>
      </c>
      <c r="N161" s="67">
        <f>form!B161</f>
        <v>0</v>
      </c>
      <c r="O161" s="67" t="s">
        <v>798</v>
      </c>
      <c r="P161" s="67"/>
      <c r="Q161" s="67"/>
      <c r="R161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61" s="67" t="s">
        <v>142</v>
      </c>
      <c r="U161" s="68">
        <f t="shared" si="208"/>
        <v>3413</v>
      </c>
      <c r="V161" s="69" t="s">
        <v>148</v>
      </c>
      <c r="W161" s="67">
        <f>form!B161</f>
        <v>0</v>
      </c>
      <c r="X161" s="67" t="s">
        <v>138</v>
      </c>
      <c r="Y161" s="67"/>
      <c r="Z161" s="67"/>
      <c r="AA161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61" s="67" t="s">
        <v>142</v>
      </c>
      <c r="AD161" s="68">
        <f t="shared" si="210"/>
        <v>3414</v>
      </c>
      <c r="AE161" s="69" t="s">
        <v>149</v>
      </c>
      <c r="AF161" s="67">
        <f>form!B161</f>
        <v>0</v>
      </c>
      <c r="AG161" s="67" t="s">
        <v>807</v>
      </c>
      <c r="AH161" s="67">
        <f t="shared" si="211"/>
        <v>3413</v>
      </c>
      <c r="AI161" s="67" t="s">
        <v>810</v>
      </c>
      <c r="AJ161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3413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61" s="67" t="s">
        <v>142</v>
      </c>
      <c r="AM161" s="68">
        <f t="shared" si="213"/>
        <v>3415</v>
      </c>
      <c r="AN161" s="69" t="s">
        <v>150</v>
      </c>
      <c r="AO161" s="67">
        <f>form!B161</f>
        <v>0</v>
      </c>
      <c r="AP161" s="67" t="s">
        <v>808</v>
      </c>
      <c r="AQ161" s="67">
        <f t="shared" si="214"/>
        <v>3414</v>
      </c>
      <c r="AR161" s="67" t="s">
        <v>811</v>
      </c>
      <c r="AS161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3414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61" s="67" t="s">
        <v>142</v>
      </c>
      <c r="AV161" s="68">
        <f t="shared" si="216"/>
        <v>3416</v>
      </c>
      <c r="AW161" s="69" t="s">
        <v>151</v>
      </c>
      <c r="AX161" s="67">
        <f>form!B161</f>
        <v>0</v>
      </c>
      <c r="AY161" s="67" t="s">
        <v>809</v>
      </c>
      <c r="AZ161" s="67">
        <f t="shared" si="217"/>
        <v>3415</v>
      </c>
      <c r="BA161" s="67" t="s">
        <v>812</v>
      </c>
      <c r="BB161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3415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61" s="67" t="s">
        <v>142</v>
      </c>
      <c r="BE161" s="68">
        <f t="shared" si="219"/>
        <v>3417</v>
      </c>
      <c r="BF161" s="69" t="s">
        <v>152</v>
      </c>
      <c r="BG161" s="67">
        <f>form!B161</f>
        <v>0</v>
      </c>
      <c r="BH161" s="67" t="s">
        <v>849</v>
      </c>
      <c r="BI161" s="67"/>
      <c r="BJ161" s="67"/>
      <c r="BK161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61" s="67" t="s">
        <v>142</v>
      </c>
      <c r="BN161" s="68">
        <f t="shared" si="221"/>
        <v>3418</v>
      </c>
      <c r="BO161" s="69" t="s">
        <v>153</v>
      </c>
      <c r="BP161" s="67">
        <f>form!B161</f>
        <v>0</v>
      </c>
      <c r="BQ161" s="67" t="s">
        <v>814</v>
      </c>
      <c r="BR161" s="67">
        <f t="shared" si="222"/>
        <v>3427</v>
      </c>
      <c r="BS161" s="67" t="s">
        <v>144</v>
      </c>
      <c r="BT161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3427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61" s="67" t="s">
        <v>142</v>
      </c>
      <c r="BW161" s="68">
        <f t="shared" si="224"/>
        <v>3419</v>
      </c>
      <c r="BX161" s="69" t="s">
        <v>154</v>
      </c>
      <c r="BY161" s="67">
        <f>form!B161</f>
        <v>0</v>
      </c>
      <c r="BZ161" s="67" t="s">
        <v>806</v>
      </c>
      <c r="CA161" s="67">
        <f t="shared" si="225"/>
        <v>3420</v>
      </c>
      <c r="CB161" s="67" t="s">
        <v>145</v>
      </c>
      <c r="CC161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3420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61" s="67" t="s">
        <v>142</v>
      </c>
      <c r="CF161" s="68">
        <f t="shared" si="227"/>
        <v>3420</v>
      </c>
      <c r="CG161" s="69" t="s">
        <v>155</v>
      </c>
      <c r="CH161" s="67">
        <f>form!B161</f>
        <v>0</v>
      </c>
      <c r="CI161" s="67" t="s">
        <v>139</v>
      </c>
      <c r="CJ161" s="67"/>
      <c r="CK161" s="67"/>
      <c r="CL161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61" s="67" t="s">
        <v>142</v>
      </c>
      <c r="CO161" s="68">
        <f t="shared" si="229"/>
        <v>3421</v>
      </c>
      <c r="CP161" s="69" t="s">
        <v>141</v>
      </c>
      <c r="CQ161" s="67">
        <f>form!B161</f>
        <v>0</v>
      </c>
      <c r="CR161" s="67" t="s">
        <v>140</v>
      </c>
      <c r="CS161" s="67"/>
      <c r="CT161" s="67"/>
      <c r="CU161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61" s="67" t="s">
        <v>142</v>
      </c>
      <c r="CX161" s="68">
        <f t="shared" si="231"/>
        <v>3422</v>
      </c>
      <c r="CY161" s="69" t="s">
        <v>156</v>
      </c>
      <c r="CZ161" s="67">
        <f>form!B161</f>
        <v>0</v>
      </c>
      <c r="DA161" s="67" t="s">
        <v>137</v>
      </c>
      <c r="DB161" s="67"/>
      <c r="DC161" s="67"/>
      <c r="DD161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61" s="67" t="s">
        <v>142</v>
      </c>
      <c r="DG161" s="68">
        <f t="shared" si="233"/>
        <v>3423</v>
      </c>
      <c r="DH161" s="69" t="s">
        <v>158</v>
      </c>
      <c r="DI161" s="67">
        <f>form!B161</f>
        <v>0</v>
      </c>
      <c r="DJ161" s="67" t="s">
        <v>799</v>
      </c>
      <c r="DK161" s="70">
        <f t="shared" si="234"/>
        <v>3427</v>
      </c>
      <c r="DL161" s="67" t="s">
        <v>800</v>
      </c>
      <c r="DM161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61" s="67" t="s">
        <v>142</v>
      </c>
      <c r="DP161" s="68">
        <f t="shared" si="236"/>
        <v>3424</v>
      </c>
      <c r="DQ161" s="69" t="s">
        <v>159</v>
      </c>
      <c r="DR161" s="67">
        <f>form!B161</f>
        <v>0</v>
      </c>
      <c r="DS161" s="67" t="s">
        <v>802</v>
      </c>
      <c r="DT161" s="70">
        <f t="shared" si="237"/>
        <v>3427</v>
      </c>
      <c r="DU161" s="67" t="s">
        <v>803</v>
      </c>
      <c r="DV161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61" s="67" t="s">
        <v>142</v>
      </c>
      <c r="DY161" s="68">
        <f t="shared" si="239"/>
        <v>3425</v>
      </c>
      <c r="DZ161" s="69" t="s">
        <v>160</v>
      </c>
      <c r="EA161" s="67">
        <f>form!B161</f>
        <v>0</v>
      </c>
      <c r="EB161" s="67" t="s">
        <v>804</v>
      </c>
      <c r="EC161" s="70">
        <f t="shared" si="240"/>
        <v>3427</v>
      </c>
      <c r="ED161" s="67" t="s">
        <v>803</v>
      </c>
      <c r="EE161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61" s="67" t="s">
        <v>142</v>
      </c>
      <c r="EH161" s="68">
        <f t="shared" si="242"/>
        <v>3426</v>
      </c>
      <c r="EI161" s="69" t="s">
        <v>161</v>
      </c>
      <c r="EJ161" s="67">
        <f>form!B161</f>
        <v>0</v>
      </c>
      <c r="EK161" s="67" t="s">
        <v>805</v>
      </c>
      <c r="EL161" s="70">
        <f t="shared" si="243"/>
        <v>3427</v>
      </c>
      <c r="EM161" s="67" t="s">
        <v>803</v>
      </c>
      <c r="EN161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61" s="67" t="s">
        <v>142</v>
      </c>
      <c r="EQ161" s="68">
        <f t="shared" si="245"/>
        <v>3427</v>
      </c>
      <c r="ER161" s="69" t="s">
        <v>157</v>
      </c>
      <c r="ES161" s="67">
        <f>form!B161</f>
        <v>0</v>
      </c>
      <c r="ET161" s="67" t="s">
        <v>813</v>
      </c>
      <c r="EU161" s="67"/>
      <c r="EV161" s="67"/>
      <c r="EW161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61" s="71" t="s">
        <v>162</v>
      </c>
      <c r="FI161" s="71">
        <f t="shared" si="247"/>
        <v>3427</v>
      </c>
      <c r="FJ161" s="71" t="s">
        <v>163</v>
      </c>
      <c r="FK161" s="67">
        <f>form!B161</f>
        <v>0</v>
      </c>
      <c r="FL161" s="71" t="s">
        <v>164</v>
      </c>
      <c r="FM161" s="71"/>
      <c r="FN161" s="71"/>
      <c r="FO161" s="58" t="str">
        <f t="shared" si="248"/>
        <v>INSERT INTO `ez_fabrik_joins` (`list_id`, `element_id`, `join_from_table`, `table_join`, `table_key`, `table_join_key`, `join_type`, `group_id`, `params`) VALUES (0, 3427, '', '#__users', 'user_sp', 'id', 'left', 0, '{"join-label":"name","type":"element","pk":"`#__users`.`id`"}');</v>
      </c>
      <c r="FQ161" s="67" t="s">
        <v>142</v>
      </c>
      <c r="FR161" s="68">
        <f t="shared" si="249"/>
        <v>3428</v>
      </c>
      <c r="FS161" s="67" t="s">
        <v>341</v>
      </c>
      <c r="FT161" s="67">
        <f>form!B161</f>
        <v>0</v>
      </c>
      <c r="FU161" s="67" t="s">
        <v>342</v>
      </c>
      <c r="FV161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61" s="59"/>
      <c r="FX161" s="13" t="s">
        <v>142</v>
      </c>
      <c r="FY161" s="68">
        <f t="shared" si="251"/>
        <v>3429</v>
      </c>
      <c r="FZ161" t="s">
        <v>851</v>
      </c>
      <c r="GA161" s="67">
        <f>form!B161</f>
        <v>0</v>
      </c>
      <c r="GB161" t="s">
        <v>853</v>
      </c>
      <c r="GC161" s="34">
        <f t="shared" si="252"/>
        <v>3413</v>
      </c>
      <c r="GD161" t="s">
        <v>852</v>
      </c>
      <c r="GE161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(3429,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3413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61" s="67"/>
      <c r="GH161" s="67"/>
      <c r="GI161" s="67"/>
      <c r="GJ161" s="67"/>
      <c r="GL161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3427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61" s="67"/>
      <c r="GN161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61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3413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61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3414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61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3415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61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61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3427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61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3420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61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61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61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61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61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61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61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61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61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61" s="66" t="str">
        <f t="shared" si="271"/>
        <v>INSERT INTO `ez_fabrik_joins` (`list_id`, `element_id`, `join_from_table`, `table_join`, `table_key`, `table_join_key`, `join_type`, `group_id`, `params`) VALUES (0, 3427, '', '#__users', 'user_sp', 'id', 'left', 0, '{"join-label":"name","type":"element","pk":"`#__users`.`id`"}');</v>
      </c>
    </row>
    <row r="162" spans="1:212" x14ac:dyDescent="0.25">
      <c r="A162" s="67" t="s">
        <v>142</v>
      </c>
      <c r="B162" s="68">
        <f>dop!A164+1</f>
        <v>3431</v>
      </c>
      <c r="C162" s="69" t="s">
        <v>146</v>
      </c>
      <c r="D162" s="67">
        <f>form!B162</f>
        <v>0</v>
      </c>
      <c r="E162" s="67" t="s">
        <v>854</v>
      </c>
      <c r="F162" s="70">
        <f t="shared" si="204"/>
        <v>3447</v>
      </c>
      <c r="G162" s="67" t="s">
        <v>797</v>
      </c>
      <c r="H162" s="67"/>
      <c r="I162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3447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62" s="67" t="s">
        <v>142</v>
      </c>
      <c r="L162" s="68">
        <f t="shared" si="206"/>
        <v>3432</v>
      </c>
      <c r="M162" s="69" t="s">
        <v>147</v>
      </c>
      <c r="N162" s="67">
        <f>form!B162</f>
        <v>0</v>
      </c>
      <c r="O162" s="67" t="s">
        <v>798</v>
      </c>
      <c r="P162" s="67"/>
      <c r="Q162" s="67"/>
      <c r="R162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62" s="67" t="s">
        <v>142</v>
      </c>
      <c r="U162" s="68">
        <f t="shared" si="208"/>
        <v>3433</v>
      </c>
      <c r="V162" s="69" t="s">
        <v>148</v>
      </c>
      <c r="W162" s="67">
        <f>form!B162</f>
        <v>0</v>
      </c>
      <c r="X162" s="67" t="s">
        <v>138</v>
      </c>
      <c r="Y162" s="67"/>
      <c r="Z162" s="67"/>
      <c r="AA162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62" s="67" t="s">
        <v>142</v>
      </c>
      <c r="AD162" s="68">
        <f t="shared" si="210"/>
        <v>3434</v>
      </c>
      <c r="AE162" s="69" t="s">
        <v>149</v>
      </c>
      <c r="AF162" s="67">
        <f>form!B162</f>
        <v>0</v>
      </c>
      <c r="AG162" s="67" t="s">
        <v>807</v>
      </c>
      <c r="AH162" s="67">
        <f t="shared" si="211"/>
        <v>3433</v>
      </c>
      <c r="AI162" s="67" t="s">
        <v>810</v>
      </c>
      <c r="AJ162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3433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62" s="67" t="s">
        <v>142</v>
      </c>
      <c r="AM162" s="68">
        <f t="shared" si="213"/>
        <v>3435</v>
      </c>
      <c r="AN162" s="69" t="s">
        <v>150</v>
      </c>
      <c r="AO162" s="67">
        <f>form!B162</f>
        <v>0</v>
      </c>
      <c r="AP162" s="67" t="s">
        <v>808</v>
      </c>
      <c r="AQ162" s="67">
        <f t="shared" si="214"/>
        <v>3434</v>
      </c>
      <c r="AR162" s="67" t="s">
        <v>811</v>
      </c>
      <c r="AS162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3434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62" s="67" t="s">
        <v>142</v>
      </c>
      <c r="AV162" s="68">
        <f t="shared" si="216"/>
        <v>3436</v>
      </c>
      <c r="AW162" s="69" t="s">
        <v>151</v>
      </c>
      <c r="AX162" s="67">
        <f>form!B162</f>
        <v>0</v>
      </c>
      <c r="AY162" s="67" t="s">
        <v>809</v>
      </c>
      <c r="AZ162" s="67">
        <f t="shared" si="217"/>
        <v>3435</v>
      </c>
      <c r="BA162" s="67" t="s">
        <v>812</v>
      </c>
      <c r="BB162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3435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62" s="67" t="s">
        <v>142</v>
      </c>
      <c r="BE162" s="68">
        <f t="shared" si="219"/>
        <v>3437</v>
      </c>
      <c r="BF162" s="69" t="s">
        <v>152</v>
      </c>
      <c r="BG162" s="67">
        <f>form!B162</f>
        <v>0</v>
      </c>
      <c r="BH162" s="67" t="s">
        <v>849</v>
      </c>
      <c r="BI162" s="67"/>
      <c r="BJ162" s="67"/>
      <c r="BK162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62" s="67" t="s">
        <v>142</v>
      </c>
      <c r="BN162" s="68">
        <f t="shared" si="221"/>
        <v>3438</v>
      </c>
      <c r="BO162" s="69" t="s">
        <v>153</v>
      </c>
      <c r="BP162" s="67">
        <f>form!B162</f>
        <v>0</v>
      </c>
      <c r="BQ162" s="67" t="s">
        <v>814</v>
      </c>
      <c r="BR162" s="67">
        <f t="shared" si="222"/>
        <v>3447</v>
      </c>
      <c r="BS162" s="67" t="s">
        <v>144</v>
      </c>
      <c r="BT162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3447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62" s="67" t="s">
        <v>142</v>
      </c>
      <c r="BW162" s="68">
        <f t="shared" si="224"/>
        <v>3439</v>
      </c>
      <c r="BX162" s="69" t="s">
        <v>154</v>
      </c>
      <c r="BY162" s="67">
        <f>form!B162</f>
        <v>0</v>
      </c>
      <c r="BZ162" s="67" t="s">
        <v>806</v>
      </c>
      <c r="CA162" s="67">
        <f t="shared" si="225"/>
        <v>3440</v>
      </c>
      <c r="CB162" s="67" t="s">
        <v>145</v>
      </c>
      <c r="CC162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3440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62" s="67" t="s">
        <v>142</v>
      </c>
      <c r="CF162" s="68">
        <f t="shared" si="227"/>
        <v>3440</v>
      </c>
      <c r="CG162" s="69" t="s">
        <v>155</v>
      </c>
      <c r="CH162" s="67">
        <f>form!B162</f>
        <v>0</v>
      </c>
      <c r="CI162" s="67" t="s">
        <v>139</v>
      </c>
      <c r="CJ162" s="67"/>
      <c r="CK162" s="67"/>
      <c r="CL162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62" s="67" t="s">
        <v>142</v>
      </c>
      <c r="CO162" s="68">
        <f t="shared" si="229"/>
        <v>3441</v>
      </c>
      <c r="CP162" s="69" t="s">
        <v>141</v>
      </c>
      <c r="CQ162" s="67">
        <f>form!B162</f>
        <v>0</v>
      </c>
      <c r="CR162" s="67" t="s">
        <v>140</v>
      </c>
      <c r="CS162" s="67"/>
      <c r="CT162" s="67"/>
      <c r="CU162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62" s="67" t="s">
        <v>142</v>
      </c>
      <c r="CX162" s="68">
        <f t="shared" si="231"/>
        <v>3442</v>
      </c>
      <c r="CY162" s="69" t="s">
        <v>156</v>
      </c>
      <c r="CZ162" s="67">
        <f>form!B162</f>
        <v>0</v>
      </c>
      <c r="DA162" s="67" t="s">
        <v>137</v>
      </c>
      <c r="DB162" s="67"/>
      <c r="DC162" s="67"/>
      <c r="DD162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62" s="67" t="s">
        <v>142</v>
      </c>
      <c r="DG162" s="68">
        <f t="shared" si="233"/>
        <v>3443</v>
      </c>
      <c r="DH162" s="69" t="s">
        <v>158</v>
      </c>
      <c r="DI162" s="67">
        <f>form!B162</f>
        <v>0</v>
      </c>
      <c r="DJ162" s="67" t="s">
        <v>799</v>
      </c>
      <c r="DK162" s="70">
        <f t="shared" si="234"/>
        <v>3447</v>
      </c>
      <c r="DL162" s="67" t="s">
        <v>800</v>
      </c>
      <c r="DM162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62" s="67" t="s">
        <v>142</v>
      </c>
      <c r="DP162" s="68">
        <f t="shared" si="236"/>
        <v>3444</v>
      </c>
      <c r="DQ162" s="69" t="s">
        <v>159</v>
      </c>
      <c r="DR162" s="67">
        <f>form!B162</f>
        <v>0</v>
      </c>
      <c r="DS162" s="67" t="s">
        <v>802</v>
      </c>
      <c r="DT162" s="70">
        <f t="shared" si="237"/>
        <v>3447</v>
      </c>
      <c r="DU162" s="67" t="s">
        <v>803</v>
      </c>
      <c r="DV162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62" s="67" t="s">
        <v>142</v>
      </c>
      <c r="DY162" s="68">
        <f t="shared" si="239"/>
        <v>3445</v>
      </c>
      <c r="DZ162" s="69" t="s">
        <v>160</v>
      </c>
      <c r="EA162" s="67">
        <f>form!B162</f>
        <v>0</v>
      </c>
      <c r="EB162" s="67" t="s">
        <v>804</v>
      </c>
      <c r="EC162" s="70">
        <f t="shared" si="240"/>
        <v>3447</v>
      </c>
      <c r="ED162" s="67" t="s">
        <v>803</v>
      </c>
      <c r="EE162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62" s="67" t="s">
        <v>142</v>
      </c>
      <c r="EH162" s="68">
        <f t="shared" si="242"/>
        <v>3446</v>
      </c>
      <c r="EI162" s="69" t="s">
        <v>161</v>
      </c>
      <c r="EJ162" s="67">
        <f>form!B162</f>
        <v>0</v>
      </c>
      <c r="EK162" s="67" t="s">
        <v>805</v>
      </c>
      <c r="EL162" s="70">
        <f t="shared" si="243"/>
        <v>3447</v>
      </c>
      <c r="EM162" s="67" t="s">
        <v>803</v>
      </c>
      <c r="EN162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62" s="67" t="s">
        <v>142</v>
      </c>
      <c r="EQ162" s="68">
        <f t="shared" si="245"/>
        <v>3447</v>
      </c>
      <c r="ER162" s="69" t="s">
        <v>157</v>
      </c>
      <c r="ES162" s="67">
        <f>form!B162</f>
        <v>0</v>
      </c>
      <c r="ET162" s="67" t="s">
        <v>813</v>
      </c>
      <c r="EU162" s="67"/>
      <c r="EV162" s="67"/>
      <c r="EW162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62" s="71" t="s">
        <v>162</v>
      </c>
      <c r="FI162" s="71">
        <f t="shared" si="247"/>
        <v>3447</v>
      </c>
      <c r="FJ162" s="71" t="s">
        <v>163</v>
      </c>
      <c r="FK162" s="67">
        <f>form!B162</f>
        <v>0</v>
      </c>
      <c r="FL162" s="71" t="s">
        <v>164</v>
      </c>
      <c r="FM162" s="71"/>
      <c r="FN162" s="71"/>
      <c r="FO162" s="58" t="str">
        <f t="shared" si="248"/>
        <v>INSERT INTO `ez_fabrik_joins` (`list_id`, `element_id`, `join_from_table`, `table_join`, `table_key`, `table_join_key`, `join_type`, `group_id`, `params`) VALUES (0, 3447, '', '#__users', 'user_sp', 'id', 'left', 0, '{"join-label":"name","type":"element","pk":"`#__users`.`id`"}');</v>
      </c>
      <c r="FQ162" s="67" t="s">
        <v>142</v>
      </c>
      <c r="FR162" s="68">
        <f t="shared" si="249"/>
        <v>3448</v>
      </c>
      <c r="FS162" s="67" t="s">
        <v>341</v>
      </c>
      <c r="FT162" s="67">
        <f>form!B162</f>
        <v>0</v>
      </c>
      <c r="FU162" s="67" t="s">
        <v>342</v>
      </c>
      <c r="FV162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62" s="59"/>
      <c r="FX162" s="13" t="s">
        <v>142</v>
      </c>
      <c r="FY162" s="68">
        <f t="shared" si="251"/>
        <v>3449</v>
      </c>
      <c r="FZ162" t="s">
        <v>851</v>
      </c>
      <c r="GA162" s="67">
        <f>form!B162</f>
        <v>0</v>
      </c>
      <c r="GB162" t="s">
        <v>853</v>
      </c>
      <c r="GC162" s="34">
        <f t="shared" si="252"/>
        <v>3433</v>
      </c>
      <c r="GD162" t="s">
        <v>852</v>
      </c>
      <c r="GE162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(3449,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3433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62" s="67"/>
      <c r="GH162" s="67"/>
      <c r="GI162" s="67"/>
      <c r="GJ162" s="67"/>
      <c r="GL162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3447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62" s="67"/>
      <c r="GN162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62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3433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62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3434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62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3435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62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62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3447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62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3440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62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62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62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62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62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62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62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62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62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62" s="66" t="str">
        <f t="shared" si="271"/>
        <v>INSERT INTO `ez_fabrik_joins` (`list_id`, `element_id`, `join_from_table`, `table_join`, `table_key`, `table_join_key`, `join_type`, `group_id`, `params`) VALUES (0, 3447, '', '#__users', 'user_sp', 'id', 'left', 0, '{"join-label":"name","type":"element","pk":"`#__users`.`id`"}');</v>
      </c>
    </row>
    <row r="163" spans="1:212" x14ac:dyDescent="0.25">
      <c r="A163" s="67" t="s">
        <v>142</v>
      </c>
      <c r="B163" s="68">
        <f>dop!A165+1</f>
        <v>3451</v>
      </c>
      <c r="C163" s="69" t="s">
        <v>146</v>
      </c>
      <c r="D163" s="67">
        <f>form!B163</f>
        <v>0</v>
      </c>
      <c r="E163" s="67" t="s">
        <v>854</v>
      </c>
      <c r="F163" s="70">
        <f t="shared" si="204"/>
        <v>3467</v>
      </c>
      <c r="G163" s="67" t="s">
        <v>797</v>
      </c>
      <c r="H163" s="67"/>
      <c r="I163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3467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63" s="67" t="s">
        <v>142</v>
      </c>
      <c r="L163" s="68">
        <f t="shared" si="206"/>
        <v>3452</v>
      </c>
      <c r="M163" s="69" t="s">
        <v>147</v>
      </c>
      <c r="N163" s="67">
        <f>form!B163</f>
        <v>0</v>
      </c>
      <c r="O163" s="67" t="s">
        <v>798</v>
      </c>
      <c r="P163" s="67"/>
      <c r="Q163" s="67"/>
      <c r="R163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63" s="67" t="s">
        <v>142</v>
      </c>
      <c r="U163" s="68">
        <f t="shared" si="208"/>
        <v>3453</v>
      </c>
      <c r="V163" s="69" t="s">
        <v>148</v>
      </c>
      <c r="W163" s="67">
        <f>form!B163</f>
        <v>0</v>
      </c>
      <c r="X163" s="67" t="s">
        <v>138</v>
      </c>
      <c r="Y163" s="67"/>
      <c r="Z163" s="67"/>
      <c r="AA163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63" s="67" t="s">
        <v>142</v>
      </c>
      <c r="AD163" s="68">
        <f t="shared" si="210"/>
        <v>3454</v>
      </c>
      <c r="AE163" s="69" t="s">
        <v>149</v>
      </c>
      <c r="AF163" s="67">
        <f>form!B163</f>
        <v>0</v>
      </c>
      <c r="AG163" s="67" t="s">
        <v>807</v>
      </c>
      <c r="AH163" s="67">
        <f t="shared" si="211"/>
        <v>3453</v>
      </c>
      <c r="AI163" s="67" t="s">
        <v>810</v>
      </c>
      <c r="AJ163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3453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63" s="67" t="s">
        <v>142</v>
      </c>
      <c r="AM163" s="68">
        <f t="shared" si="213"/>
        <v>3455</v>
      </c>
      <c r="AN163" s="69" t="s">
        <v>150</v>
      </c>
      <c r="AO163" s="67">
        <f>form!B163</f>
        <v>0</v>
      </c>
      <c r="AP163" s="67" t="s">
        <v>808</v>
      </c>
      <c r="AQ163" s="67">
        <f t="shared" si="214"/>
        <v>3454</v>
      </c>
      <c r="AR163" s="67" t="s">
        <v>811</v>
      </c>
      <c r="AS163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3454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63" s="67" t="s">
        <v>142</v>
      </c>
      <c r="AV163" s="68">
        <f t="shared" si="216"/>
        <v>3456</v>
      </c>
      <c r="AW163" s="69" t="s">
        <v>151</v>
      </c>
      <c r="AX163" s="67">
        <f>form!B163</f>
        <v>0</v>
      </c>
      <c r="AY163" s="67" t="s">
        <v>809</v>
      </c>
      <c r="AZ163" s="67">
        <f t="shared" si="217"/>
        <v>3455</v>
      </c>
      <c r="BA163" s="67" t="s">
        <v>812</v>
      </c>
      <c r="BB163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3455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63" s="67" t="s">
        <v>142</v>
      </c>
      <c r="BE163" s="68">
        <f t="shared" si="219"/>
        <v>3457</v>
      </c>
      <c r="BF163" s="69" t="s">
        <v>152</v>
      </c>
      <c r="BG163" s="67">
        <f>form!B163</f>
        <v>0</v>
      </c>
      <c r="BH163" s="67" t="s">
        <v>849</v>
      </c>
      <c r="BI163" s="67"/>
      <c r="BJ163" s="67"/>
      <c r="BK163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63" s="67" t="s">
        <v>142</v>
      </c>
      <c r="BN163" s="68">
        <f t="shared" si="221"/>
        <v>3458</v>
      </c>
      <c r="BO163" s="69" t="s">
        <v>153</v>
      </c>
      <c r="BP163" s="67">
        <f>form!B163</f>
        <v>0</v>
      </c>
      <c r="BQ163" s="67" t="s">
        <v>814</v>
      </c>
      <c r="BR163" s="67">
        <f t="shared" si="222"/>
        <v>3467</v>
      </c>
      <c r="BS163" s="67" t="s">
        <v>144</v>
      </c>
      <c r="BT163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3467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63" s="67" t="s">
        <v>142</v>
      </c>
      <c r="BW163" s="68">
        <f t="shared" si="224"/>
        <v>3459</v>
      </c>
      <c r="BX163" s="69" t="s">
        <v>154</v>
      </c>
      <c r="BY163" s="67">
        <f>form!B163</f>
        <v>0</v>
      </c>
      <c r="BZ163" s="67" t="s">
        <v>806</v>
      </c>
      <c r="CA163" s="67">
        <f t="shared" si="225"/>
        <v>3460</v>
      </c>
      <c r="CB163" s="67" t="s">
        <v>145</v>
      </c>
      <c r="CC163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3460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63" s="67" t="s">
        <v>142</v>
      </c>
      <c r="CF163" s="68">
        <f t="shared" si="227"/>
        <v>3460</v>
      </c>
      <c r="CG163" s="69" t="s">
        <v>155</v>
      </c>
      <c r="CH163" s="67">
        <f>form!B163</f>
        <v>0</v>
      </c>
      <c r="CI163" s="67" t="s">
        <v>139</v>
      </c>
      <c r="CJ163" s="67"/>
      <c r="CK163" s="67"/>
      <c r="CL163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63" s="67" t="s">
        <v>142</v>
      </c>
      <c r="CO163" s="68">
        <f t="shared" si="229"/>
        <v>3461</v>
      </c>
      <c r="CP163" s="69" t="s">
        <v>141</v>
      </c>
      <c r="CQ163" s="67">
        <f>form!B163</f>
        <v>0</v>
      </c>
      <c r="CR163" s="67" t="s">
        <v>140</v>
      </c>
      <c r="CS163" s="67"/>
      <c r="CT163" s="67"/>
      <c r="CU163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63" s="67" t="s">
        <v>142</v>
      </c>
      <c r="CX163" s="68">
        <f t="shared" si="231"/>
        <v>3462</v>
      </c>
      <c r="CY163" s="69" t="s">
        <v>156</v>
      </c>
      <c r="CZ163" s="67">
        <f>form!B163</f>
        <v>0</v>
      </c>
      <c r="DA163" s="67" t="s">
        <v>137</v>
      </c>
      <c r="DB163" s="67"/>
      <c r="DC163" s="67"/>
      <c r="DD163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63" s="67" t="s">
        <v>142</v>
      </c>
      <c r="DG163" s="68">
        <f t="shared" si="233"/>
        <v>3463</v>
      </c>
      <c r="DH163" s="69" t="s">
        <v>158</v>
      </c>
      <c r="DI163" s="67">
        <f>form!B163</f>
        <v>0</v>
      </c>
      <c r="DJ163" s="67" t="s">
        <v>799</v>
      </c>
      <c r="DK163" s="70">
        <f t="shared" si="234"/>
        <v>3467</v>
      </c>
      <c r="DL163" s="67" t="s">
        <v>800</v>
      </c>
      <c r="DM163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63" s="67" t="s">
        <v>142</v>
      </c>
      <c r="DP163" s="68">
        <f t="shared" si="236"/>
        <v>3464</v>
      </c>
      <c r="DQ163" s="69" t="s">
        <v>159</v>
      </c>
      <c r="DR163" s="67">
        <f>form!B163</f>
        <v>0</v>
      </c>
      <c r="DS163" s="67" t="s">
        <v>802</v>
      </c>
      <c r="DT163" s="70">
        <f t="shared" si="237"/>
        <v>3467</v>
      </c>
      <c r="DU163" s="67" t="s">
        <v>803</v>
      </c>
      <c r="DV163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63" s="67" t="s">
        <v>142</v>
      </c>
      <c r="DY163" s="68">
        <f t="shared" si="239"/>
        <v>3465</v>
      </c>
      <c r="DZ163" s="69" t="s">
        <v>160</v>
      </c>
      <c r="EA163" s="67">
        <f>form!B163</f>
        <v>0</v>
      </c>
      <c r="EB163" s="67" t="s">
        <v>804</v>
      </c>
      <c r="EC163" s="70">
        <f t="shared" si="240"/>
        <v>3467</v>
      </c>
      <c r="ED163" s="67" t="s">
        <v>803</v>
      </c>
      <c r="EE163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63" s="67" t="s">
        <v>142</v>
      </c>
      <c r="EH163" s="68">
        <f t="shared" si="242"/>
        <v>3466</v>
      </c>
      <c r="EI163" s="69" t="s">
        <v>161</v>
      </c>
      <c r="EJ163" s="67">
        <f>form!B163</f>
        <v>0</v>
      </c>
      <c r="EK163" s="67" t="s">
        <v>805</v>
      </c>
      <c r="EL163" s="70">
        <f t="shared" si="243"/>
        <v>3467</v>
      </c>
      <c r="EM163" s="67" t="s">
        <v>803</v>
      </c>
      <c r="EN163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63" s="67" t="s">
        <v>142</v>
      </c>
      <c r="EQ163" s="68">
        <f t="shared" si="245"/>
        <v>3467</v>
      </c>
      <c r="ER163" s="69" t="s">
        <v>157</v>
      </c>
      <c r="ES163" s="67">
        <f>form!B163</f>
        <v>0</v>
      </c>
      <c r="ET163" s="67" t="s">
        <v>813</v>
      </c>
      <c r="EU163" s="67"/>
      <c r="EV163" s="67"/>
      <c r="EW163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63" s="71" t="s">
        <v>162</v>
      </c>
      <c r="FI163" s="71">
        <f t="shared" si="247"/>
        <v>3467</v>
      </c>
      <c r="FJ163" s="71" t="s">
        <v>163</v>
      </c>
      <c r="FK163" s="67">
        <f>form!B163</f>
        <v>0</v>
      </c>
      <c r="FL163" s="71" t="s">
        <v>164</v>
      </c>
      <c r="FM163" s="71"/>
      <c r="FN163" s="71"/>
      <c r="FO163" s="58" t="str">
        <f t="shared" si="248"/>
        <v>INSERT INTO `ez_fabrik_joins` (`list_id`, `element_id`, `join_from_table`, `table_join`, `table_key`, `table_join_key`, `join_type`, `group_id`, `params`) VALUES (0, 3467, '', '#__users', 'user_sp', 'id', 'left', 0, '{"join-label":"name","type":"element","pk":"`#__users`.`id`"}');</v>
      </c>
      <c r="FQ163" s="67" t="s">
        <v>142</v>
      </c>
      <c r="FR163" s="68">
        <f t="shared" si="249"/>
        <v>3468</v>
      </c>
      <c r="FS163" s="67" t="s">
        <v>341</v>
      </c>
      <c r="FT163" s="67">
        <f>form!B163</f>
        <v>0</v>
      </c>
      <c r="FU163" s="67" t="s">
        <v>342</v>
      </c>
      <c r="FV163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63" s="59"/>
      <c r="FX163" s="13" t="s">
        <v>142</v>
      </c>
      <c r="FY163" s="68">
        <f t="shared" si="251"/>
        <v>3469</v>
      </c>
      <c r="FZ163" t="s">
        <v>851</v>
      </c>
      <c r="GA163" s="67">
        <f>form!B163</f>
        <v>0</v>
      </c>
      <c r="GB163" t="s">
        <v>853</v>
      </c>
      <c r="GC163" s="34">
        <f t="shared" si="252"/>
        <v>3453</v>
      </c>
      <c r="GD163" t="s">
        <v>852</v>
      </c>
      <c r="GE163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(3469,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3453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63" s="67"/>
      <c r="GH163" s="67"/>
      <c r="GI163" s="67"/>
      <c r="GJ163" s="67"/>
      <c r="GL163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3467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63" s="67"/>
      <c r="GN163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63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3453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63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3454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63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3455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63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63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3467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63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3460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63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63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63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63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63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63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63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63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63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63" s="66" t="str">
        <f t="shared" si="271"/>
        <v>INSERT INTO `ez_fabrik_joins` (`list_id`, `element_id`, `join_from_table`, `table_join`, `table_key`, `table_join_key`, `join_type`, `group_id`, `params`) VALUES (0, 3467, '', '#__users', 'user_sp', 'id', 'left', 0, '{"join-label":"name","type":"element","pk":"`#__users`.`id`"}');</v>
      </c>
    </row>
    <row r="164" spans="1:212" x14ac:dyDescent="0.25">
      <c r="A164" s="67" t="s">
        <v>142</v>
      </c>
      <c r="B164" s="68">
        <f>dop!A166+1</f>
        <v>3471</v>
      </c>
      <c r="C164" s="69" t="s">
        <v>146</v>
      </c>
      <c r="D164" s="67">
        <f>form!B164</f>
        <v>0</v>
      </c>
      <c r="E164" s="67" t="s">
        <v>854</v>
      </c>
      <c r="F164" s="70">
        <f t="shared" si="204"/>
        <v>3487</v>
      </c>
      <c r="G164" s="67" t="s">
        <v>797</v>
      </c>
      <c r="H164" s="67"/>
      <c r="I164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3487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64" s="67" t="s">
        <v>142</v>
      </c>
      <c r="L164" s="68">
        <f t="shared" si="206"/>
        <v>3472</v>
      </c>
      <c r="M164" s="69" t="s">
        <v>147</v>
      </c>
      <c r="N164" s="67">
        <f>form!B164</f>
        <v>0</v>
      </c>
      <c r="O164" s="67" t="s">
        <v>798</v>
      </c>
      <c r="P164" s="67"/>
      <c r="Q164" s="67"/>
      <c r="R164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64" s="67" t="s">
        <v>142</v>
      </c>
      <c r="U164" s="68">
        <f t="shared" si="208"/>
        <v>3473</v>
      </c>
      <c r="V164" s="69" t="s">
        <v>148</v>
      </c>
      <c r="W164" s="67">
        <f>form!B164</f>
        <v>0</v>
      </c>
      <c r="X164" s="67" t="s">
        <v>138</v>
      </c>
      <c r="Y164" s="67"/>
      <c r="Z164" s="67"/>
      <c r="AA164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64" s="67" t="s">
        <v>142</v>
      </c>
      <c r="AD164" s="68">
        <f t="shared" si="210"/>
        <v>3474</v>
      </c>
      <c r="AE164" s="69" t="s">
        <v>149</v>
      </c>
      <c r="AF164" s="67">
        <f>form!B164</f>
        <v>0</v>
      </c>
      <c r="AG164" s="67" t="s">
        <v>807</v>
      </c>
      <c r="AH164" s="67">
        <f t="shared" si="211"/>
        <v>3473</v>
      </c>
      <c r="AI164" s="67" t="s">
        <v>810</v>
      </c>
      <c r="AJ164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3473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64" s="67" t="s">
        <v>142</v>
      </c>
      <c r="AM164" s="68">
        <f t="shared" si="213"/>
        <v>3475</v>
      </c>
      <c r="AN164" s="69" t="s">
        <v>150</v>
      </c>
      <c r="AO164" s="67">
        <f>form!B164</f>
        <v>0</v>
      </c>
      <c r="AP164" s="67" t="s">
        <v>808</v>
      </c>
      <c r="AQ164" s="67">
        <f t="shared" si="214"/>
        <v>3474</v>
      </c>
      <c r="AR164" s="67" t="s">
        <v>811</v>
      </c>
      <c r="AS164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3474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64" s="67" t="s">
        <v>142</v>
      </c>
      <c r="AV164" s="68">
        <f t="shared" si="216"/>
        <v>3476</v>
      </c>
      <c r="AW164" s="69" t="s">
        <v>151</v>
      </c>
      <c r="AX164" s="67">
        <f>form!B164</f>
        <v>0</v>
      </c>
      <c r="AY164" s="67" t="s">
        <v>809</v>
      </c>
      <c r="AZ164" s="67">
        <f t="shared" si="217"/>
        <v>3475</v>
      </c>
      <c r="BA164" s="67" t="s">
        <v>812</v>
      </c>
      <c r="BB164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3475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64" s="67" t="s">
        <v>142</v>
      </c>
      <c r="BE164" s="68">
        <f t="shared" si="219"/>
        <v>3477</v>
      </c>
      <c r="BF164" s="69" t="s">
        <v>152</v>
      </c>
      <c r="BG164" s="67">
        <f>form!B164</f>
        <v>0</v>
      </c>
      <c r="BH164" s="67" t="s">
        <v>849</v>
      </c>
      <c r="BI164" s="67"/>
      <c r="BJ164" s="67"/>
      <c r="BK164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64" s="67" t="s">
        <v>142</v>
      </c>
      <c r="BN164" s="68">
        <f t="shared" si="221"/>
        <v>3478</v>
      </c>
      <c r="BO164" s="69" t="s">
        <v>153</v>
      </c>
      <c r="BP164" s="67">
        <f>form!B164</f>
        <v>0</v>
      </c>
      <c r="BQ164" s="67" t="s">
        <v>814</v>
      </c>
      <c r="BR164" s="67">
        <f t="shared" si="222"/>
        <v>3487</v>
      </c>
      <c r="BS164" s="67" t="s">
        <v>144</v>
      </c>
      <c r="BT164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3487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64" s="67" t="s">
        <v>142</v>
      </c>
      <c r="BW164" s="68">
        <f t="shared" si="224"/>
        <v>3479</v>
      </c>
      <c r="BX164" s="69" t="s">
        <v>154</v>
      </c>
      <c r="BY164" s="67">
        <f>form!B164</f>
        <v>0</v>
      </c>
      <c r="BZ164" s="67" t="s">
        <v>806</v>
      </c>
      <c r="CA164" s="67">
        <f t="shared" si="225"/>
        <v>3480</v>
      </c>
      <c r="CB164" s="67" t="s">
        <v>145</v>
      </c>
      <c r="CC164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3480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64" s="67" t="s">
        <v>142</v>
      </c>
      <c r="CF164" s="68">
        <f t="shared" si="227"/>
        <v>3480</v>
      </c>
      <c r="CG164" s="69" t="s">
        <v>155</v>
      </c>
      <c r="CH164" s="67">
        <f>form!B164</f>
        <v>0</v>
      </c>
      <c r="CI164" s="67" t="s">
        <v>139</v>
      </c>
      <c r="CJ164" s="67"/>
      <c r="CK164" s="67"/>
      <c r="CL164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64" s="67" t="s">
        <v>142</v>
      </c>
      <c r="CO164" s="68">
        <f t="shared" si="229"/>
        <v>3481</v>
      </c>
      <c r="CP164" s="69" t="s">
        <v>141</v>
      </c>
      <c r="CQ164" s="67">
        <f>form!B164</f>
        <v>0</v>
      </c>
      <c r="CR164" s="67" t="s">
        <v>140</v>
      </c>
      <c r="CS164" s="67"/>
      <c r="CT164" s="67"/>
      <c r="CU164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64" s="67" t="s">
        <v>142</v>
      </c>
      <c r="CX164" s="68">
        <f t="shared" si="231"/>
        <v>3482</v>
      </c>
      <c r="CY164" s="69" t="s">
        <v>156</v>
      </c>
      <c r="CZ164" s="67">
        <f>form!B164</f>
        <v>0</v>
      </c>
      <c r="DA164" s="67" t="s">
        <v>137</v>
      </c>
      <c r="DB164" s="67"/>
      <c r="DC164" s="67"/>
      <c r="DD164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64" s="67" t="s">
        <v>142</v>
      </c>
      <c r="DG164" s="68">
        <f t="shared" si="233"/>
        <v>3483</v>
      </c>
      <c r="DH164" s="69" t="s">
        <v>158</v>
      </c>
      <c r="DI164" s="67">
        <f>form!B164</f>
        <v>0</v>
      </c>
      <c r="DJ164" s="67" t="s">
        <v>799</v>
      </c>
      <c r="DK164" s="70">
        <f t="shared" si="234"/>
        <v>3487</v>
      </c>
      <c r="DL164" s="67" t="s">
        <v>800</v>
      </c>
      <c r="DM164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64" s="67" t="s">
        <v>142</v>
      </c>
      <c r="DP164" s="68">
        <f t="shared" si="236"/>
        <v>3484</v>
      </c>
      <c r="DQ164" s="69" t="s">
        <v>159</v>
      </c>
      <c r="DR164" s="67">
        <f>form!B164</f>
        <v>0</v>
      </c>
      <c r="DS164" s="67" t="s">
        <v>802</v>
      </c>
      <c r="DT164" s="70">
        <f t="shared" si="237"/>
        <v>3487</v>
      </c>
      <c r="DU164" s="67" t="s">
        <v>803</v>
      </c>
      <c r="DV164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64" s="67" t="s">
        <v>142</v>
      </c>
      <c r="DY164" s="68">
        <f t="shared" si="239"/>
        <v>3485</v>
      </c>
      <c r="DZ164" s="69" t="s">
        <v>160</v>
      </c>
      <c r="EA164" s="67">
        <f>form!B164</f>
        <v>0</v>
      </c>
      <c r="EB164" s="67" t="s">
        <v>804</v>
      </c>
      <c r="EC164" s="70">
        <f t="shared" si="240"/>
        <v>3487</v>
      </c>
      <c r="ED164" s="67" t="s">
        <v>803</v>
      </c>
      <c r="EE164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64" s="67" t="s">
        <v>142</v>
      </c>
      <c r="EH164" s="68">
        <f t="shared" si="242"/>
        <v>3486</v>
      </c>
      <c r="EI164" s="69" t="s">
        <v>161</v>
      </c>
      <c r="EJ164" s="67">
        <f>form!B164</f>
        <v>0</v>
      </c>
      <c r="EK164" s="67" t="s">
        <v>805</v>
      </c>
      <c r="EL164" s="70">
        <f t="shared" si="243"/>
        <v>3487</v>
      </c>
      <c r="EM164" s="67" t="s">
        <v>803</v>
      </c>
      <c r="EN164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64" s="67" t="s">
        <v>142</v>
      </c>
      <c r="EQ164" s="68">
        <f t="shared" si="245"/>
        <v>3487</v>
      </c>
      <c r="ER164" s="69" t="s">
        <v>157</v>
      </c>
      <c r="ES164" s="67">
        <f>form!B164</f>
        <v>0</v>
      </c>
      <c r="ET164" s="67" t="s">
        <v>813</v>
      </c>
      <c r="EU164" s="67"/>
      <c r="EV164" s="67"/>
      <c r="EW164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64" s="71" t="s">
        <v>162</v>
      </c>
      <c r="FI164" s="71">
        <f t="shared" si="247"/>
        <v>3487</v>
      </c>
      <c r="FJ164" s="71" t="s">
        <v>163</v>
      </c>
      <c r="FK164" s="67">
        <f>form!B164</f>
        <v>0</v>
      </c>
      <c r="FL164" s="71" t="s">
        <v>164</v>
      </c>
      <c r="FM164" s="71"/>
      <c r="FN164" s="71"/>
      <c r="FO164" s="58" t="str">
        <f t="shared" si="248"/>
        <v>INSERT INTO `ez_fabrik_joins` (`list_id`, `element_id`, `join_from_table`, `table_join`, `table_key`, `table_join_key`, `join_type`, `group_id`, `params`) VALUES (0, 3487, '', '#__users', 'user_sp', 'id', 'left', 0, '{"join-label":"name","type":"element","pk":"`#__users`.`id`"}');</v>
      </c>
      <c r="FQ164" s="67" t="s">
        <v>142</v>
      </c>
      <c r="FR164" s="68">
        <f t="shared" si="249"/>
        <v>3488</v>
      </c>
      <c r="FS164" s="67" t="s">
        <v>341</v>
      </c>
      <c r="FT164" s="67">
        <f>form!B164</f>
        <v>0</v>
      </c>
      <c r="FU164" s="67" t="s">
        <v>342</v>
      </c>
      <c r="FV164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64" s="59"/>
      <c r="FX164" s="13" t="s">
        <v>142</v>
      </c>
      <c r="FY164" s="68">
        <f t="shared" si="251"/>
        <v>3489</v>
      </c>
      <c r="FZ164" t="s">
        <v>851</v>
      </c>
      <c r="GA164" s="67">
        <f>form!B164</f>
        <v>0</v>
      </c>
      <c r="GB164" t="s">
        <v>853</v>
      </c>
      <c r="GC164" s="34">
        <f t="shared" si="252"/>
        <v>3473</v>
      </c>
      <c r="GD164" t="s">
        <v>852</v>
      </c>
      <c r="GE164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(3489,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3473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64" s="67"/>
      <c r="GH164" s="67"/>
      <c r="GI164" s="67"/>
      <c r="GJ164" s="67"/>
      <c r="GL164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3487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64" s="67"/>
      <c r="GN164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64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3473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64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3474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64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3475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64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64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3487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64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3480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64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64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64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64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64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64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64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3487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64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64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64" s="66" t="str">
        <f t="shared" si="271"/>
        <v>INSERT INTO `ez_fabrik_joins` (`list_id`, `element_id`, `join_from_table`, `table_join`, `table_key`, `table_join_key`, `join_type`, `group_id`, `params`) VALUES (0, 3487, '', '#__users', 'user_sp', 'id', 'left', 0, '{"join-label":"name","type":"element","pk":"`#__users`.`id`"}');</v>
      </c>
    </row>
    <row r="165" spans="1:212" x14ac:dyDescent="0.25">
      <c r="A165" s="67" t="s">
        <v>142</v>
      </c>
      <c r="B165" s="68">
        <f>dop!A167+1</f>
        <v>3491</v>
      </c>
      <c r="C165" s="69" t="s">
        <v>146</v>
      </c>
      <c r="D165" s="67">
        <f>form!B165</f>
        <v>0</v>
      </c>
      <c r="E165" s="67" t="s">
        <v>854</v>
      </c>
      <c r="F165" s="70">
        <f t="shared" si="204"/>
        <v>3507</v>
      </c>
      <c r="G165" s="67" t="s">
        <v>797</v>
      </c>
      <c r="H165" s="67"/>
      <c r="I165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3507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65" s="67" t="s">
        <v>142</v>
      </c>
      <c r="L165" s="68">
        <f t="shared" si="206"/>
        <v>3492</v>
      </c>
      <c r="M165" s="69" t="s">
        <v>147</v>
      </c>
      <c r="N165" s="67">
        <f>form!B165</f>
        <v>0</v>
      </c>
      <c r="O165" s="67" t="s">
        <v>798</v>
      </c>
      <c r="P165" s="67"/>
      <c r="Q165" s="67"/>
      <c r="R165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65" s="67" t="s">
        <v>142</v>
      </c>
      <c r="U165" s="68">
        <f t="shared" si="208"/>
        <v>3493</v>
      </c>
      <c r="V165" s="69" t="s">
        <v>148</v>
      </c>
      <c r="W165" s="67">
        <f>form!B165</f>
        <v>0</v>
      </c>
      <c r="X165" s="67" t="s">
        <v>138</v>
      </c>
      <c r="Y165" s="67"/>
      <c r="Z165" s="67"/>
      <c r="AA165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65" s="67" t="s">
        <v>142</v>
      </c>
      <c r="AD165" s="68">
        <f t="shared" si="210"/>
        <v>3494</v>
      </c>
      <c r="AE165" s="69" t="s">
        <v>149</v>
      </c>
      <c r="AF165" s="67">
        <f>form!B165</f>
        <v>0</v>
      </c>
      <c r="AG165" s="67" t="s">
        <v>807</v>
      </c>
      <c r="AH165" s="67">
        <f t="shared" si="211"/>
        <v>3493</v>
      </c>
      <c r="AI165" s="67" t="s">
        <v>810</v>
      </c>
      <c r="AJ165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3493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65" s="67" t="s">
        <v>142</v>
      </c>
      <c r="AM165" s="68">
        <f t="shared" si="213"/>
        <v>3495</v>
      </c>
      <c r="AN165" s="69" t="s">
        <v>150</v>
      </c>
      <c r="AO165" s="67">
        <f>form!B165</f>
        <v>0</v>
      </c>
      <c r="AP165" s="67" t="s">
        <v>808</v>
      </c>
      <c r="AQ165" s="67">
        <f t="shared" si="214"/>
        <v>3494</v>
      </c>
      <c r="AR165" s="67" t="s">
        <v>811</v>
      </c>
      <c r="AS165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3494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65" s="67" t="s">
        <v>142</v>
      </c>
      <c r="AV165" s="68">
        <f t="shared" si="216"/>
        <v>3496</v>
      </c>
      <c r="AW165" s="69" t="s">
        <v>151</v>
      </c>
      <c r="AX165" s="67">
        <f>form!B165</f>
        <v>0</v>
      </c>
      <c r="AY165" s="67" t="s">
        <v>809</v>
      </c>
      <c r="AZ165" s="67">
        <f t="shared" si="217"/>
        <v>3495</v>
      </c>
      <c r="BA165" s="67" t="s">
        <v>812</v>
      </c>
      <c r="BB165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3495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65" s="67" t="s">
        <v>142</v>
      </c>
      <c r="BE165" s="68">
        <f t="shared" si="219"/>
        <v>3497</v>
      </c>
      <c r="BF165" s="69" t="s">
        <v>152</v>
      </c>
      <c r="BG165" s="67">
        <f>form!B165</f>
        <v>0</v>
      </c>
      <c r="BH165" s="67" t="s">
        <v>849</v>
      </c>
      <c r="BI165" s="67"/>
      <c r="BJ165" s="67"/>
      <c r="BK165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65" s="67" t="s">
        <v>142</v>
      </c>
      <c r="BN165" s="68">
        <f t="shared" si="221"/>
        <v>3498</v>
      </c>
      <c r="BO165" s="69" t="s">
        <v>153</v>
      </c>
      <c r="BP165" s="67">
        <f>form!B165</f>
        <v>0</v>
      </c>
      <c r="BQ165" s="67" t="s">
        <v>814</v>
      </c>
      <c r="BR165" s="67">
        <f t="shared" si="222"/>
        <v>3507</v>
      </c>
      <c r="BS165" s="67" t="s">
        <v>144</v>
      </c>
      <c r="BT165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3507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65" s="67" t="s">
        <v>142</v>
      </c>
      <c r="BW165" s="68">
        <f t="shared" si="224"/>
        <v>3499</v>
      </c>
      <c r="BX165" s="69" t="s">
        <v>154</v>
      </c>
      <c r="BY165" s="67">
        <f>form!B165</f>
        <v>0</v>
      </c>
      <c r="BZ165" s="67" t="s">
        <v>806</v>
      </c>
      <c r="CA165" s="67">
        <f t="shared" si="225"/>
        <v>3500</v>
      </c>
      <c r="CB165" s="67" t="s">
        <v>145</v>
      </c>
      <c r="CC165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3500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65" s="67" t="s">
        <v>142</v>
      </c>
      <c r="CF165" s="68">
        <f t="shared" si="227"/>
        <v>3500</v>
      </c>
      <c r="CG165" s="69" t="s">
        <v>155</v>
      </c>
      <c r="CH165" s="67">
        <f>form!B165</f>
        <v>0</v>
      </c>
      <c r="CI165" s="67" t="s">
        <v>139</v>
      </c>
      <c r="CJ165" s="67"/>
      <c r="CK165" s="67"/>
      <c r="CL165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65" s="67" t="s">
        <v>142</v>
      </c>
      <c r="CO165" s="68">
        <f t="shared" si="229"/>
        <v>3501</v>
      </c>
      <c r="CP165" s="69" t="s">
        <v>141</v>
      </c>
      <c r="CQ165" s="67">
        <f>form!B165</f>
        <v>0</v>
      </c>
      <c r="CR165" s="67" t="s">
        <v>140</v>
      </c>
      <c r="CS165" s="67"/>
      <c r="CT165" s="67"/>
      <c r="CU165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65" s="67" t="s">
        <v>142</v>
      </c>
      <c r="CX165" s="68">
        <f t="shared" si="231"/>
        <v>3502</v>
      </c>
      <c r="CY165" s="69" t="s">
        <v>156</v>
      </c>
      <c r="CZ165" s="67">
        <f>form!B165</f>
        <v>0</v>
      </c>
      <c r="DA165" s="67" t="s">
        <v>137</v>
      </c>
      <c r="DB165" s="67"/>
      <c r="DC165" s="67"/>
      <c r="DD165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65" s="67" t="s">
        <v>142</v>
      </c>
      <c r="DG165" s="68">
        <f t="shared" si="233"/>
        <v>3503</v>
      </c>
      <c r="DH165" s="69" t="s">
        <v>158</v>
      </c>
      <c r="DI165" s="67">
        <f>form!B165</f>
        <v>0</v>
      </c>
      <c r="DJ165" s="67" t="s">
        <v>799</v>
      </c>
      <c r="DK165" s="70">
        <f t="shared" si="234"/>
        <v>3507</v>
      </c>
      <c r="DL165" s="67" t="s">
        <v>800</v>
      </c>
      <c r="DM165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65" s="67" t="s">
        <v>142</v>
      </c>
      <c r="DP165" s="68">
        <f t="shared" si="236"/>
        <v>3504</v>
      </c>
      <c r="DQ165" s="69" t="s">
        <v>159</v>
      </c>
      <c r="DR165" s="67">
        <f>form!B165</f>
        <v>0</v>
      </c>
      <c r="DS165" s="67" t="s">
        <v>802</v>
      </c>
      <c r="DT165" s="70">
        <f t="shared" si="237"/>
        <v>3507</v>
      </c>
      <c r="DU165" s="67" t="s">
        <v>803</v>
      </c>
      <c r="DV165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65" s="67" t="s">
        <v>142</v>
      </c>
      <c r="DY165" s="68">
        <f t="shared" si="239"/>
        <v>3505</v>
      </c>
      <c r="DZ165" s="69" t="s">
        <v>160</v>
      </c>
      <c r="EA165" s="67">
        <f>form!B165</f>
        <v>0</v>
      </c>
      <c r="EB165" s="67" t="s">
        <v>804</v>
      </c>
      <c r="EC165" s="70">
        <f t="shared" si="240"/>
        <v>3507</v>
      </c>
      <c r="ED165" s="67" t="s">
        <v>803</v>
      </c>
      <c r="EE165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65" s="67" t="s">
        <v>142</v>
      </c>
      <c r="EH165" s="68">
        <f t="shared" si="242"/>
        <v>3506</v>
      </c>
      <c r="EI165" s="69" t="s">
        <v>161</v>
      </c>
      <c r="EJ165" s="67">
        <f>form!B165</f>
        <v>0</v>
      </c>
      <c r="EK165" s="67" t="s">
        <v>805</v>
      </c>
      <c r="EL165" s="70">
        <f t="shared" si="243"/>
        <v>3507</v>
      </c>
      <c r="EM165" s="67" t="s">
        <v>803</v>
      </c>
      <c r="EN165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65" s="67" t="s">
        <v>142</v>
      </c>
      <c r="EQ165" s="68">
        <f t="shared" si="245"/>
        <v>3507</v>
      </c>
      <c r="ER165" s="69" t="s">
        <v>157</v>
      </c>
      <c r="ES165" s="67">
        <f>form!B165</f>
        <v>0</v>
      </c>
      <c r="ET165" s="67" t="s">
        <v>813</v>
      </c>
      <c r="EU165" s="67"/>
      <c r="EV165" s="67"/>
      <c r="EW165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65" s="71" t="s">
        <v>162</v>
      </c>
      <c r="FI165" s="71">
        <f t="shared" si="247"/>
        <v>3507</v>
      </c>
      <c r="FJ165" s="71" t="s">
        <v>163</v>
      </c>
      <c r="FK165" s="67">
        <f>form!B165</f>
        <v>0</v>
      </c>
      <c r="FL165" s="71" t="s">
        <v>164</v>
      </c>
      <c r="FM165" s="71"/>
      <c r="FN165" s="71"/>
      <c r="FO165" s="58" t="str">
        <f t="shared" si="248"/>
        <v>INSERT INTO `ez_fabrik_joins` (`list_id`, `element_id`, `join_from_table`, `table_join`, `table_key`, `table_join_key`, `join_type`, `group_id`, `params`) VALUES (0, 3507, '', '#__users', 'user_sp', 'id', 'left', 0, '{"join-label":"name","type":"element","pk":"`#__users`.`id`"}');</v>
      </c>
      <c r="FQ165" s="67" t="s">
        <v>142</v>
      </c>
      <c r="FR165" s="68">
        <f t="shared" si="249"/>
        <v>3508</v>
      </c>
      <c r="FS165" s="67" t="s">
        <v>341</v>
      </c>
      <c r="FT165" s="67">
        <f>form!B165</f>
        <v>0</v>
      </c>
      <c r="FU165" s="67" t="s">
        <v>342</v>
      </c>
      <c r="FV165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65" s="59"/>
      <c r="FX165" s="13" t="s">
        <v>142</v>
      </c>
      <c r="FY165" s="68">
        <f t="shared" si="251"/>
        <v>3509</v>
      </c>
      <c r="FZ165" t="s">
        <v>851</v>
      </c>
      <c r="GA165" s="67">
        <f>form!B165</f>
        <v>0</v>
      </c>
      <c r="GB165" t="s">
        <v>853</v>
      </c>
      <c r="GC165" s="34">
        <f t="shared" si="252"/>
        <v>3493</v>
      </c>
      <c r="GD165" t="s">
        <v>852</v>
      </c>
      <c r="GE165" s="73" t="str">
        <f t="shared" si="25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(3509, 'start_stud_date', 0, 'cascadingdropdown', 'Начало занятий', 0, '0000-00-00 00:00:00', '2016-06-01 11:59:28', 113, 'admin', '2016-06-01 12:39:13', 113, 0, 0, '', 1, 0, 19, 0, '', 1, 1, 0, 0, 0, 2, 0, 0, '{"cdd_display_type":"auto-complete","cascadingdropdown_connection":"1","cascadingdropdown_table":"81","cascadingdropdown_id":"start_zanytie___id","cascadingdropdown_label":"start_zanytie___date_start","cascadingdropdown_label_concat":"","placeholder":"","max-width":"","cascadingdropdown_observe":"3493","cascadingdropdown_key":"start_zanytie___start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G165" s="67"/>
      <c r="GH165" s="67"/>
      <c r="GI165" s="67"/>
      <c r="GJ165" s="67"/>
      <c r="GL165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3507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65" s="67"/>
      <c r="GN165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65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3493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65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3494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65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3495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65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65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3507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65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(3499,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3500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65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65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65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65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65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65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65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65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65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65" s="66" t="str">
        <f t="shared" si="271"/>
        <v>INSERT INTO `ez_fabrik_joins` (`list_id`, `element_id`, `join_from_table`, `table_join`, `table_key`, `table_join_key`, `join_type`, `group_id`, `params`) VALUES (0, 3507, '', '#__users', 'user_sp', 'id', 'left', 0, '{"join-label":"name","type":"element","pk":"`#__users`.`id`"}');</v>
      </c>
    </row>
    <row r="166" spans="1:212" x14ac:dyDescent="0.25">
      <c r="A166" s="67" t="s">
        <v>142</v>
      </c>
      <c r="B166" s="68">
        <f>dop!A168+1</f>
        <v>3511</v>
      </c>
      <c r="C166" s="69" t="s">
        <v>146</v>
      </c>
      <c r="D166" s="67">
        <f>form!B166</f>
        <v>0</v>
      </c>
      <c r="E166" s="67" t="s">
        <v>854</v>
      </c>
      <c r="F166" s="70">
        <f t="shared" si="204"/>
        <v>3527</v>
      </c>
      <c r="G166" s="67" t="s">
        <v>797</v>
      </c>
      <c r="H166" s="67"/>
      <c r="I166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3527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66" s="67" t="s">
        <v>142</v>
      </c>
      <c r="L166" s="68">
        <f t="shared" si="206"/>
        <v>3512</v>
      </c>
      <c r="M166" s="69" t="s">
        <v>147</v>
      </c>
      <c r="N166" s="67">
        <f>form!B166</f>
        <v>0</v>
      </c>
      <c r="O166" s="67" t="s">
        <v>798</v>
      </c>
      <c r="P166" s="67"/>
      <c r="Q166" s="67"/>
      <c r="R166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66" s="67" t="s">
        <v>142</v>
      </c>
      <c r="U166" s="68">
        <f t="shared" si="208"/>
        <v>3513</v>
      </c>
      <c r="V166" s="69" t="s">
        <v>148</v>
      </c>
      <c r="W166" s="67">
        <f>form!B166</f>
        <v>0</v>
      </c>
      <c r="X166" s="67" t="s">
        <v>138</v>
      </c>
      <c r="Y166" s="67"/>
      <c r="Z166" s="67"/>
      <c r="AA166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66" s="67" t="s">
        <v>142</v>
      </c>
      <c r="AD166" s="68">
        <f t="shared" si="210"/>
        <v>3514</v>
      </c>
      <c r="AE166" s="69" t="s">
        <v>149</v>
      </c>
      <c r="AF166" s="67">
        <f>form!B166</f>
        <v>0</v>
      </c>
      <c r="AG166" s="67" t="s">
        <v>807</v>
      </c>
      <c r="AH166" s="67">
        <f t="shared" si="211"/>
        <v>3513</v>
      </c>
      <c r="AI166" s="67" t="s">
        <v>810</v>
      </c>
      <c r="AJ166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3513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66" s="67" t="s">
        <v>142</v>
      </c>
      <c r="AM166" s="68">
        <f t="shared" si="213"/>
        <v>3515</v>
      </c>
      <c r="AN166" s="69" t="s">
        <v>150</v>
      </c>
      <c r="AO166" s="67">
        <f>form!B166</f>
        <v>0</v>
      </c>
      <c r="AP166" s="67" t="s">
        <v>808</v>
      </c>
      <c r="AQ166" s="67">
        <f t="shared" si="214"/>
        <v>3514</v>
      </c>
      <c r="AR166" s="67" t="s">
        <v>811</v>
      </c>
      <c r="AS166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3514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66" s="67" t="s">
        <v>142</v>
      </c>
      <c r="AV166" s="68">
        <f t="shared" si="216"/>
        <v>3516</v>
      </c>
      <c r="AW166" s="69" t="s">
        <v>151</v>
      </c>
      <c r="AX166" s="67">
        <f>form!B166</f>
        <v>0</v>
      </c>
      <c r="AY166" s="67" t="s">
        <v>809</v>
      </c>
      <c r="AZ166" s="67">
        <f t="shared" si="217"/>
        <v>3515</v>
      </c>
      <c r="BA166" s="67" t="s">
        <v>812</v>
      </c>
      <c r="BB166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3515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66" s="67" t="s">
        <v>142</v>
      </c>
      <c r="BE166" s="68">
        <f t="shared" si="219"/>
        <v>3517</v>
      </c>
      <c r="BF166" s="69" t="s">
        <v>152</v>
      </c>
      <c r="BG166" s="67">
        <f>form!B166</f>
        <v>0</v>
      </c>
      <c r="BH166" s="67" t="s">
        <v>849</v>
      </c>
      <c r="BI166" s="67"/>
      <c r="BJ166" s="67"/>
      <c r="BK166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66" s="67" t="s">
        <v>142</v>
      </c>
      <c r="BN166" s="68">
        <f t="shared" si="221"/>
        <v>3518</v>
      </c>
      <c r="BO166" s="69" t="s">
        <v>153</v>
      </c>
      <c r="BP166" s="67">
        <f>form!B166</f>
        <v>0</v>
      </c>
      <c r="BQ166" s="67" t="s">
        <v>814</v>
      </c>
      <c r="BR166" s="67">
        <f t="shared" si="222"/>
        <v>3527</v>
      </c>
      <c r="BS166" s="67" t="s">
        <v>144</v>
      </c>
      <c r="BT166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3527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66" s="67" t="s">
        <v>142</v>
      </c>
      <c r="BW166" s="68">
        <f t="shared" si="224"/>
        <v>3519</v>
      </c>
      <c r="BX166" s="69" t="s">
        <v>154</v>
      </c>
      <c r="BY166" s="67">
        <f>form!B166</f>
        <v>0</v>
      </c>
      <c r="BZ166" s="67" t="s">
        <v>806</v>
      </c>
      <c r="CA166" s="67">
        <f t="shared" si="225"/>
        <v>3520</v>
      </c>
      <c r="CB166" s="67" t="s">
        <v>145</v>
      </c>
      <c r="CC166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3520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66" s="67" t="s">
        <v>142</v>
      </c>
      <c r="CF166" s="68">
        <f t="shared" si="227"/>
        <v>3520</v>
      </c>
      <c r="CG166" s="69" t="s">
        <v>155</v>
      </c>
      <c r="CH166" s="67">
        <f>form!B166</f>
        <v>0</v>
      </c>
      <c r="CI166" s="67" t="s">
        <v>139</v>
      </c>
      <c r="CJ166" s="67"/>
      <c r="CK166" s="67"/>
      <c r="CL166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66" s="67" t="s">
        <v>142</v>
      </c>
      <c r="CO166" s="68">
        <f t="shared" si="229"/>
        <v>3521</v>
      </c>
      <c r="CP166" s="69" t="s">
        <v>141</v>
      </c>
      <c r="CQ166" s="67">
        <f>form!B166</f>
        <v>0</v>
      </c>
      <c r="CR166" s="67" t="s">
        <v>140</v>
      </c>
      <c r="CS166" s="67"/>
      <c r="CT166" s="67"/>
      <c r="CU166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66" s="67" t="s">
        <v>142</v>
      </c>
      <c r="CX166" s="68">
        <f t="shared" si="231"/>
        <v>3522</v>
      </c>
      <c r="CY166" s="69" t="s">
        <v>156</v>
      </c>
      <c r="CZ166" s="67">
        <f>form!B166</f>
        <v>0</v>
      </c>
      <c r="DA166" s="67" t="s">
        <v>137</v>
      </c>
      <c r="DB166" s="67"/>
      <c r="DC166" s="67"/>
      <c r="DD166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66" s="67" t="s">
        <v>142</v>
      </c>
      <c r="DG166" s="68">
        <f t="shared" si="233"/>
        <v>3523</v>
      </c>
      <c r="DH166" s="69" t="s">
        <v>158</v>
      </c>
      <c r="DI166" s="67">
        <f>form!B166</f>
        <v>0</v>
      </c>
      <c r="DJ166" s="67" t="s">
        <v>799</v>
      </c>
      <c r="DK166" s="70">
        <f t="shared" si="234"/>
        <v>3527</v>
      </c>
      <c r="DL166" s="67" t="s">
        <v>800</v>
      </c>
      <c r="DM166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66" s="67" t="s">
        <v>142</v>
      </c>
      <c r="DP166" s="68">
        <f t="shared" si="236"/>
        <v>3524</v>
      </c>
      <c r="DQ166" s="69" t="s">
        <v>159</v>
      </c>
      <c r="DR166" s="67">
        <f>form!B166</f>
        <v>0</v>
      </c>
      <c r="DS166" s="67" t="s">
        <v>802</v>
      </c>
      <c r="DT166" s="70">
        <f t="shared" si="237"/>
        <v>3527</v>
      </c>
      <c r="DU166" s="67" t="s">
        <v>803</v>
      </c>
      <c r="DV166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66" s="67" t="s">
        <v>142</v>
      </c>
      <c r="DY166" s="68">
        <f t="shared" si="239"/>
        <v>3525</v>
      </c>
      <c r="DZ166" s="69" t="s">
        <v>160</v>
      </c>
      <c r="EA166" s="67">
        <f>form!B166</f>
        <v>0</v>
      </c>
      <c r="EB166" s="67" t="s">
        <v>804</v>
      </c>
      <c r="EC166" s="70">
        <f t="shared" si="240"/>
        <v>3527</v>
      </c>
      <c r="ED166" s="67" t="s">
        <v>803</v>
      </c>
      <c r="EE166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66" s="67" t="s">
        <v>142</v>
      </c>
      <c r="EH166" s="68">
        <f t="shared" si="242"/>
        <v>3526</v>
      </c>
      <c r="EI166" s="69" t="s">
        <v>161</v>
      </c>
      <c r="EJ166" s="67">
        <f>form!B166</f>
        <v>0</v>
      </c>
      <c r="EK166" s="67" t="s">
        <v>805</v>
      </c>
      <c r="EL166" s="70">
        <f t="shared" si="243"/>
        <v>3527</v>
      </c>
      <c r="EM166" s="67" t="s">
        <v>803</v>
      </c>
      <c r="EN166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66" s="67" t="s">
        <v>142</v>
      </c>
      <c r="EQ166" s="68">
        <f t="shared" si="245"/>
        <v>3527</v>
      </c>
      <c r="ER166" s="69" t="s">
        <v>157</v>
      </c>
      <c r="ES166" s="67">
        <f>form!B166</f>
        <v>0</v>
      </c>
      <c r="ET166" s="67" t="s">
        <v>813</v>
      </c>
      <c r="EU166" s="67"/>
      <c r="EV166" s="67"/>
      <c r="EW166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66" s="71" t="s">
        <v>162</v>
      </c>
      <c r="FI166" s="71">
        <f t="shared" si="247"/>
        <v>3527</v>
      </c>
      <c r="FJ166" s="71" t="s">
        <v>163</v>
      </c>
      <c r="FK166" s="67">
        <f>form!B166</f>
        <v>0</v>
      </c>
      <c r="FL166" s="71" t="s">
        <v>164</v>
      </c>
      <c r="FM166" s="71"/>
      <c r="FN166" s="71"/>
      <c r="FO166" s="58" t="str">
        <f t="shared" si="248"/>
        <v>INSERT INTO `ez_fabrik_joins` (`list_id`, `element_id`, `join_from_table`, `table_join`, `table_key`, `table_join_key`, `join_type`, `group_id`, `params`) VALUES (0, 3527, '', '#__users', 'user_sp', 'id', 'left', 0, '{"join-label":"name","type":"element","pk":"`#__users`.`id`"}');</v>
      </c>
      <c r="FQ166" s="67" t="s">
        <v>142</v>
      </c>
      <c r="FR166" s="68">
        <f t="shared" si="249"/>
        <v>3528</v>
      </c>
      <c r="FS166" s="67" t="s">
        <v>341</v>
      </c>
      <c r="FT166" s="67">
        <f>form!B166</f>
        <v>0</v>
      </c>
      <c r="FU166" s="67" t="s">
        <v>342</v>
      </c>
      <c r="FV166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66" s="59"/>
      <c r="GG166" s="67"/>
      <c r="GH166" s="67"/>
      <c r="GI166" s="67"/>
      <c r="GJ166" s="67"/>
      <c r="GL166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3527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66" s="67"/>
      <c r="GN166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66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3513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66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3514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66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3515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66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66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3527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66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3520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66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66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66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66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66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66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66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66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66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66" s="66" t="str">
        <f t="shared" si="271"/>
        <v>INSERT INTO `ez_fabrik_joins` (`list_id`, `element_id`, `join_from_table`, `table_join`, `table_key`, `table_join_key`, `join_type`, `group_id`, `params`) VALUES (0, 3527, '', '#__users', 'user_sp', 'id', 'left', 0, '{"join-label":"name","type":"element","pk":"`#__users`.`id`"}');</v>
      </c>
    </row>
    <row r="167" spans="1:212" x14ac:dyDescent="0.25">
      <c r="A167" s="67" t="s">
        <v>142</v>
      </c>
      <c r="B167" s="68">
        <f>dop!A169+1</f>
        <v>3531</v>
      </c>
      <c r="C167" s="69" t="s">
        <v>146</v>
      </c>
      <c r="D167" s="67">
        <f>form!B167</f>
        <v>0</v>
      </c>
      <c r="E167" s="67" t="s">
        <v>854</v>
      </c>
      <c r="F167" s="70">
        <f t="shared" si="204"/>
        <v>3547</v>
      </c>
      <c r="G167" s="67" t="s">
        <v>797</v>
      </c>
      <c r="H167" s="67"/>
      <c r="I167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3547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67" s="67" t="s">
        <v>142</v>
      </c>
      <c r="L167" s="68">
        <f t="shared" si="206"/>
        <v>3532</v>
      </c>
      <c r="M167" s="69" t="s">
        <v>147</v>
      </c>
      <c r="N167" s="67">
        <f>form!B167</f>
        <v>0</v>
      </c>
      <c r="O167" s="67" t="s">
        <v>798</v>
      </c>
      <c r="P167" s="67"/>
      <c r="Q167" s="67"/>
      <c r="R167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67" s="67" t="s">
        <v>142</v>
      </c>
      <c r="U167" s="68">
        <f t="shared" si="208"/>
        <v>3533</v>
      </c>
      <c r="V167" s="69" t="s">
        <v>148</v>
      </c>
      <c r="W167" s="67">
        <f>form!B167</f>
        <v>0</v>
      </c>
      <c r="X167" s="67" t="s">
        <v>138</v>
      </c>
      <c r="Y167" s="67"/>
      <c r="Z167" s="67"/>
      <c r="AA167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67" s="67" t="s">
        <v>142</v>
      </c>
      <c r="AD167" s="68">
        <f t="shared" si="210"/>
        <v>3534</v>
      </c>
      <c r="AE167" s="69" t="s">
        <v>149</v>
      </c>
      <c r="AF167" s="67">
        <f>form!B167</f>
        <v>0</v>
      </c>
      <c r="AG167" s="67" t="s">
        <v>807</v>
      </c>
      <c r="AH167" s="67">
        <f t="shared" si="211"/>
        <v>3533</v>
      </c>
      <c r="AI167" s="67" t="s">
        <v>810</v>
      </c>
      <c r="AJ167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3533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67" s="67" t="s">
        <v>142</v>
      </c>
      <c r="AM167" s="68">
        <f t="shared" si="213"/>
        <v>3535</v>
      </c>
      <c r="AN167" s="69" t="s">
        <v>150</v>
      </c>
      <c r="AO167" s="67">
        <f>form!B167</f>
        <v>0</v>
      </c>
      <c r="AP167" s="67" t="s">
        <v>808</v>
      </c>
      <c r="AQ167" s="67">
        <f t="shared" si="214"/>
        <v>3534</v>
      </c>
      <c r="AR167" s="67" t="s">
        <v>811</v>
      </c>
      <c r="AS167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3534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67" s="67" t="s">
        <v>142</v>
      </c>
      <c r="AV167" s="68">
        <f t="shared" si="216"/>
        <v>3536</v>
      </c>
      <c r="AW167" s="69" t="s">
        <v>151</v>
      </c>
      <c r="AX167" s="67">
        <f>form!B167</f>
        <v>0</v>
      </c>
      <c r="AY167" s="67" t="s">
        <v>809</v>
      </c>
      <c r="AZ167" s="67">
        <f t="shared" si="217"/>
        <v>3535</v>
      </c>
      <c r="BA167" s="67" t="s">
        <v>812</v>
      </c>
      <c r="BB167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3535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67" s="67" t="s">
        <v>142</v>
      </c>
      <c r="BE167" s="68">
        <f t="shared" si="219"/>
        <v>3537</v>
      </c>
      <c r="BF167" s="69" t="s">
        <v>152</v>
      </c>
      <c r="BG167" s="67">
        <f>form!B167</f>
        <v>0</v>
      </c>
      <c r="BH167" s="67" t="s">
        <v>849</v>
      </c>
      <c r="BI167" s="67"/>
      <c r="BJ167" s="67"/>
      <c r="BK167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67" s="67" t="s">
        <v>142</v>
      </c>
      <c r="BN167" s="68">
        <f t="shared" si="221"/>
        <v>3538</v>
      </c>
      <c r="BO167" s="69" t="s">
        <v>153</v>
      </c>
      <c r="BP167" s="67">
        <f>form!B167</f>
        <v>0</v>
      </c>
      <c r="BQ167" s="67" t="s">
        <v>814</v>
      </c>
      <c r="BR167" s="67">
        <f t="shared" si="222"/>
        <v>3547</v>
      </c>
      <c r="BS167" s="67" t="s">
        <v>144</v>
      </c>
      <c r="BT167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3547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67" s="67" t="s">
        <v>142</v>
      </c>
      <c r="BW167" s="68">
        <f t="shared" si="224"/>
        <v>3539</v>
      </c>
      <c r="BX167" s="69" t="s">
        <v>154</v>
      </c>
      <c r="BY167" s="67">
        <f>form!B167</f>
        <v>0</v>
      </c>
      <c r="BZ167" s="67" t="s">
        <v>806</v>
      </c>
      <c r="CA167" s="67">
        <f t="shared" si="225"/>
        <v>3540</v>
      </c>
      <c r="CB167" s="67" t="s">
        <v>145</v>
      </c>
      <c r="CC167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3540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67" s="67" t="s">
        <v>142</v>
      </c>
      <c r="CF167" s="68">
        <f t="shared" si="227"/>
        <v>3540</v>
      </c>
      <c r="CG167" s="69" t="s">
        <v>155</v>
      </c>
      <c r="CH167" s="67">
        <f>form!B167</f>
        <v>0</v>
      </c>
      <c r="CI167" s="67" t="s">
        <v>139</v>
      </c>
      <c r="CJ167" s="67"/>
      <c r="CK167" s="67"/>
      <c r="CL167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67" s="67" t="s">
        <v>142</v>
      </c>
      <c r="CO167" s="68">
        <f t="shared" si="229"/>
        <v>3541</v>
      </c>
      <c r="CP167" s="69" t="s">
        <v>141</v>
      </c>
      <c r="CQ167" s="67">
        <f>form!B167</f>
        <v>0</v>
      </c>
      <c r="CR167" s="67" t="s">
        <v>140</v>
      </c>
      <c r="CS167" s="67"/>
      <c r="CT167" s="67"/>
      <c r="CU167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67" s="67" t="s">
        <v>142</v>
      </c>
      <c r="CX167" s="68">
        <f t="shared" si="231"/>
        <v>3542</v>
      </c>
      <c r="CY167" s="69" t="s">
        <v>156</v>
      </c>
      <c r="CZ167" s="67">
        <f>form!B167</f>
        <v>0</v>
      </c>
      <c r="DA167" s="67" t="s">
        <v>137</v>
      </c>
      <c r="DB167" s="67"/>
      <c r="DC167" s="67"/>
      <c r="DD167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67" s="67" t="s">
        <v>142</v>
      </c>
      <c r="DG167" s="68">
        <f t="shared" si="233"/>
        <v>3543</v>
      </c>
      <c r="DH167" s="69" t="s">
        <v>158</v>
      </c>
      <c r="DI167" s="67">
        <f>form!B167</f>
        <v>0</v>
      </c>
      <c r="DJ167" s="67" t="s">
        <v>799</v>
      </c>
      <c r="DK167" s="70">
        <f t="shared" si="234"/>
        <v>3547</v>
      </c>
      <c r="DL167" s="67" t="s">
        <v>800</v>
      </c>
      <c r="DM167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67" s="67" t="s">
        <v>142</v>
      </c>
      <c r="DP167" s="68">
        <f t="shared" si="236"/>
        <v>3544</v>
      </c>
      <c r="DQ167" s="69" t="s">
        <v>159</v>
      </c>
      <c r="DR167" s="67">
        <f>form!B167</f>
        <v>0</v>
      </c>
      <c r="DS167" s="67" t="s">
        <v>802</v>
      </c>
      <c r="DT167" s="70">
        <f t="shared" si="237"/>
        <v>3547</v>
      </c>
      <c r="DU167" s="67" t="s">
        <v>803</v>
      </c>
      <c r="DV167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67" s="67" t="s">
        <v>142</v>
      </c>
      <c r="DY167" s="68">
        <f t="shared" si="239"/>
        <v>3545</v>
      </c>
      <c r="DZ167" s="69" t="s">
        <v>160</v>
      </c>
      <c r="EA167" s="67">
        <f>form!B167</f>
        <v>0</v>
      </c>
      <c r="EB167" s="67" t="s">
        <v>804</v>
      </c>
      <c r="EC167" s="70">
        <f t="shared" si="240"/>
        <v>3547</v>
      </c>
      <c r="ED167" s="67" t="s">
        <v>803</v>
      </c>
      <c r="EE167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67" s="67" t="s">
        <v>142</v>
      </c>
      <c r="EH167" s="68">
        <f t="shared" si="242"/>
        <v>3546</v>
      </c>
      <c r="EI167" s="69" t="s">
        <v>161</v>
      </c>
      <c r="EJ167" s="67">
        <f>form!B167</f>
        <v>0</v>
      </c>
      <c r="EK167" s="67" t="s">
        <v>805</v>
      </c>
      <c r="EL167" s="70">
        <f t="shared" si="243"/>
        <v>3547</v>
      </c>
      <c r="EM167" s="67" t="s">
        <v>803</v>
      </c>
      <c r="EN167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67" s="67" t="s">
        <v>142</v>
      </c>
      <c r="EQ167" s="68">
        <f t="shared" si="245"/>
        <v>3547</v>
      </c>
      <c r="ER167" s="69" t="s">
        <v>157</v>
      </c>
      <c r="ES167" s="67">
        <f>form!B167</f>
        <v>0</v>
      </c>
      <c r="ET167" s="67" t="s">
        <v>813</v>
      </c>
      <c r="EU167" s="67"/>
      <c r="EV167" s="67"/>
      <c r="EW167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67" s="71" t="s">
        <v>162</v>
      </c>
      <c r="FI167" s="71">
        <f t="shared" si="247"/>
        <v>3547</v>
      </c>
      <c r="FJ167" s="71" t="s">
        <v>163</v>
      </c>
      <c r="FK167" s="67">
        <f>form!B167</f>
        <v>0</v>
      </c>
      <c r="FL167" s="71" t="s">
        <v>164</v>
      </c>
      <c r="FM167" s="71"/>
      <c r="FN167" s="71"/>
      <c r="FO167" s="58" t="str">
        <f t="shared" si="248"/>
        <v>INSERT INTO `ez_fabrik_joins` (`list_id`, `element_id`, `join_from_table`, `table_join`, `table_key`, `table_join_key`, `join_type`, `group_id`, `params`) VALUES (0, 3547, '', '#__users', 'user_sp', 'id', 'left', 0, '{"join-label":"name","type":"element","pk":"`#__users`.`id`"}');</v>
      </c>
      <c r="FQ167" s="67" t="s">
        <v>142</v>
      </c>
      <c r="FR167" s="68">
        <f t="shared" si="249"/>
        <v>3548</v>
      </c>
      <c r="FS167" s="67" t="s">
        <v>341</v>
      </c>
      <c r="FT167" s="67">
        <f>form!B167</f>
        <v>0</v>
      </c>
      <c r="FU167" s="67" t="s">
        <v>342</v>
      </c>
      <c r="FV167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67" s="59"/>
      <c r="GG167" s="67"/>
      <c r="GH167" s="67"/>
      <c r="GI167" s="67"/>
      <c r="GJ167" s="67"/>
      <c r="GL167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3547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67" s="67"/>
      <c r="GN167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67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3533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67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3534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67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3535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67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67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3547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67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3540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67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67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67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67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67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67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67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67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67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67" s="66" t="str">
        <f t="shared" si="271"/>
        <v>INSERT INTO `ez_fabrik_joins` (`list_id`, `element_id`, `join_from_table`, `table_join`, `table_key`, `table_join_key`, `join_type`, `group_id`, `params`) VALUES (0, 3547, '', '#__users', 'user_sp', 'id', 'left', 0, '{"join-label":"name","type":"element","pk":"`#__users`.`id`"}');</v>
      </c>
    </row>
    <row r="168" spans="1:212" x14ac:dyDescent="0.25">
      <c r="A168" s="67" t="s">
        <v>142</v>
      </c>
      <c r="B168" s="68">
        <f>dop!A170+1</f>
        <v>3551</v>
      </c>
      <c r="C168" s="69" t="s">
        <v>146</v>
      </c>
      <c r="D168" s="67">
        <f>form!B168</f>
        <v>0</v>
      </c>
      <c r="E168" s="67" t="s">
        <v>854</v>
      </c>
      <c r="F168" s="70">
        <f t="shared" si="204"/>
        <v>3567</v>
      </c>
      <c r="G168" s="67" t="s">
        <v>797</v>
      </c>
      <c r="H168" s="67"/>
      <c r="I168" s="58" t="str">
        <f t="shared" si="20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3567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68" s="67" t="s">
        <v>142</v>
      </c>
      <c r="L168" s="68">
        <f t="shared" si="206"/>
        <v>3552</v>
      </c>
      <c r="M168" s="69" t="s">
        <v>147</v>
      </c>
      <c r="N168" s="67">
        <f>form!B168</f>
        <v>0</v>
      </c>
      <c r="O168" s="67" t="s">
        <v>798</v>
      </c>
      <c r="P168" s="67"/>
      <c r="Q168" s="67"/>
      <c r="R168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68" s="67" t="s">
        <v>142</v>
      </c>
      <c r="U168" s="68">
        <f t="shared" si="208"/>
        <v>3553</v>
      </c>
      <c r="V168" s="69" t="s">
        <v>148</v>
      </c>
      <c r="W168" s="67">
        <f>form!B168</f>
        <v>0</v>
      </c>
      <c r="X168" s="67" t="s">
        <v>138</v>
      </c>
      <c r="Y168" s="67"/>
      <c r="Z168" s="67"/>
      <c r="AA168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68" s="67" t="s">
        <v>142</v>
      </c>
      <c r="AD168" s="68">
        <f t="shared" si="210"/>
        <v>3554</v>
      </c>
      <c r="AE168" s="69" t="s">
        <v>149</v>
      </c>
      <c r="AF168" s="67">
        <f>form!B168</f>
        <v>0</v>
      </c>
      <c r="AG168" s="67" t="s">
        <v>807</v>
      </c>
      <c r="AH168" s="67">
        <f t="shared" si="211"/>
        <v>3553</v>
      </c>
      <c r="AI168" s="67" t="s">
        <v>810</v>
      </c>
      <c r="AJ168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3553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68" s="67" t="s">
        <v>142</v>
      </c>
      <c r="AM168" s="68">
        <f t="shared" si="213"/>
        <v>3555</v>
      </c>
      <c r="AN168" s="69" t="s">
        <v>150</v>
      </c>
      <c r="AO168" s="67">
        <f>form!B168</f>
        <v>0</v>
      </c>
      <c r="AP168" s="67" t="s">
        <v>808</v>
      </c>
      <c r="AQ168" s="67">
        <f t="shared" si="214"/>
        <v>3554</v>
      </c>
      <c r="AR168" s="67" t="s">
        <v>811</v>
      </c>
      <c r="AS168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3554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68" s="67" t="s">
        <v>142</v>
      </c>
      <c r="AV168" s="68">
        <f t="shared" si="216"/>
        <v>3556</v>
      </c>
      <c r="AW168" s="69" t="s">
        <v>151</v>
      </c>
      <c r="AX168" s="67">
        <f>form!B168</f>
        <v>0</v>
      </c>
      <c r="AY168" s="67" t="s">
        <v>809</v>
      </c>
      <c r="AZ168" s="67">
        <f t="shared" si="217"/>
        <v>3555</v>
      </c>
      <c r="BA168" s="67" t="s">
        <v>812</v>
      </c>
      <c r="BB168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3555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68" s="67" t="s">
        <v>142</v>
      </c>
      <c r="BE168" s="68">
        <f t="shared" si="219"/>
        <v>3557</v>
      </c>
      <c r="BF168" s="69" t="s">
        <v>152</v>
      </c>
      <c r="BG168" s="67">
        <f>form!B168</f>
        <v>0</v>
      </c>
      <c r="BH168" s="67" t="s">
        <v>849</v>
      </c>
      <c r="BI168" s="67"/>
      <c r="BJ168" s="67"/>
      <c r="BK168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68" s="67" t="s">
        <v>142</v>
      </c>
      <c r="BN168" s="68">
        <f t="shared" si="221"/>
        <v>3558</v>
      </c>
      <c r="BO168" s="69" t="s">
        <v>153</v>
      </c>
      <c r="BP168" s="67">
        <f>form!B168</f>
        <v>0</v>
      </c>
      <c r="BQ168" s="67" t="s">
        <v>814</v>
      </c>
      <c r="BR168" s="67">
        <f t="shared" si="222"/>
        <v>3567</v>
      </c>
      <c r="BS168" s="67" t="s">
        <v>144</v>
      </c>
      <c r="BT168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3567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68" s="67" t="s">
        <v>142</v>
      </c>
      <c r="BW168" s="68">
        <f t="shared" si="224"/>
        <v>3559</v>
      </c>
      <c r="BX168" s="69" t="s">
        <v>154</v>
      </c>
      <c r="BY168" s="67">
        <f>form!B168</f>
        <v>0</v>
      </c>
      <c r="BZ168" s="67" t="s">
        <v>806</v>
      </c>
      <c r="CA168" s="67">
        <f t="shared" si="225"/>
        <v>3560</v>
      </c>
      <c r="CB168" s="67" t="s">
        <v>145</v>
      </c>
      <c r="CC168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3560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68" s="67" t="s">
        <v>142</v>
      </c>
      <c r="CF168" s="68">
        <f t="shared" si="227"/>
        <v>3560</v>
      </c>
      <c r="CG168" s="69" t="s">
        <v>155</v>
      </c>
      <c r="CH168" s="67">
        <f>form!B168</f>
        <v>0</v>
      </c>
      <c r="CI168" s="67" t="s">
        <v>139</v>
      </c>
      <c r="CJ168" s="67"/>
      <c r="CK168" s="67"/>
      <c r="CL168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68" s="67" t="s">
        <v>142</v>
      </c>
      <c r="CO168" s="68">
        <f t="shared" si="229"/>
        <v>3561</v>
      </c>
      <c r="CP168" s="69" t="s">
        <v>141</v>
      </c>
      <c r="CQ168" s="67">
        <f>form!B168</f>
        <v>0</v>
      </c>
      <c r="CR168" s="67" t="s">
        <v>140</v>
      </c>
      <c r="CS168" s="67"/>
      <c r="CT168" s="67"/>
      <c r="CU168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68" s="67" t="s">
        <v>142</v>
      </c>
      <c r="CX168" s="68">
        <f t="shared" si="231"/>
        <v>3562</v>
      </c>
      <c r="CY168" s="69" t="s">
        <v>156</v>
      </c>
      <c r="CZ168" s="67">
        <f>form!B168</f>
        <v>0</v>
      </c>
      <c r="DA168" s="67" t="s">
        <v>137</v>
      </c>
      <c r="DB168" s="67"/>
      <c r="DC168" s="67"/>
      <c r="DD168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68" s="67" t="s">
        <v>142</v>
      </c>
      <c r="DG168" s="68">
        <f t="shared" si="233"/>
        <v>3563</v>
      </c>
      <c r="DH168" s="69" t="s">
        <v>158</v>
      </c>
      <c r="DI168" s="67">
        <f>form!B168</f>
        <v>0</v>
      </c>
      <c r="DJ168" s="67" t="s">
        <v>799</v>
      </c>
      <c r="DK168" s="70">
        <f t="shared" si="234"/>
        <v>3567</v>
      </c>
      <c r="DL168" s="67" t="s">
        <v>800</v>
      </c>
      <c r="DM168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68" s="67" t="s">
        <v>142</v>
      </c>
      <c r="DP168" s="68">
        <f t="shared" si="236"/>
        <v>3564</v>
      </c>
      <c r="DQ168" s="69" t="s">
        <v>159</v>
      </c>
      <c r="DR168" s="67">
        <f>form!B168</f>
        <v>0</v>
      </c>
      <c r="DS168" s="67" t="s">
        <v>802</v>
      </c>
      <c r="DT168" s="70">
        <f t="shared" si="237"/>
        <v>3567</v>
      </c>
      <c r="DU168" s="67" t="s">
        <v>803</v>
      </c>
      <c r="DV168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68" s="67" t="s">
        <v>142</v>
      </c>
      <c r="DY168" s="68">
        <f t="shared" si="239"/>
        <v>3565</v>
      </c>
      <c r="DZ168" s="69" t="s">
        <v>160</v>
      </c>
      <c r="EA168" s="67">
        <f>form!B168</f>
        <v>0</v>
      </c>
      <c r="EB168" s="67" t="s">
        <v>804</v>
      </c>
      <c r="EC168" s="70">
        <f t="shared" si="240"/>
        <v>3567</v>
      </c>
      <c r="ED168" s="67" t="s">
        <v>803</v>
      </c>
      <c r="EE168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68" s="67" t="s">
        <v>142</v>
      </c>
      <c r="EH168" s="68">
        <f t="shared" si="242"/>
        <v>3566</v>
      </c>
      <c r="EI168" s="69" t="s">
        <v>161</v>
      </c>
      <c r="EJ168" s="67">
        <f>form!B168</f>
        <v>0</v>
      </c>
      <c r="EK168" s="67" t="s">
        <v>805</v>
      </c>
      <c r="EL168" s="70">
        <f t="shared" si="243"/>
        <v>3567</v>
      </c>
      <c r="EM168" s="67" t="s">
        <v>803</v>
      </c>
      <c r="EN168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68" s="67" t="s">
        <v>142</v>
      </c>
      <c r="EQ168" s="68">
        <f t="shared" si="245"/>
        <v>3567</v>
      </c>
      <c r="ER168" s="69" t="s">
        <v>157</v>
      </c>
      <c r="ES168" s="67">
        <f>form!B168</f>
        <v>0</v>
      </c>
      <c r="ET168" s="67" t="s">
        <v>813</v>
      </c>
      <c r="EU168" s="67"/>
      <c r="EV168" s="67"/>
      <c r="EW168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68" s="71" t="s">
        <v>162</v>
      </c>
      <c r="FI168" s="71">
        <f t="shared" si="247"/>
        <v>3567</v>
      </c>
      <c r="FJ168" s="71" t="s">
        <v>163</v>
      </c>
      <c r="FK168" s="67">
        <f>form!B168</f>
        <v>0</v>
      </c>
      <c r="FL168" s="71" t="s">
        <v>164</v>
      </c>
      <c r="FM168" s="71"/>
      <c r="FN168" s="71"/>
      <c r="FO168" s="58" t="str">
        <f t="shared" si="248"/>
        <v>INSERT INTO `ez_fabrik_joins` (`list_id`, `element_id`, `join_from_table`, `table_join`, `table_key`, `table_join_key`, `join_type`, `group_id`, `params`) VALUES (0, 3567, '', '#__users', 'user_sp', 'id', 'left', 0, '{"join-label":"name","type":"element","pk":"`#__users`.`id`"}');</v>
      </c>
      <c r="FQ168" s="67" t="s">
        <v>142</v>
      </c>
      <c r="FR168" s="68">
        <f t="shared" si="249"/>
        <v>3568</v>
      </c>
      <c r="FS168" s="67" t="s">
        <v>341</v>
      </c>
      <c r="FT168" s="67">
        <f>form!B168</f>
        <v>0</v>
      </c>
      <c r="FU168" s="67" t="s">
        <v>342</v>
      </c>
      <c r="FV168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68" s="59"/>
      <c r="GG168" s="67"/>
      <c r="GH168" s="67"/>
      <c r="GI168" s="67"/>
      <c r="GJ168" s="67"/>
      <c r="GL168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3567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68" s="67"/>
      <c r="GN168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68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3553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68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3554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68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3555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68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68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3567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68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3560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68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68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68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68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68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68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68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68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68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68" s="66" t="str">
        <f t="shared" si="271"/>
        <v>INSERT INTO `ez_fabrik_joins` (`list_id`, `element_id`, `join_from_table`, `table_join`, `table_key`, `table_join_key`, `join_type`, `group_id`, `params`) VALUES (0, 3567, '', '#__users', 'user_sp', 'id', 'left', 0, '{"join-label":"name","type":"element","pk":"`#__users`.`id`"}');</v>
      </c>
    </row>
    <row r="169" spans="1:212" x14ac:dyDescent="0.25">
      <c r="A169" s="67" t="s">
        <v>142</v>
      </c>
      <c r="B169" s="68">
        <f>dop!A171+1</f>
        <v>3571</v>
      </c>
      <c r="C169" s="69" t="s">
        <v>146</v>
      </c>
      <c r="D169" s="67">
        <f>form!B169</f>
        <v>0</v>
      </c>
      <c r="E169" s="67" t="s">
        <v>854</v>
      </c>
      <c r="F169" s="70">
        <f t="shared" si="204"/>
        <v>3587</v>
      </c>
      <c r="G169" s="67" t="s">
        <v>797</v>
      </c>
      <c r="H169" s="67"/>
      <c r="I169" s="58" t="str">
        <f t="shared" ref="I169:I188" si="272">A169&amp;B169&amp;", '"&amp;C169&amp;"', "&amp;D169&amp;E169&amp;F169&amp;G169</f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3587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69" s="67" t="s">
        <v>142</v>
      </c>
      <c r="L169" s="68">
        <f t="shared" si="206"/>
        <v>3572</v>
      </c>
      <c r="M169" s="69" t="s">
        <v>147</v>
      </c>
      <c r="N169" s="67">
        <f>form!B169</f>
        <v>0</v>
      </c>
      <c r="O169" s="67" t="s">
        <v>798</v>
      </c>
      <c r="P169" s="67"/>
      <c r="Q169" s="67"/>
      <c r="R169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69" s="67" t="s">
        <v>142</v>
      </c>
      <c r="U169" s="68">
        <f t="shared" si="208"/>
        <v>3573</v>
      </c>
      <c r="V169" s="69" t="s">
        <v>148</v>
      </c>
      <c r="W169" s="67">
        <f>form!B169</f>
        <v>0</v>
      </c>
      <c r="X169" s="67" t="s">
        <v>138</v>
      </c>
      <c r="Y169" s="67"/>
      <c r="Z169" s="67"/>
      <c r="AA169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69" s="67" t="s">
        <v>142</v>
      </c>
      <c r="AD169" s="68">
        <f t="shared" si="210"/>
        <v>3574</v>
      </c>
      <c r="AE169" s="69" t="s">
        <v>149</v>
      </c>
      <c r="AF169" s="67">
        <f>form!B169</f>
        <v>0</v>
      </c>
      <c r="AG169" s="67" t="s">
        <v>807</v>
      </c>
      <c r="AH169" s="67">
        <f t="shared" si="211"/>
        <v>3573</v>
      </c>
      <c r="AI169" s="67" t="s">
        <v>810</v>
      </c>
      <c r="AJ169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3573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69" s="67" t="s">
        <v>142</v>
      </c>
      <c r="AM169" s="68">
        <f t="shared" si="213"/>
        <v>3575</v>
      </c>
      <c r="AN169" s="69" t="s">
        <v>150</v>
      </c>
      <c r="AO169" s="67">
        <f>form!B169</f>
        <v>0</v>
      </c>
      <c r="AP169" s="67" t="s">
        <v>808</v>
      </c>
      <c r="AQ169" s="67">
        <f t="shared" si="214"/>
        <v>3574</v>
      </c>
      <c r="AR169" s="67" t="s">
        <v>811</v>
      </c>
      <c r="AS169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3574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69" s="67" t="s">
        <v>142</v>
      </c>
      <c r="AV169" s="68">
        <f t="shared" si="216"/>
        <v>3576</v>
      </c>
      <c r="AW169" s="69" t="s">
        <v>151</v>
      </c>
      <c r="AX169" s="67">
        <f>form!B169</f>
        <v>0</v>
      </c>
      <c r="AY169" s="67" t="s">
        <v>809</v>
      </c>
      <c r="AZ169" s="67">
        <f t="shared" si="217"/>
        <v>3575</v>
      </c>
      <c r="BA169" s="67" t="s">
        <v>812</v>
      </c>
      <c r="BB169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3575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69" s="67" t="s">
        <v>142</v>
      </c>
      <c r="BE169" s="68">
        <f t="shared" si="219"/>
        <v>3577</v>
      </c>
      <c r="BF169" s="69" t="s">
        <v>152</v>
      </c>
      <c r="BG169" s="67">
        <f>form!B169</f>
        <v>0</v>
      </c>
      <c r="BH169" s="67" t="s">
        <v>849</v>
      </c>
      <c r="BI169" s="67"/>
      <c r="BJ169" s="67"/>
      <c r="BK169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69" s="67" t="s">
        <v>142</v>
      </c>
      <c r="BN169" s="68">
        <f t="shared" si="221"/>
        <v>3578</v>
      </c>
      <c r="BO169" s="69" t="s">
        <v>153</v>
      </c>
      <c r="BP169" s="67">
        <f>form!B169</f>
        <v>0</v>
      </c>
      <c r="BQ169" s="67" t="s">
        <v>814</v>
      </c>
      <c r="BR169" s="67">
        <f t="shared" si="222"/>
        <v>3587</v>
      </c>
      <c r="BS169" s="67" t="s">
        <v>144</v>
      </c>
      <c r="BT169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3587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69" s="67" t="s">
        <v>142</v>
      </c>
      <c r="BW169" s="68">
        <f t="shared" si="224"/>
        <v>3579</v>
      </c>
      <c r="BX169" s="69" t="s">
        <v>154</v>
      </c>
      <c r="BY169" s="67">
        <f>form!B169</f>
        <v>0</v>
      </c>
      <c r="BZ169" s="67" t="s">
        <v>806</v>
      </c>
      <c r="CA169" s="67">
        <f t="shared" si="225"/>
        <v>3580</v>
      </c>
      <c r="CB169" s="67" t="s">
        <v>145</v>
      </c>
      <c r="CC169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3580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69" s="67" t="s">
        <v>142</v>
      </c>
      <c r="CF169" s="68">
        <f t="shared" si="227"/>
        <v>3580</v>
      </c>
      <c r="CG169" s="69" t="s">
        <v>155</v>
      </c>
      <c r="CH169" s="67">
        <f>form!B169</f>
        <v>0</v>
      </c>
      <c r="CI169" s="67" t="s">
        <v>139</v>
      </c>
      <c r="CJ169" s="67"/>
      <c r="CK169" s="67"/>
      <c r="CL169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69" s="67" t="s">
        <v>142</v>
      </c>
      <c r="CO169" s="68">
        <f t="shared" si="229"/>
        <v>3581</v>
      </c>
      <c r="CP169" s="69" t="s">
        <v>141</v>
      </c>
      <c r="CQ169" s="67">
        <f>form!B169</f>
        <v>0</v>
      </c>
      <c r="CR169" s="67" t="s">
        <v>140</v>
      </c>
      <c r="CS169" s="67"/>
      <c r="CT169" s="67"/>
      <c r="CU169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69" s="67" t="s">
        <v>142</v>
      </c>
      <c r="CX169" s="68">
        <f t="shared" si="231"/>
        <v>3582</v>
      </c>
      <c r="CY169" s="69" t="s">
        <v>156</v>
      </c>
      <c r="CZ169" s="67">
        <f>form!B169</f>
        <v>0</v>
      </c>
      <c r="DA169" s="67" t="s">
        <v>137</v>
      </c>
      <c r="DB169" s="67"/>
      <c r="DC169" s="67"/>
      <c r="DD169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69" s="67" t="s">
        <v>142</v>
      </c>
      <c r="DG169" s="68">
        <f t="shared" si="233"/>
        <v>3583</v>
      </c>
      <c r="DH169" s="69" t="s">
        <v>158</v>
      </c>
      <c r="DI169" s="67">
        <f>form!B169</f>
        <v>0</v>
      </c>
      <c r="DJ169" s="67" t="s">
        <v>799</v>
      </c>
      <c r="DK169" s="70">
        <f t="shared" si="234"/>
        <v>3587</v>
      </c>
      <c r="DL169" s="67" t="s">
        <v>800</v>
      </c>
      <c r="DM169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69" s="67" t="s">
        <v>142</v>
      </c>
      <c r="DP169" s="68">
        <f t="shared" si="236"/>
        <v>3584</v>
      </c>
      <c r="DQ169" s="69" t="s">
        <v>159</v>
      </c>
      <c r="DR169" s="67">
        <f>form!B169</f>
        <v>0</v>
      </c>
      <c r="DS169" s="67" t="s">
        <v>802</v>
      </c>
      <c r="DT169" s="70">
        <f t="shared" si="237"/>
        <v>3587</v>
      </c>
      <c r="DU169" s="67" t="s">
        <v>803</v>
      </c>
      <c r="DV169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69" s="67" t="s">
        <v>142</v>
      </c>
      <c r="DY169" s="68">
        <f t="shared" si="239"/>
        <v>3585</v>
      </c>
      <c r="DZ169" s="69" t="s">
        <v>160</v>
      </c>
      <c r="EA169" s="67">
        <f>form!B169</f>
        <v>0</v>
      </c>
      <c r="EB169" s="67" t="s">
        <v>804</v>
      </c>
      <c r="EC169" s="70">
        <f t="shared" si="240"/>
        <v>3587</v>
      </c>
      <c r="ED169" s="67" t="s">
        <v>803</v>
      </c>
      <c r="EE169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69" s="67" t="s">
        <v>142</v>
      </c>
      <c r="EH169" s="68">
        <f t="shared" si="242"/>
        <v>3586</v>
      </c>
      <c r="EI169" s="69" t="s">
        <v>161</v>
      </c>
      <c r="EJ169" s="67">
        <f>form!B169</f>
        <v>0</v>
      </c>
      <c r="EK169" s="67" t="s">
        <v>805</v>
      </c>
      <c r="EL169" s="70">
        <f t="shared" si="243"/>
        <v>3587</v>
      </c>
      <c r="EM169" s="67" t="s">
        <v>803</v>
      </c>
      <c r="EN169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69" s="67" t="s">
        <v>142</v>
      </c>
      <c r="EQ169" s="68">
        <f t="shared" si="245"/>
        <v>3587</v>
      </c>
      <c r="ER169" s="69" t="s">
        <v>157</v>
      </c>
      <c r="ES169" s="67">
        <f>form!B169</f>
        <v>0</v>
      </c>
      <c r="ET169" s="67" t="s">
        <v>813</v>
      </c>
      <c r="EU169" s="67"/>
      <c r="EV169" s="67"/>
      <c r="EW169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69" s="71" t="s">
        <v>162</v>
      </c>
      <c r="FI169" s="71">
        <f t="shared" si="247"/>
        <v>3587</v>
      </c>
      <c r="FJ169" s="71" t="s">
        <v>163</v>
      </c>
      <c r="FK169" s="67">
        <f>form!B169</f>
        <v>0</v>
      </c>
      <c r="FL169" s="71" t="s">
        <v>164</v>
      </c>
      <c r="FM169" s="71"/>
      <c r="FN169" s="71"/>
      <c r="FO169" s="58" t="str">
        <f t="shared" si="248"/>
        <v>INSERT INTO `ez_fabrik_joins` (`list_id`, `element_id`, `join_from_table`, `table_join`, `table_key`, `table_join_key`, `join_type`, `group_id`, `params`) VALUES (0, 3587, '', '#__users', 'user_sp', 'id', 'left', 0, '{"join-label":"name","type":"element","pk":"`#__users`.`id`"}');</v>
      </c>
      <c r="FQ169" s="67" t="s">
        <v>142</v>
      </c>
      <c r="FR169" s="68">
        <f t="shared" si="249"/>
        <v>3588</v>
      </c>
      <c r="FS169" s="67" t="s">
        <v>341</v>
      </c>
      <c r="FT169" s="67">
        <f>form!B169</f>
        <v>0</v>
      </c>
      <c r="FU169" s="67" t="s">
        <v>342</v>
      </c>
      <c r="FV169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69" s="59"/>
      <c r="GG169" s="67"/>
      <c r="GH169" s="67"/>
      <c r="GI169" s="67"/>
      <c r="GJ169" s="67"/>
      <c r="GL169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3587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69" s="67"/>
      <c r="GN169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69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3573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69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3574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69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3575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69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69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3587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69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3580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69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69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69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69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69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69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69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3587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69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69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69" s="66" t="str">
        <f t="shared" si="271"/>
        <v>INSERT INTO `ez_fabrik_joins` (`list_id`, `element_id`, `join_from_table`, `table_join`, `table_key`, `table_join_key`, `join_type`, `group_id`, `params`) VALUES (0, 3587, '', '#__users', 'user_sp', 'id', 'left', 0, '{"join-label":"name","type":"element","pk":"`#__users`.`id`"}');</v>
      </c>
    </row>
    <row r="170" spans="1:212" x14ac:dyDescent="0.25">
      <c r="A170" s="67" t="s">
        <v>142</v>
      </c>
      <c r="B170" s="68">
        <f>dop!A172+1</f>
        <v>3591</v>
      </c>
      <c r="C170" s="69" t="s">
        <v>146</v>
      </c>
      <c r="D170" s="67">
        <f>form!B170</f>
        <v>0</v>
      </c>
      <c r="E170" s="67" t="s">
        <v>854</v>
      </c>
      <c r="F170" s="70">
        <f t="shared" si="204"/>
        <v>3607</v>
      </c>
      <c r="G170" s="67" t="s">
        <v>797</v>
      </c>
      <c r="H170" s="67"/>
      <c r="I170" s="58" t="str">
        <f t="shared" si="2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3607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70" s="67" t="s">
        <v>142</v>
      </c>
      <c r="L170" s="68">
        <f t="shared" si="206"/>
        <v>3592</v>
      </c>
      <c r="M170" s="69" t="s">
        <v>147</v>
      </c>
      <c r="N170" s="67">
        <f>form!B170</f>
        <v>0</v>
      </c>
      <c r="O170" s="67" t="s">
        <v>798</v>
      </c>
      <c r="P170" s="67"/>
      <c r="Q170" s="67"/>
      <c r="R170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70" s="67" t="s">
        <v>142</v>
      </c>
      <c r="U170" s="68">
        <f t="shared" si="208"/>
        <v>3593</v>
      </c>
      <c r="V170" s="69" t="s">
        <v>148</v>
      </c>
      <c r="W170" s="67">
        <f>form!B170</f>
        <v>0</v>
      </c>
      <c r="X170" s="67" t="s">
        <v>138</v>
      </c>
      <c r="Y170" s="67"/>
      <c r="Z170" s="67"/>
      <c r="AA170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70" s="67" t="s">
        <v>142</v>
      </c>
      <c r="AD170" s="68">
        <f t="shared" si="210"/>
        <v>3594</v>
      </c>
      <c r="AE170" s="69" t="s">
        <v>149</v>
      </c>
      <c r="AF170" s="67">
        <f>form!B170</f>
        <v>0</v>
      </c>
      <c r="AG170" s="67" t="s">
        <v>807</v>
      </c>
      <c r="AH170" s="67">
        <f t="shared" si="211"/>
        <v>3593</v>
      </c>
      <c r="AI170" s="67" t="s">
        <v>810</v>
      </c>
      <c r="AJ170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3593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70" s="67" t="s">
        <v>142</v>
      </c>
      <c r="AM170" s="68">
        <f t="shared" si="213"/>
        <v>3595</v>
      </c>
      <c r="AN170" s="69" t="s">
        <v>150</v>
      </c>
      <c r="AO170" s="67">
        <f>form!B170</f>
        <v>0</v>
      </c>
      <c r="AP170" s="67" t="s">
        <v>808</v>
      </c>
      <c r="AQ170" s="67">
        <f t="shared" si="214"/>
        <v>3594</v>
      </c>
      <c r="AR170" s="67" t="s">
        <v>811</v>
      </c>
      <c r="AS170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3594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70" s="67" t="s">
        <v>142</v>
      </c>
      <c r="AV170" s="68">
        <f t="shared" si="216"/>
        <v>3596</v>
      </c>
      <c r="AW170" s="69" t="s">
        <v>151</v>
      </c>
      <c r="AX170" s="67">
        <f>form!B170</f>
        <v>0</v>
      </c>
      <c r="AY170" s="67" t="s">
        <v>809</v>
      </c>
      <c r="AZ170" s="67">
        <f t="shared" si="217"/>
        <v>3595</v>
      </c>
      <c r="BA170" s="67" t="s">
        <v>812</v>
      </c>
      <c r="BB170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3595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70" s="67" t="s">
        <v>142</v>
      </c>
      <c r="BE170" s="68">
        <f t="shared" si="219"/>
        <v>3597</v>
      </c>
      <c r="BF170" s="69" t="s">
        <v>152</v>
      </c>
      <c r="BG170" s="67">
        <f>form!B170</f>
        <v>0</v>
      </c>
      <c r="BH170" s="67" t="s">
        <v>849</v>
      </c>
      <c r="BI170" s="67"/>
      <c r="BJ170" s="67"/>
      <c r="BK170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70" s="67" t="s">
        <v>142</v>
      </c>
      <c r="BN170" s="68">
        <f t="shared" si="221"/>
        <v>3598</v>
      </c>
      <c r="BO170" s="69" t="s">
        <v>153</v>
      </c>
      <c r="BP170" s="67">
        <f>form!B170</f>
        <v>0</v>
      </c>
      <c r="BQ170" s="67" t="s">
        <v>814</v>
      </c>
      <c r="BR170" s="67">
        <f t="shared" si="222"/>
        <v>3607</v>
      </c>
      <c r="BS170" s="67" t="s">
        <v>144</v>
      </c>
      <c r="BT170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3607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70" s="67" t="s">
        <v>142</v>
      </c>
      <c r="BW170" s="68">
        <f t="shared" si="224"/>
        <v>3599</v>
      </c>
      <c r="BX170" s="69" t="s">
        <v>154</v>
      </c>
      <c r="BY170" s="67">
        <f>form!B170</f>
        <v>0</v>
      </c>
      <c r="BZ170" s="67" t="s">
        <v>806</v>
      </c>
      <c r="CA170" s="67">
        <f t="shared" si="225"/>
        <v>3600</v>
      </c>
      <c r="CB170" s="67" t="s">
        <v>145</v>
      </c>
      <c r="CC170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3600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70" s="67" t="s">
        <v>142</v>
      </c>
      <c r="CF170" s="68">
        <f t="shared" si="227"/>
        <v>3600</v>
      </c>
      <c r="CG170" s="69" t="s">
        <v>155</v>
      </c>
      <c r="CH170" s="67">
        <f>form!B170</f>
        <v>0</v>
      </c>
      <c r="CI170" s="67" t="s">
        <v>139</v>
      </c>
      <c r="CJ170" s="67"/>
      <c r="CK170" s="67"/>
      <c r="CL170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70" s="67" t="s">
        <v>142</v>
      </c>
      <c r="CO170" s="68">
        <f t="shared" si="229"/>
        <v>3601</v>
      </c>
      <c r="CP170" s="69" t="s">
        <v>141</v>
      </c>
      <c r="CQ170" s="67">
        <f>form!B170</f>
        <v>0</v>
      </c>
      <c r="CR170" s="67" t="s">
        <v>140</v>
      </c>
      <c r="CS170" s="67"/>
      <c r="CT170" s="67"/>
      <c r="CU170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70" s="67" t="s">
        <v>142</v>
      </c>
      <c r="CX170" s="68">
        <f t="shared" si="231"/>
        <v>3602</v>
      </c>
      <c r="CY170" s="69" t="s">
        <v>156</v>
      </c>
      <c r="CZ170" s="67">
        <f>form!B170</f>
        <v>0</v>
      </c>
      <c r="DA170" s="67" t="s">
        <v>137</v>
      </c>
      <c r="DB170" s="67"/>
      <c r="DC170" s="67"/>
      <c r="DD170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70" s="67" t="s">
        <v>142</v>
      </c>
      <c r="DG170" s="68">
        <f t="shared" si="233"/>
        <v>3603</v>
      </c>
      <c r="DH170" s="69" t="s">
        <v>158</v>
      </c>
      <c r="DI170" s="67">
        <f>form!B170</f>
        <v>0</v>
      </c>
      <c r="DJ170" s="67" t="s">
        <v>799</v>
      </c>
      <c r="DK170" s="70">
        <f t="shared" si="234"/>
        <v>3607</v>
      </c>
      <c r="DL170" s="67" t="s">
        <v>800</v>
      </c>
      <c r="DM170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70" s="67" t="s">
        <v>142</v>
      </c>
      <c r="DP170" s="68">
        <f t="shared" si="236"/>
        <v>3604</v>
      </c>
      <c r="DQ170" s="69" t="s">
        <v>159</v>
      </c>
      <c r="DR170" s="67">
        <f>form!B170</f>
        <v>0</v>
      </c>
      <c r="DS170" s="67" t="s">
        <v>802</v>
      </c>
      <c r="DT170" s="70">
        <f t="shared" si="237"/>
        <v>3607</v>
      </c>
      <c r="DU170" s="67" t="s">
        <v>803</v>
      </c>
      <c r="DV170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70" s="67" t="s">
        <v>142</v>
      </c>
      <c r="DY170" s="68">
        <f t="shared" si="239"/>
        <v>3605</v>
      </c>
      <c r="DZ170" s="69" t="s">
        <v>160</v>
      </c>
      <c r="EA170" s="67">
        <f>form!B170</f>
        <v>0</v>
      </c>
      <c r="EB170" s="67" t="s">
        <v>804</v>
      </c>
      <c r="EC170" s="70">
        <f t="shared" si="240"/>
        <v>3607</v>
      </c>
      <c r="ED170" s="67" t="s">
        <v>803</v>
      </c>
      <c r="EE170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70" s="67" t="s">
        <v>142</v>
      </c>
      <c r="EH170" s="68">
        <f t="shared" si="242"/>
        <v>3606</v>
      </c>
      <c r="EI170" s="69" t="s">
        <v>161</v>
      </c>
      <c r="EJ170" s="67">
        <f>form!B170</f>
        <v>0</v>
      </c>
      <c r="EK170" s="67" t="s">
        <v>805</v>
      </c>
      <c r="EL170" s="70">
        <f t="shared" si="243"/>
        <v>3607</v>
      </c>
      <c r="EM170" s="67" t="s">
        <v>803</v>
      </c>
      <c r="EN170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70" s="67" t="s">
        <v>142</v>
      </c>
      <c r="EQ170" s="68">
        <f t="shared" si="245"/>
        <v>3607</v>
      </c>
      <c r="ER170" s="69" t="s">
        <v>157</v>
      </c>
      <c r="ES170" s="67">
        <f>form!B170</f>
        <v>0</v>
      </c>
      <c r="ET170" s="67" t="s">
        <v>813</v>
      </c>
      <c r="EU170" s="67"/>
      <c r="EV170" s="67"/>
      <c r="EW170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70" s="71" t="s">
        <v>162</v>
      </c>
      <c r="FI170" s="71">
        <f t="shared" si="247"/>
        <v>3607</v>
      </c>
      <c r="FJ170" s="71" t="s">
        <v>163</v>
      </c>
      <c r="FK170" s="67">
        <f>form!B170</f>
        <v>0</v>
      </c>
      <c r="FL170" s="71" t="s">
        <v>164</v>
      </c>
      <c r="FM170" s="71"/>
      <c r="FN170" s="71"/>
      <c r="FO170" s="58" t="str">
        <f t="shared" si="248"/>
        <v>INSERT INTO `ez_fabrik_joins` (`list_id`, `element_id`, `join_from_table`, `table_join`, `table_key`, `table_join_key`, `join_type`, `group_id`, `params`) VALUES (0, 3607, '', '#__users', 'user_sp', 'id', 'left', 0, '{"join-label":"name","type":"element","pk":"`#__users`.`id`"}');</v>
      </c>
      <c r="FQ170" s="67" t="s">
        <v>142</v>
      </c>
      <c r="FR170" s="68">
        <f t="shared" si="249"/>
        <v>3608</v>
      </c>
      <c r="FS170" s="67" t="s">
        <v>341</v>
      </c>
      <c r="FT170" s="67">
        <f>form!B170</f>
        <v>0</v>
      </c>
      <c r="FU170" s="67" t="s">
        <v>342</v>
      </c>
      <c r="FV170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70" s="59"/>
      <c r="GG170" s="67"/>
      <c r="GH170" s="67"/>
      <c r="GI170" s="67"/>
      <c r="GJ170" s="67"/>
      <c r="GL170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3607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70" s="67"/>
      <c r="GN170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70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3593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70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3594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70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3595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70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70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3607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70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(3599,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3600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70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70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70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70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70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70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70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70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70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70" s="66" t="str">
        <f t="shared" si="271"/>
        <v>INSERT INTO `ez_fabrik_joins` (`list_id`, `element_id`, `join_from_table`, `table_join`, `table_key`, `table_join_key`, `join_type`, `group_id`, `params`) VALUES (0, 3607, '', '#__users', 'user_sp', 'id', 'left', 0, '{"join-label":"name","type":"element","pk":"`#__users`.`id`"}');</v>
      </c>
    </row>
    <row r="171" spans="1:212" x14ac:dyDescent="0.25">
      <c r="A171" s="67" t="s">
        <v>142</v>
      </c>
      <c r="B171" s="68">
        <f>dop!A173+1</f>
        <v>3611</v>
      </c>
      <c r="C171" s="69" t="s">
        <v>146</v>
      </c>
      <c r="D171" s="67">
        <f>form!B171</f>
        <v>0</v>
      </c>
      <c r="E171" s="67" t="s">
        <v>854</v>
      </c>
      <c r="F171" s="70">
        <f t="shared" si="204"/>
        <v>3627</v>
      </c>
      <c r="G171" s="67" t="s">
        <v>797</v>
      </c>
      <c r="H171" s="67"/>
      <c r="I171" s="58" t="str">
        <f t="shared" si="2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3627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71" s="67" t="s">
        <v>142</v>
      </c>
      <c r="L171" s="68">
        <f t="shared" si="206"/>
        <v>3612</v>
      </c>
      <c r="M171" s="69" t="s">
        <v>147</v>
      </c>
      <c r="N171" s="67">
        <f>form!B171</f>
        <v>0</v>
      </c>
      <c r="O171" s="67" t="s">
        <v>798</v>
      </c>
      <c r="P171" s="67"/>
      <c r="Q171" s="67"/>
      <c r="R171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71" s="67" t="s">
        <v>142</v>
      </c>
      <c r="U171" s="68">
        <f t="shared" si="208"/>
        <v>3613</v>
      </c>
      <c r="V171" s="69" t="s">
        <v>148</v>
      </c>
      <c r="W171" s="67">
        <f>form!B171</f>
        <v>0</v>
      </c>
      <c r="X171" s="67" t="s">
        <v>138</v>
      </c>
      <c r="Y171" s="67"/>
      <c r="Z171" s="67"/>
      <c r="AA171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71" s="67" t="s">
        <v>142</v>
      </c>
      <c r="AD171" s="68">
        <f t="shared" si="210"/>
        <v>3614</v>
      </c>
      <c r="AE171" s="69" t="s">
        <v>149</v>
      </c>
      <c r="AF171" s="67">
        <f>form!B171</f>
        <v>0</v>
      </c>
      <c r="AG171" s="67" t="s">
        <v>807</v>
      </c>
      <c r="AH171" s="67">
        <f t="shared" si="211"/>
        <v>3613</v>
      </c>
      <c r="AI171" s="67" t="s">
        <v>810</v>
      </c>
      <c r="AJ171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3613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71" s="67" t="s">
        <v>142</v>
      </c>
      <c r="AM171" s="68">
        <f t="shared" si="213"/>
        <v>3615</v>
      </c>
      <c r="AN171" s="69" t="s">
        <v>150</v>
      </c>
      <c r="AO171" s="67">
        <f>form!B171</f>
        <v>0</v>
      </c>
      <c r="AP171" s="67" t="s">
        <v>808</v>
      </c>
      <c r="AQ171" s="67">
        <f t="shared" si="214"/>
        <v>3614</v>
      </c>
      <c r="AR171" s="67" t="s">
        <v>811</v>
      </c>
      <c r="AS171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3614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71" s="67" t="s">
        <v>142</v>
      </c>
      <c r="AV171" s="68">
        <f t="shared" si="216"/>
        <v>3616</v>
      </c>
      <c r="AW171" s="69" t="s">
        <v>151</v>
      </c>
      <c r="AX171" s="67">
        <f>form!B171</f>
        <v>0</v>
      </c>
      <c r="AY171" s="67" t="s">
        <v>809</v>
      </c>
      <c r="AZ171" s="67">
        <f t="shared" si="217"/>
        <v>3615</v>
      </c>
      <c r="BA171" s="67" t="s">
        <v>812</v>
      </c>
      <c r="BB171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3615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71" s="67" t="s">
        <v>142</v>
      </c>
      <c r="BE171" s="68">
        <f t="shared" si="219"/>
        <v>3617</v>
      </c>
      <c r="BF171" s="69" t="s">
        <v>152</v>
      </c>
      <c r="BG171" s="67">
        <f>form!B171</f>
        <v>0</v>
      </c>
      <c r="BH171" s="67" t="s">
        <v>849</v>
      </c>
      <c r="BI171" s="67"/>
      <c r="BJ171" s="67"/>
      <c r="BK171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71" s="67" t="s">
        <v>142</v>
      </c>
      <c r="BN171" s="68">
        <f t="shared" si="221"/>
        <v>3618</v>
      </c>
      <c r="BO171" s="69" t="s">
        <v>153</v>
      </c>
      <c r="BP171" s="67">
        <f>form!B171</f>
        <v>0</v>
      </c>
      <c r="BQ171" s="67" t="s">
        <v>814</v>
      </c>
      <c r="BR171" s="67">
        <f t="shared" si="222"/>
        <v>3627</v>
      </c>
      <c r="BS171" s="67" t="s">
        <v>144</v>
      </c>
      <c r="BT171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3627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71" s="67" t="s">
        <v>142</v>
      </c>
      <c r="BW171" s="68">
        <f t="shared" si="224"/>
        <v>3619</v>
      </c>
      <c r="BX171" s="69" t="s">
        <v>154</v>
      </c>
      <c r="BY171" s="67">
        <f>form!B171</f>
        <v>0</v>
      </c>
      <c r="BZ171" s="67" t="s">
        <v>806</v>
      </c>
      <c r="CA171" s="67">
        <f t="shared" si="225"/>
        <v>3620</v>
      </c>
      <c r="CB171" s="67" t="s">
        <v>145</v>
      </c>
      <c r="CC171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3620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71" s="67" t="s">
        <v>142</v>
      </c>
      <c r="CF171" s="68">
        <f t="shared" si="227"/>
        <v>3620</v>
      </c>
      <c r="CG171" s="69" t="s">
        <v>155</v>
      </c>
      <c r="CH171" s="67">
        <f>form!B171</f>
        <v>0</v>
      </c>
      <c r="CI171" s="67" t="s">
        <v>139</v>
      </c>
      <c r="CJ171" s="67"/>
      <c r="CK171" s="67"/>
      <c r="CL171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71" s="67" t="s">
        <v>142</v>
      </c>
      <c r="CO171" s="68">
        <f t="shared" si="229"/>
        <v>3621</v>
      </c>
      <c r="CP171" s="69" t="s">
        <v>141</v>
      </c>
      <c r="CQ171" s="67">
        <f>form!B171</f>
        <v>0</v>
      </c>
      <c r="CR171" s="67" t="s">
        <v>140</v>
      </c>
      <c r="CS171" s="67"/>
      <c r="CT171" s="67"/>
      <c r="CU171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71" s="67" t="s">
        <v>142</v>
      </c>
      <c r="CX171" s="68">
        <f t="shared" si="231"/>
        <v>3622</v>
      </c>
      <c r="CY171" s="69" t="s">
        <v>156</v>
      </c>
      <c r="CZ171" s="67">
        <f>form!B171</f>
        <v>0</v>
      </c>
      <c r="DA171" s="67" t="s">
        <v>137</v>
      </c>
      <c r="DB171" s="67"/>
      <c r="DC171" s="67"/>
      <c r="DD171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71" s="67" t="s">
        <v>142</v>
      </c>
      <c r="DG171" s="68">
        <f t="shared" si="233"/>
        <v>3623</v>
      </c>
      <c r="DH171" s="69" t="s">
        <v>158</v>
      </c>
      <c r="DI171" s="67">
        <f>form!B171</f>
        <v>0</v>
      </c>
      <c r="DJ171" s="67" t="s">
        <v>799</v>
      </c>
      <c r="DK171" s="70">
        <f t="shared" si="234"/>
        <v>3627</v>
      </c>
      <c r="DL171" s="67" t="s">
        <v>800</v>
      </c>
      <c r="DM171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71" s="67" t="s">
        <v>142</v>
      </c>
      <c r="DP171" s="68">
        <f t="shared" si="236"/>
        <v>3624</v>
      </c>
      <c r="DQ171" s="69" t="s">
        <v>159</v>
      </c>
      <c r="DR171" s="67">
        <f>form!B171</f>
        <v>0</v>
      </c>
      <c r="DS171" s="67" t="s">
        <v>802</v>
      </c>
      <c r="DT171" s="70">
        <f t="shared" si="237"/>
        <v>3627</v>
      </c>
      <c r="DU171" s="67" t="s">
        <v>803</v>
      </c>
      <c r="DV171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71" s="67" t="s">
        <v>142</v>
      </c>
      <c r="DY171" s="68">
        <f t="shared" si="239"/>
        <v>3625</v>
      </c>
      <c r="DZ171" s="69" t="s">
        <v>160</v>
      </c>
      <c r="EA171" s="67">
        <f>form!B171</f>
        <v>0</v>
      </c>
      <c r="EB171" s="67" t="s">
        <v>804</v>
      </c>
      <c r="EC171" s="70">
        <f t="shared" si="240"/>
        <v>3627</v>
      </c>
      <c r="ED171" s="67" t="s">
        <v>803</v>
      </c>
      <c r="EE171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71" s="67" t="s">
        <v>142</v>
      </c>
      <c r="EH171" s="68">
        <f t="shared" si="242"/>
        <v>3626</v>
      </c>
      <c r="EI171" s="69" t="s">
        <v>161</v>
      </c>
      <c r="EJ171" s="67">
        <f>form!B171</f>
        <v>0</v>
      </c>
      <c r="EK171" s="67" t="s">
        <v>805</v>
      </c>
      <c r="EL171" s="70">
        <f t="shared" si="243"/>
        <v>3627</v>
      </c>
      <c r="EM171" s="67" t="s">
        <v>803</v>
      </c>
      <c r="EN171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71" s="67" t="s">
        <v>142</v>
      </c>
      <c r="EQ171" s="68">
        <f t="shared" si="245"/>
        <v>3627</v>
      </c>
      <c r="ER171" s="69" t="s">
        <v>157</v>
      </c>
      <c r="ES171" s="67">
        <f>form!B171</f>
        <v>0</v>
      </c>
      <c r="ET171" s="67" t="s">
        <v>813</v>
      </c>
      <c r="EU171" s="67"/>
      <c r="EV171" s="67"/>
      <c r="EW171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71" s="71" t="s">
        <v>162</v>
      </c>
      <c r="FI171" s="71">
        <f t="shared" si="247"/>
        <v>3627</v>
      </c>
      <c r="FJ171" s="71" t="s">
        <v>163</v>
      </c>
      <c r="FK171" s="67">
        <f>form!B171</f>
        <v>0</v>
      </c>
      <c r="FL171" s="71" t="s">
        <v>164</v>
      </c>
      <c r="FM171" s="71"/>
      <c r="FN171" s="71"/>
      <c r="FO171" s="58" t="str">
        <f t="shared" si="248"/>
        <v>INSERT INTO `ez_fabrik_joins` (`list_id`, `element_id`, `join_from_table`, `table_join`, `table_key`, `table_join_key`, `join_type`, `group_id`, `params`) VALUES (0, 3627, '', '#__users', 'user_sp', 'id', 'left', 0, '{"join-label":"name","type":"element","pk":"`#__users`.`id`"}');</v>
      </c>
      <c r="FQ171" s="67" t="s">
        <v>142</v>
      </c>
      <c r="FR171" s="68">
        <f t="shared" si="249"/>
        <v>3628</v>
      </c>
      <c r="FS171" s="67" t="s">
        <v>341</v>
      </c>
      <c r="FT171" s="67">
        <f>form!B171</f>
        <v>0</v>
      </c>
      <c r="FU171" s="67" t="s">
        <v>342</v>
      </c>
      <c r="FV171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71" s="59"/>
      <c r="GG171" s="67"/>
      <c r="GH171" s="67"/>
      <c r="GI171" s="67"/>
      <c r="GJ171" s="67"/>
      <c r="GL171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3627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71" s="67"/>
      <c r="GN171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71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3613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71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3614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71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3615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71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71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3627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71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3620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71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71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71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71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71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71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71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71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71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71" s="66" t="str">
        <f t="shared" si="271"/>
        <v>INSERT INTO `ez_fabrik_joins` (`list_id`, `element_id`, `join_from_table`, `table_join`, `table_key`, `table_join_key`, `join_type`, `group_id`, `params`) VALUES (0, 3627, '', '#__users', 'user_sp', 'id', 'left', 0, '{"join-label":"name","type":"element","pk":"`#__users`.`id`"}');</v>
      </c>
    </row>
    <row r="172" spans="1:212" x14ac:dyDescent="0.25">
      <c r="A172" s="67" t="s">
        <v>142</v>
      </c>
      <c r="B172" s="68">
        <f>dop!A174+1</f>
        <v>3631</v>
      </c>
      <c r="C172" s="69" t="s">
        <v>146</v>
      </c>
      <c r="D172" s="67">
        <f>form!B172</f>
        <v>0</v>
      </c>
      <c r="E172" s="67" t="s">
        <v>854</v>
      </c>
      <c r="F172" s="70">
        <f t="shared" si="204"/>
        <v>3647</v>
      </c>
      <c r="G172" s="67" t="s">
        <v>797</v>
      </c>
      <c r="H172" s="67"/>
      <c r="I172" s="58" t="str">
        <f t="shared" si="2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3647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72" s="67" t="s">
        <v>142</v>
      </c>
      <c r="L172" s="68">
        <f t="shared" si="206"/>
        <v>3632</v>
      </c>
      <c r="M172" s="69" t="s">
        <v>147</v>
      </c>
      <c r="N172" s="67">
        <f>form!B172</f>
        <v>0</v>
      </c>
      <c r="O172" s="67" t="s">
        <v>798</v>
      </c>
      <c r="P172" s="67"/>
      <c r="Q172" s="67"/>
      <c r="R172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72" s="67" t="s">
        <v>142</v>
      </c>
      <c r="U172" s="68">
        <f t="shared" si="208"/>
        <v>3633</v>
      </c>
      <c r="V172" s="69" t="s">
        <v>148</v>
      </c>
      <c r="W172" s="67">
        <f>form!B172</f>
        <v>0</v>
      </c>
      <c r="X172" s="67" t="s">
        <v>138</v>
      </c>
      <c r="Y172" s="67"/>
      <c r="Z172" s="67"/>
      <c r="AA172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72" s="67" t="s">
        <v>142</v>
      </c>
      <c r="AD172" s="68">
        <f t="shared" si="210"/>
        <v>3634</v>
      </c>
      <c r="AE172" s="69" t="s">
        <v>149</v>
      </c>
      <c r="AF172" s="67">
        <f>form!B172</f>
        <v>0</v>
      </c>
      <c r="AG172" s="67" t="s">
        <v>807</v>
      </c>
      <c r="AH172" s="67">
        <f t="shared" si="211"/>
        <v>3633</v>
      </c>
      <c r="AI172" s="67" t="s">
        <v>810</v>
      </c>
      <c r="AJ172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3633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72" s="67" t="s">
        <v>142</v>
      </c>
      <c r="AM172" s="68">
        <f t="shared" si="213"/>
        <v>3635</v>
      </c>
      <c r="AN172" s="69" t="s">
        <v>150</v>
      </c>
      <c r="AO172" s="67">
        <f>form!B172</f>
        <v>0</v>
      </c>
      <c r="AP172" s="67" t="s">
        <v>808</v>
      </c>
      <c r="AQ172" s="67">
        <f t="shared" si="214"/>
        <v>3634</v>
      </c>
      <c r="AR172" s="67" t="s">
        <v>811</v>
      </c>
      <c r="AS172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3634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72" s="67" t="s">
        <v>142</v>
      </c>
      <c r="AV172" s="68">
        <f t="shared" si="216"/>
        <v>3636</v>
      </c>
      <c r="AW172" s="69" t="s">
        <v>151</v>
      </c>
      <c r="AX172" s="67">
        <f>form!B172</f>
        <v>0</v>
      </c>
      <c r="AY172" s="67" t="s">
        <v>809</v>
      </c>
      <c r="AZ172" s="67">
        <f t="shared" si="217"/>
        <v>3635</v>
      </c>
      <c r="BA172" s="67" t="s">
        <v>812</v>
      </c>
      <c r="BB172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3635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72" s="67" t="s">
        <v>142</v>
      </c>
      <c r="BE172" s="68">
        <f t="shared" si="219"/>
        <v>3637</v>
      </c>
      <c r="BF172" s="69" t="s">
        <v>152</v>
      </c>
      <c r="BG172" s="67">
        <f>form!B172</f>
        <v>0</v>
      </c>
      <c r="BH172" s="67" t="s">
        <v>849</v>
      </c>
      <c r="BI172" s="67"/>
      <c r="BJ172" s="67"/>
      <c r="BK172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72" s="67" t="s">
        <v>142</v>
      </c>
      <c r="BN172" s="68">
        <f t="shared" si="221"/>
        <v>3638</v>
      </c>
      <c r="BO172" s="69" t="s">
        <v>153</v>
      </c>
      <c r="BP172" s="67">
        <f>form!B172</f>
        <v>0</v>
      </c>
      <c r="BQ172" s="67" t="s">
        <v>814</v>
      </c>
      <c r="BR172" s="67">
        <f t="shared" si="222"/>
        <v>3647</v>
      </c>
      <c r="BS172" s="67" t="s">
        <v>144</v>
      </c>
      <c r="BT172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3647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72" s="67" t="s">
        <v>142</v>
      </c>
      <c r="BW172" s="68">
        <f t="shared" si="224"/>
        <v>3639</v>
      </c>
      <c r="BX172" s="69" t="s">
        <v>154</v>
      </c>
      <c r="BY172" s="67">
        <f>form!B172</f>
        <v>0</v>
      </c>
      <c r="BZ172" s="67" t="s">
        <v>806</v>
      </c>
      <c r="CA172" s="67">
        <f t="shared" si="225"/>
        <v>3640</v>
      </c>
      <c r="CB172" s="67" t="s">
        <v>145</v>
      </c>
      <c r="CC172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3640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72" s="67" t="s">
        <v>142</v>
      </c>
      <c r="CF172" s="68">
        <f t="shared" si="227"/>
        <v>3640</v>
      </c>
      <c r="CG172" s="69" t="s">
        <v>155</v>
      </c>
      <c r="CH172" s="67">
        <f>form!B172</f>
        <v>0</v>
      </c>
      <c r="CI172" s="67" t="s">
        <v>139</v>
      </c>
      <c r="CJ172" s="67"/>
      <c r="CK172" s="67"/>
      <c r="CL172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72" s="67" t="s">
        <v>142</v>
      </c>
      <c r="CO172" s="68">
        <f t="shared" si="229"/>
        <v>3641</v>
      </c>
      <c r="CP172" s="69" t="s">
        <v>141</v>
      </c>
      <c r="CQ172" s="67">
        <f>form!B172</f>
        <v>0</v>
      </c>
      <c r="CR172" s="67" t="s">
        <v>140</v>
      </c>
      <c r="CS172" s="67"/>
      <c r="CT172" s="67"/>
      <c r="CU172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72" s="67" t="s">
        <v>142</v>
      </c>
      <c r="CX172" s="68">
        <f t="shared" si="231"/>
        <v>3642</v>
      </c>
      <c r="CY172" s="69" t="s">
        <v>156</v>
      </c>
      <c r="CZ172" s="67">
        <f>form!B172</f>
        <v>0</v>
      </c>
      <c r="DA172" s="67" t="s">
        <v>137</v>
      </c>
      <c r="DB172" s="67"/>
      <c r="DC172" s="67"/>
      <c r="DD172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72" s="67" t="s">
        <v>142</v>
      </c>
      <c r="DG172" s="68">
        <f t="shared" si="233"/>
        <v>3643</v>
      </c>
      <c r="DH172" s="69" t="s">
        <v>158</v>
      </c>
      <c r="DI172" s="67">
        <f>form!B172</f>
        <v>0</v>
      </c>
      <c r="DJ172" s="67" t="s">
        <v>799</v>
      </c>
      <c r="DK172" s="70">
        <f t="shared" si="234"/>
        <v>3647</v>
      </c>
      <c r="DL172" s="67" t="s">
        <v>800</v>
      </c>
      <c r="DM172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72" s="67" t="s">
        <v>142</v>
      </c>
      <c r="DP172" s="68">
        <f t="shared" si="236"/>
        <v>3644</v>
      </c>
      <c r="DQ172" s="69" t="s">
        <v>159</v>
      </c>
      <c r="DR172" s="67">
        <f>form!B172</f>
        <v>0</v>
      </c>
      <c r="DS172" s="67" t="s">
        <v>802</v>
      </c>
      <c r="DT172" s="70">
        <f t="shared" si="237"/>
        <v>3647</v>
      </c>
      <c r="DU172" s="67" t="s">
        <v>803</v>
      </c>
      <c r="DV172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72" s="67" t="s">
        <v>142</v>
      </c>
      <c r="DY172" s="68">
        <f t="shared" si="239"/>
        <v>3645</v>
      </c>
      <c r="DZ172" s="69" t="s">
        <v>160</v>
      </c>
      <c r="EA172" s="67">
        <f>form!B172</f>
        <v>0</v>
      </c>
      <c r="EB172" s="67" t="s">
        <v>804</v>
      </c>
      <c r="EC172" s="70">
        <f t="shared" si="240"/>
        <v>3647</v>
      </c>
      <c r="ED172" s="67" t="s">
        <v>803</v>
      </c>
      <c r="EE172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72" s="67" t="s">
        <v>142</v>
      </c>
      <c r="EH172" s="68">
        <f t="shared" si="242"/>
        <v>3646</v>
      </c>
      <c r="EI172" s="69" t="s">
        <v>161</v>
      </c>
      <c r="EJ172" s="67">
        <f>form!B172</f>
        <v>0</v>
      </c>
      <c r="EK172" s="67" t="s">
        <v>805</v>
      </c>
      <c r="EL172" s="70">
        <f t="shared" si="243"/>
        <v>3647</v>
      </c>
      <c r="EM172" s="67" t="s">
        <v>803</v>
      </c>
      <c r="EN172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72" s="67" t="s">
        <v>142</v>
      </c>
      <c r="EQ172" s="68">
        <f t="shared" si="245"/>
        <v>3647</v>
      </c>
      <c r="ER172" s="69" t="s">
        <v>157</v>
      </c>
      <c r="ES172" s="67">
        <f>form!B172</f>
        <v>0</v>
      </c>
      <c r="ET172" s="67" t="s">
        <v>813</v>
      </c>
      <c r="EU172" s="67"/>
      <c r="EV172" s="67"/>
      <c r="EW172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72" s="71" t="s">
        <v>162</v>
      </c>
      <c r="FI172" s="71">
        <f t="shared" si="247"/>
        <v>3647</v>
      </c>
      <c r="FJ172" s="71" t="s">
        <v>163</v>
      </c>
      <c r="FK172" s="67">
        <f>form!B172</f>
        <v>0</v>
      </c>
      <c r="FL172" s="71" t="s">
        <v>164</v>
      </c>
      <c r="FM172" s="71"/>
      <c r="FN172" s="71"/>
      <c r="FO172" s="58" t="str">
        <f t="shared" si="248"/>
        <v>INSERT INTO `ez_fabrik_joins` (`list_id`, `element_id`, `join_from_table`, `table_join`, `table_key`, `table_join_key`, `join_type`, `group_id`, `params`) VALUES (0, 3647, '', '#__users', 'user_sp', 'id', 'left', 0, '{"join-label":"name","type":"element","pk":"`#__users`.`id`"}');</v>
      </c>
      <c r="FQ172" s="67" t="s">
        <v>142</v>
      </c>
      <c r="FR172" s="68">
        <f t="shared" si="249"/>
        <v>3648</v>
      </c>
      <c r="FS172" s="67" t="s">
        <v>341</v>
      </c>
      <c r="FT172" s="67">
        <f>form!B172</f>
        <v>0</v>
      </c>
      <c r="FU172" s="67" t="s">
        <v>342</v>
      </c>
      <c r="FV172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72" s="59"/>
      <c r="GG172" s="67"/>
      <c r="GH172" s="67"/>
      <c r="GI172" s="67"/>
      <c r="GJ172" s="67"/>
      <c r="GL172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3647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72" s="67"/>
      <c r="GN172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72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3633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72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3634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72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3635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72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72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3647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72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3640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72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72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72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72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72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72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72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72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72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72" s="66" t="str">
        <f t="shared" si="271"/>
        <v>INSERT INTO `ez_fabrik_joins` (`list_id`, `element_id`, `join_from_table`, `table_join`, `table_key`, `table_join_key`, `join_type`, `group_id`, `params`) VALUES (0, 3647, '', '#__users', 'user_sp', 'id', 'left', 0, '{"join-label":"name","type":"element","pk":"`#__users`.`id`"}');</v>
      </c>
    </row>
    <row r="173" spans="1:212" x14ac:dyDescent="0.25">
      <c r="A173" s="67" t="s">
        <v>142</v>
      </c>
      <c r="B173" s="68">
        <f>dop!A175+1</f>
        <v>3651</v>
      </c>
      <c r="C173" s="69" t="s">
        <v>146</v>
      </c>
      <c r="D173" s="67">
        <f>form!B173</f>
        <v>0</v>
      </c>
      <c r="E173" s="67" t="s">
        <v>854</v>
      </c>
      <c r="F173" s="70">
        <f t="shared" si="204"/>
        <v>3667</v>
      </c>
      <c r="G173" s="67" t="s">
        <v>797</v>
      </c>
      <c r="H173" s="67"/>
      <c r="I173" s="58" t="str">
        <f t="shared" si="2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3667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73" s="67" t="s">
        <v>142</v>
      </c>
      <c r="L173" s="68">
        <f t="shared" si="206"/>
        <v>3652</v>
      </c>
      <c r="M173" s="69" t="s">
        <v>147</v>
      </c>
      <c r="N173" s="67">
        <f>form!B173</f>
        <v>0</v>
      </c>
      <c r="O173" s="67" t="s">
        <v>798</v>
      </c>
      <c r="P173" s="67"/>
      <c r="Q173" s="67"/>
      <c r="R173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73" s="67" t="s">
        <v>142</v>
      </c>
      <c r="U173" s="68">
        <f t="shared" si="208"/>
        <v>3653</v>
      </c>
      <c r="V173" s="69" t="s">
        <v>148</v>
      </c>
      <c r="W173" s="67">
        <f>form!B173</f>
        <v>0</v>
      </c>
      <c r="X173" s="67" t="s">
        <v>138</v>
      </c>
      <c r="Y173" s="67"/>
      <c r="Z173" s="67"/>
      <c r="AA173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73" s="67" t="s">
        <v>142</v>
      </c>
      <c r="AD173" s="68">
        <f t="shared" si="210"/>
        <v>3654</v>
      </c>
      <c r="AE173" s="69" t="s">
        <v>149</v>
      </c>
      <c r="AF173" s="67">
        <f>form!B173</f>
        <v>0</v>
      </c>
      <c r="AG173" s="67" t="s">
        <v>807</v>
      </c>
      <c r="AH173" s="67">
        <f t="shared" si="211"/>
        <v>3653</v>
      </c>
      <c r="AI173" s="67" t="s">
        <v>810</v>
      </c>
      <c r="AJ173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3653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73" s="67" t="s">
        <v>142</v>
      </c>
      <c r="AM173" s="68">
        <f t="shared" si="213"/>
        <v>3655</v>
      </c>
      <c r="AN173" s="69" t="s">
        <v>150</v>
      </c>
      <c r="AO173" s="67">
        <f>form!B173</f>
        <v>0</v>
      </c>
      <c r="AP173" s="67" t="s">
        <v>808</v>
      </c>
      <c r="AQ173" s="67">
        <f t="shared" si="214"/>
        <v>3654</v>
      </c>
      <c r="AR173" s="67" t="s">
        <v>811</v>
      </c>
      <c r="AS173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3654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73" s="67" t="s">
        <v>142</v>
      </c>
      <c r="AV173" s="68">
        <f t="shared" si="216"/>
        <v>3656</v>
      </c>
      <c r="AW173" s="69" t="s">
        <v>151</v>
      </c>
      <c r="AX173" s="67">
        <f>form!B173</f>
        <v>0</v>
      </c>
      <c r="AY173" s="67" t="s">
        <v>809</v>
      </c>
      <c r="AZ173" s="67">
        <f t="shared" si="217"/>
        <v>3655</v>
      </c>
      <c r="BA173" s="67" t="s">
        <v>812</v>
      </c>
      <c r="BB173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3655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73" s="67" t="s">
        <v>142</v>
      </c>
      <c r="BE173" s="68">
        <f t="shared" si="219"/>
        <v>3657</v>
      </c>
      <c r="BF173" s="69" t="s">
        <v>152</v>
      </c>
      <c r="BG173" s="67">
        <f>form!B173</f>
        <v>0</v>
      </c>
      <c r="BH173" s="67" t="s">
        <v>849</v>
      </c>
      <c r="BI173" s="67"/>
      <c r="BJ173" s="67"/>
      <c r="BK173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73" s="67" t="s">
        <v>142</v>
      </c>
      <c r="BN173" s="68">
        <f t="shared" si="221"/>
        <v>3658</v>
      </c>
      <c r="BO173" s="69" t="s">
        <v>153</v>
      </c>
      <c r="BP173" s="67">
        <f>form!B173</f>
        <v>0</v>
      </c>
      <c r="BQ173" s="67" t="s">
        <v>814</v>
      </c>
      <c r="BR173" s="67">
        <f t="shared" si="222"/>
        <v>3667</v>
      </c>
      <c r="BS173" s="67" t="s">
        <v>144</v>
      </c>
      <c r="BT173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3667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73" s="67" t="s">
        <v>142</v>
      </c>
      <c r="BW173" s="68">
        <f t="shared" si="224"/>
        <v>3659</v>
      </c>
      <c r="BX173" s="69" t="s">
        <v>154</v>
      </c>
      <c r="BY173" s="67">
        <f>form!B173</f>
        <v>0</v>
      </c>
      <c r="BZ173" s="67" t="s">
        <v>806</v>
      </c>
      <c r="CA173" s="67">
        <f t="shared" si="225"/>
        <v>3660</v>
      </c>
      <c r="CB173" s="67" t="s">
        <v>145</v>
      </c>
      <c r="CC173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3660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73" s="67" t="s">
        <v>142</v>
      </c>
      <c r="CF173" s="68">
        <f t="shared" si="227"/>
        <v>3660</v>
      </c>
      <c r="CG173" s="69" t="s">
        <v>155</v>
      </c>
      <c r="CH173" s="67">
        <f>form!B173</f>
        <v>0</v>
      </c>
      <c r="CI173" s="67" t="s">
        <v>139</v>
      </c>
      <c r="CJ173" s="67"/>
      <c r="CK173" s="67"/>
      <c r="CL173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73" s="67" t="s">
        <v>142</v>
      </c>
      <c r="CO173" s="68">
        <f t="shared" si="229"/>
        <v>3661</v>
      </c>
      <c r="CP173" s="69" t="s">
        <v>141</v>
      </c>
      <c r="CQ173" s="67">
        <f>form!B173</f>
        <v>0</v>
      </c>
      <c r="CR173" s="67" t="s">
        <v>140</v>
      </c>
      <c r="CS173" s="67"/>
      <c r="CT173" s="67"/>
      <c r="CU173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73" s="67" t="s">
        <v>142</v>
      </c>
      <c r="CX173" s="68">
        <f t="shared" si="231"/>
        <v>3662</v>
      </c>
      <c r="CY173" s="69" t="s">
        <v>156</v>
      </c>
      <c r="CZ173" s="67">
        <f>form!B173</f>
        <v>0</v>
      </c>
      <c r="DA173" s="67" t="s">
        <v>137</v>
      </c>
      <c r="DB173" s="67"/>
      <c r="DC173" s="67"/>
      <c r="DD173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73" s="67" t="s">
        <v>142</v>
      </c>
      <c r="DG173" s="68">
        <f t="shared" si="233"/>
        <v>3663</v>
      </c>
      <c r="DH173" s="69" t="s">
        <v>158</v>
      </c>
      <c r="DI173" s="67">
        <f>form!B173</f>
        <v>0</v>
      </c>
      <c r="DJ173" s="67" t="s">
        <v>799</v>
      </c>
      <c r="DK173" s="70">
        <f t="shared" si="234"/>
        <v>3667</v>
      </c>
      <c r="DL173" s="67" t="s">
        <v>800</v>
      </c>
      <c r="DM173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73" s="67" t="s">
        <v>142</v>
      </c>
      <c r="DP173" s="68">
        <f t="shared" si="236"/>
        <v>3664</v>
      </c>
      <c r="DQ173" s="69" t="s">
        <v>159</v>
      </c>
      <c r="DR173" s="67">
        <f>form!B173</f>
        <v>0</v>
      </c>
      <c r="DS173" s="67" t="s">
        <v>802</v>
      </c>
      <c r="DT173" s="70">
        <f t="shared" si="237"/>
        <v>3667</v>
      </c>
      <c r="DU173" s="67" t="s">
        <v>803</v>
      </c>
      <c r="DV173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73" s="67" t="s">
        <v>142</v>
      </c>
      <c r="DY173" s="68">
        <f t="shared" si="239"/>
        <v>3665</v>
      </c>
      <c r="DZ173" s="69" t="s">
        <v>160</v>
      </c>
      <c r="EA173" s="67">
        <f>form!B173</f>
        <v>0</v>
      </c>
      <c r="EB173" s="67" t="s">
        <v>804</v>
      </c>
      <c r="EC173" s="70">
        <f t="shared" si="240"/>
        <v>3667</v>
      </c>
      <c r="ED173" s="67" t="s">
        <v>803</v>
      </c>
      <c r="EE173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73" s="67" t="s">
        <v>142</v>
      </c>
      <c r="EH173" s="68">
        <f t="shared" si="242"/>
        <v>3666</v>
      </c>
      <c r="EI173" s="69" t="s">
        <v>161</v>
      </c>
      <c r="EJ173" s="67">
        <f>form!B173</f>
        <v>0</v>
      </c>
      <c r="EK173" s="67" t="s">
        <v>805</v>
      </c>
      <c r="EL173" s="70">
        <f t="shared" si="243"/>
        <v>3667</v>
      </c>
      <c r="EM173" s="67" t="s">
        <v>803</v>
      </c>
      <c r="EN173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73" s="67" t="s">
        <v>142</v>
      </c>
      <c r="EQ173" s="68">
        <f t="shared" si="245"/>
        <v>3667</v>
      </c>
      <c r="ER173" s="69" t="s">
        <v>157</v>
      </c>
      <c r="ES173" s="67">
        <f>form!B173</f>
        <v>0</v>
      </c>
      <c r="ET173" s="67" t="s">
        <v>813</v>
      </c>
      <c r="EU173" s="67"/>
      <c r="EV173" s="67"/>
      <c r="EW173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73" s="71" t="s">
        <v>162</v>
      </c>
      <c r="FI173" s="71">
        <f t="shared" si="247"/>
        <v>3667</v>
      </c>
      <c r="FJ173" s="71" t="s">
        <v>163</v>
      </c>
      <c r="FK173" s="67">
        <f>form!B173</f>
        <v>0</v>
      </c>
      <c r="FL173" s="71" t="s">
        <v>164</v>
      </c>
      <c r="FM173" s="71"/>
      <c r="FN173" s="71"/>
      <c r="FO173" s="58" t="str">
        <f t="shared" si="248"/>
        <v>INSERT INTO `ez_fabrik_joins` (`list_id`, `element_id`, `join_from_table`, `table_join`, `table_key`, `table_join_key`, `join_type`, `group_id`, `params`) VALUES (0, 3667, '', '#__users', 'user_sp', 'id', 'left', 0, '{"join-label":"name","type":"element","pk":"`#__users`.`id`"}');</v>
      </c>
      <c r="FQ173" s="67" t="s">
        <v>142</v>
      </c>
      <c r="FR173" s="68">
        <f t="shared" si="249"/>
        <v>3668</v>
      </c>
      <c r="FS173" s="67" t="s">
        <v>341</v>
      </c>
      <c r="FT173" s="67">
        <f>form!B173</f>
        <v>0</v>
      </c>
      <c r="FU173" s="67" t="s">
        <v>342</v>
      </c>
      <c r="FV173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73" s="59"/>
      <c r="GG173" s="67"/>
      <c r="GH173" s="67"/>
      <c r="GI173" s="67"/>
      <c r="GJ173" s="67"/>
      <c r="GL173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3667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73" s="67"/>
      <c r="GN173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73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3653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73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3654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73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3655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73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73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3667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73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3660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73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73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73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73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73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73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73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73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73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73" s="66" t="str">
        <f t="shared" si="271"/>
        <v>INSERT INTO `ez_fabrik_joins` (`list_id`, `element_id`, `join_from_table`, `table_join`, `table_key`, `table_join_key`, `join_type`, `group_id`, `params`) VALUES (0, 3667, '', '#__users', 'user_sp', 'id', 'left', 0, '{"join-label":"name","type":"element","pk":"`#__users`.`id`"}');</v>
      </c>
    </row>
    <row r="174" spans="1:212" x14ac:dyDescent="0.25">
      <c r="A174" s="67" t="s">
        <v>142</v>
      </c>
      <c r="B174" s="68">
        <f>dop!A176+1</f>
        <v>3671</v>
      </c>
      <c r="C174" s="69" t="s">
        <v>146</v>
      </c>
      <c r="D174" s="67">
        <f>form!B174</f>
        <v>0</v>
      </c>
      <c r="E174" s="67" t="s">
        <v>854</v>
      </c>
      <c r="F174" s="70">
        <f t="shared" si="204"/>
        <v>3687</v>
      </c>
      <c r="G174" s="67" t="s">
        <v>797</v>
      </c>
      <c r="H174" s="67"/>
      <c r="I174" s="58" t="str">
        <f t="shared" si="2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3687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74" s="67" t="s">
        <v>142</v>
      </c>
      <c r="L174" s="68">
        <f t="shared" si="206"/>
        <v>3672</v>
      </c>
      <c r="M174" s="69" t="s">
        <v>147</v>
      </c>
      <c r="N174" s="67">
        <f>form!B174</f>
        <v>0</v>
      </c>
      <c r="O174" s="67" t="s">
        <v>798</v>
      </c>
      <c r="P174" s="67"/>
      <c r="Q174" s="67"/>
      <c r="R174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74" s="67" t="s">
        <v>142</v>
      </c>
      <c r="U174" s="68">
        <f t="shared" si="208"/>
        <v>3673</v>
      </c>
      <c r="V174" s="69" t="s">
        <v>148</v>
      </c>
      <c r="W174" s="67">
        <f>form!B174</f>
        <v>0</v>
      </c>
      <c r="X174" s="67" t="s">
        <v>138</v>
      </c>
      <c r="Y174" s="67"/>
      <c r="Z174" s="67"/>
      <c r="AA174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74" s="67" t="s">
        <v>142</v>
      </c>
      <c r="AD174" s="68">
        <f t="shared" si="210"/>
        <v>3674</v>
      </c>
      <c r="AE174" s="69" t="s">
        <v>149</v>
      </c>
      <c r="AF174" s="67">
        <f>form!B174</f>
        <v>0</v>
      </c>
      <c r="AG174" s="67" t="s">
        <v>807</v>
      </c>
      <c r="AH174" s="67">
        <f t="shared" si="211"/>
        <v>3673</v>
      </c>
      <c r="AI174" s="67" t="s">
        <v>810</v>
      </c>
      <c r="AJ174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3673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74" s="67" t="s">
        <v>142</v>
      </c>
      <c r="AM174" s="68">
        <f t="shared" si="213"/>
        <v>3675</v>
      </c>
      <c r="AN174" s="69" t="s">
        <v>150</v>
      </c>
      <c r="AO174" s="67">
        <f>form!B174</f>
        <v>0</v>
      </c>
      <c r="AP174" s="67" t="s">
        <v>808</v>
      </c>
      <c r="AQ174" s="67">
        <f t="shared" si="214"/>
        <v>3674</v>
      </c>
      <c r="AR174" s="67" t="s">
        <v>811</v>
      </c>
      <c r="AS174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3674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74" s="67" t="s">
        <v>142</v>
      </c>
      <c r="AV174" s="68">
        <f t="shared" si="216"/>
        <v>3676</v>
      </c>
      <c r="AW174" s="69" t="s">
        <v>151</v>
      </c>
      <c r="AX174" s="67">
        <f>form!B174</f>
        <v>0</v>
      </c>
      <c r="AY174" s="67" t="s">
        <v>809</v>
      </c>
      <c r="AZ174" s="67">
        <f t="shared" si="217"/>
        <v>3675</v>
      </c>
      <c r="BA174" s="67" t="s">
        <v>812</v>
      </c>
      <c r="BB174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3675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74" s="67" t="s">
        <v>142</v>
      </c>
      <c r="BE174" s="68">
        <f t="shared" si="219"/>
        <v>3677</v>
      </c>
      <c r="BF174" s="69" t="s">
        <v>152</v>
      </c>
      <c r="BG174" s="67">
        <f>form!B174</f>
        <v>0</v>
      </c>
      <c r="BH174" s="67" t="s">
        <v>849</v>
      </c>
      <c r="BI174" s="67"/>
      <c r="BJ174" s="67"/>
      <c r="BK174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74" s="67" t="s">
        <v>142</v>
      </c>
      <c r="BN174" s="68">
        <f t="shared" si="221"/>
        <v>3678</v>
      </c>
      <c r="BO174" s="69" t="s">
        <v>153</v>
      </c>
      <c r="BP174" s="67">
        <f>form!B174</f>
        <v>0</v>
      </c>
      <c r="BQ174" s="67" t="s">
        <v>814</v>
      </c>
      <c r="BR174" s="67">
        <f t="shared" si="222"/>
        <v>3687</v>
      </c>
      <c r="BS174" s="67" t="s">
        <v>144</v>
      </c>
      <c r="BT174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3687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74" s="67" t="s">
        <v>142</v>
      </c>
      <c r="BW174" s="68">
        <f t="shared" si="224"/>
        <v>3679</v>
      </c>
      <c r="BX174" s="69" t="s">
        <v>154</v>
      </c>
      <c r="BY174" s="67">
        <f>form!B174</f>
        <v>0</v>
      </c>
      <c r="BZ174" s="67" t="s">
        <v>806</v>
      </c>
      <c r="CA174" s="67">
        <f t="shared" si="225"/>
        <v>3680</v>
      </c>
      <c r="CB174" s="67" t="s">
        <v>145</v>
      </c>
      <c r="CC174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3680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74" s="67" t="s">
        <v>142</v>
      </c>
      <c r="CF174" s="68">
        <f t="shared" si="227"/>
        <v>3680</v>
      </c>
      <c r="CG174" s="69" t="s">
        <v>155</v>
      </c>
      <c r="CH174" s="67">
        <f>form!B174</f>
        <v>0</v>
      </c>
      <c r="CI174" s="67" t="s">
        <v>139</v>
      </c>
      <c r="CJ174" s="67"/>
      <c r="CK174" s="67"/>
      <c r="CL174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74" s="67" t="s">
        <v>142</v>
      </c>
      <c r="CO174" s="68">
        <f t="shared" si="229"/>
        <v>3681</v>
      </c>
      <c r="CP174" s="69" t="s">
        <v>141</v>
      </c>
      <c r="CQ174" s="67">
        <f>form!B174</f>
        <v>0</v>
      </c>
      <c r="CR174" s="67" t="s">
        <v>140</v>
      </c>
      <c r="CS174" s="67"/>
      <c r="CT174" s="67"/>
      <c r="CU174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74" s="67" t="s">
        <v>142</v>
      </c>
      <c r="CX174" s="68">
        <f t="shared" si="231"/>
        <v>3682</v>
      </c>
      <c r="CY174" s="69" t="s">
        <v>156</v>
      </c>
      <c r="CZ174" s="67">
        <f>form!B174</f>
        <v>0</v>
      </c>
      <c r="DA174" s="67" t="s">
        <v>137</v>
      </c>
      <c r="DB174" s="67"/>
      <c r="DC174" s="67"/>
      <c r="DD174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74" s="67" t="s">
        <v>142</v>
      </c>
      <c r="DG174" s="68">
        <f t="shared" si="233"/>
        <v>3683</v>
      </c>
      <c r="DH174" s="69" t="s">
        <v>158</v>
      </c>
      <c r="DI174" s="67">
        <f>form!B174</f>
        <v>0</v>
      </c>
      <c r="DJ174" s="67" t="s">
        <v>799</v>
      </c>
      <c r="DK174" s="70">
        <f t="shared" si="234"/>
        <v>3687</v>
      </c>
      <c r="DL174" s="67" t="s">
        <v>800</v>
      </c>
      <c r="DM174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74" s="67" t="s">
        <v>142</v>
      </c>
      <c r="DP174" s="68">
        <f t="shared" si="236"/>
        <v>3684</v>
      </c>
      <c r="DQ174" s="69" t="s">
        <v>159</v>
      </c>
      <c r="DR174" s="67">
        <f>form!B174</f>
        <v>0</v>
      </c>
      <c r="DS174" s="67" t="s">
        <v>802</v>
      </c>
      <c r="DT174" s="70">
        <f t="shared" si="237"/>
        <v>3687</v>
      </c>
      <c r="DU174" s="67" t="s">
        <v>803</v>
      </c>
      <c r="DV174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74" s="67" t="s">
        <v>142</v>
      </c>
      <c r="DY174" s="68">
        <f t="shared" si="239"/>
        <v>3685</v>
      </c>
      <c r="DZ174" s="69" t="s">
        <v>160</v>
      </c>
      <c r="EA174" s="67">
        <f>form!B174</f>
        <v>0</v>
      </c>
      <c r="EB174" s="67" t="s">
        <v>804</v>
      </c>
      <c r="EC174" s="70">
        <f t="shared" si="240"/>
        <v>3687</v>
      </c>
      <c r="ED174" s="67" t="s">
        <v>803</v>
      </c>
      <c r="EE174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74" s="67" t="s">
        <v>142</v>
      </c>
      <c r="EH174" s="68">
        <f t="shared" si="242"/>
        <v>3686</v>
      </c>
      <c r="EI174" s="69" t="s">
        <v>161</v>
      </c>
      <c r="EJ174" s="67">
        <f>form!B174</f>
        <v>0</v>
      </c>
      <c r="EK174" s="67" t="s">
        <v>805</v>
      </c>
      <c r="EL174" s="70">
        <f t="shared" si="243"/>
        <v>3687</v>
      </c>
      <c r="EM174" s="67" t="s">
        <v>803</v>
      </c>
      <c r="EN174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74" s="67" t="s">
        <v>142</v>
      </c>
      <c r="EQ174" s="68">
        <f t="shared" si="245"/>
        <v>3687</v>
      </c>
      <c r="ER174" s="69" t="s">
        <v>157</v>
      </c>
      <c r="ES174" s="67">
        <f>form!B174</f>
        <v>0</v>
      </c>
      <c r="ET174" s="67" t="s">
        <v>813</v>
      </c>
      <c r="EU174" s="67"/>
      <c r="EV174" s="67"/>
      <c r="EW174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74" s="71" t="s">
        <v>162</v>
      </c>
      <c r="FI174" s="71">
        <f t="shared" si="247"/>
        <v>3687</v>
      </c>
      <c r="FJ174" s="71" t="s">
        <v>163</v>
      </c>
      <c r="FK174" s="67">
        <f>form!B174</f>
        <v>0</v>
      </c>
      <c r="FL174" s="71" t="s">
        <v>164</v>
      </c>
      <c r="FM174" s="71"/>
      <c r="FN174" s="71"/>
      <c r="FO174" s="58" t="str">
        <f t="shared" si="248"/>
        <v>INSERT INTO `ez_fabrik_joins` (`list_id`, `element_id`, `join_from_table`, `table_join`, `table_key`, `table_join_key`, `join_type`, `group_id`, `params`) VALUES (0, 3687, '', '#__users', 'user_sp', 'id', 'left', 0, '{"join-label":"name","type":"element","pk":"`#__users`.`id`"}');</v>
      </c>
      <c r="FQ174" s="67" t="s">
        <v>142</v>
      </c>
      <c r="FR174" s="68">
        <f t="shared" si="249"/>
        <v>3688</v>
      </c>
      <c r="FS174" s="67" t="s">
        <v>341</v>
      </c>
      <c r="FT174" s="67">
        <f>form!B174</f>
        <v>0</v>
      </c>
      <c r="FU174" s="67" t="s">
        <v>342</v>
      </c>
      <c r="FV174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74" s="59"/>
      <c r="GG174" s="67"/>
      <c r="GH174" s="67"/>
      <c r="GI174" s="67"/>
      <c r="GJ174" s="67"/>
      <c r="GL174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3687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74" s="67"/>
      <c r="GN174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74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3673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74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3674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74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3675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74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74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3687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74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3680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74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74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74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74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74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74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74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3687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74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74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74" s="66" t="str">
        <f t="shared" si="271"/>
        <v>INSERT INTO `ez_fabrik_joins` (`list_id`, `element_id`, `join_from_table`, `table_join`, `table_key`, `table_join_key`, `join_type`, `group_id`, `params`) VALUES (0, 3687, '', '#__users', 'user_sp', 'id', 'left', 0, '{"join-label":"name","type":"element","pk":"`#__users`.`id`"}');</v>
      </c>
    </row>
    <row r="175" spans="1:212" x14ac:dyDescent="0.25">
      <c r="A175" s="67" t="s">
        <v>142</v>
      </c>
      <c r="B175" s="68">
        <f>dop!A177+1</f>
        <v>3691</v>
      </c>
      <c r="C175" s="69" t="s">
        <v>146</v>
      </c>
      <c r="D175" s="67">
        <f>form!B175</f>
        <v>0</v>
      </c>
      <c r="E175" s="67" t="s">
        <v>854</v>
      </c>
      <c r="F175" s="70">
        <f t="shared" si="204"/>
        <v>3707</v>
      </c>
      <c r="G175" s="67" t="s">
        <v>797</v>
      </c>
      <c r="H175" s="67"/>
      <c r="I175" s="58" t="str">
        <f t="shared" si="2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3707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75" s="67" t="s">
        <v>142</v>
      </c>
      <c r="L175" s="68">
        <f t="shared" si="206"/>
        <v>3692</v>
      </c>
      <c r="M175" s="69" t="s">
        <v>147</v>
      </c>
      <c r="N175" s="67">
        <f>form!B175</f>
        <v>0</v>
      </c>
      <c r="O175" s="67" t="s">
        <v>798</v>
      </c>
      <c r="P175" s="67"/>
      <c r="Q175" s="67"/>
      <c r="R175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75" s="67" t="s">
        <v>142</v>
      </c>
      <c r="U175" s="68">
        <f t="shared" si="208"/>
        <v>3693</v>
      </c>
      <c r="V175" s="69" t="s">
        <v>148</v>
      </c>
      <c r="W175" s="67">
        <f>form!B175</f>
        <v>0</v>
      </c>
      <c r="X175" s="67" t="s">
        <v>138</v>
      </c>
      <c r="Y175" s="67"/>
      <c r="Z175" s="67"/>
      <c r="AA175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75" s="67" t="s">
        <v>142</v>
      </c>
      <c r="AD175" s="68">
        <f t="shared" si="210"/>
        <v>3694</v>
      </c>
      <c r="AE175" s="69" t="s">
        <v>149</v>
      </c>
      <c r="AF175" s="67">
        <f>form!B175</f>
        <v>0</v>
      </c>
      <c r="AG175" s="67" t="s">
        <v>807</v>
      </c>
      <c r="AH175" s="67">
        <f t="shared" si="211"/>
        <v>3693</v>
      </c>
      <c r="AI175" s="67" t="s">
        <v>810</v>
      </c>
      <c r="AJ175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3693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75" s="67" t="s">
        <v>142</v>
      </c>
      <c r="AM175" s="68">
        <f t="shared" si="213"/>
        <v>3695</v>
      </c>
      <c r="AN175" s="69" t="s">
        <v>150</v>
      </c>
      <c r="AO175" s="67">
        <f>form!B175</f>
        <v>0</v>
      </c>
      <c r="AP175" s="67" t="s">
        <v>808</v>
      </c>
      <c r="AQ175" s="67">
        <f t="shared" si="214"/>
        <v>3694</v>
      </c>
      <c r="AR175" s="67" t="s">
        <v>811</v>
      </c>
      <c r="AS175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3694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75" s="67" t="s">
        <v>142</v>
      </c>
      <c r="AV175" s="68">
        <f t="shared" si="216"/>
        <v>3696</v>
      </c>
      <c r="AW175" s="69" t="s">
        <v>151</v>
      </c>
      <c r="AX175" s="67">
        <f>form!B175</f>
        <v>0</v>
      </c>
      <c r="AY175" s="67" t="s">
        <v>809</v>
      </c>
      <c r="AZ175" s="67">
        <f t="shared" si="217"/>
        <v>3695</v>
      </c>
      <c r="BA175" s="67" t="s">
        <v>812</v>
      </c>
      <c r="BB175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3695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75" s="67" t="s">
        <v>142</v>
      </c>
      <c r="BE175" s="68">
        <f t="shared" si="219"/>
        <v>3697</v>
      </c>
      <c r="BF175" s="69" t="s">
        <v>152</v>
      </c>
      <c r="BG175" s="67">
        <f>form!B175</f>
        <v>0</v>
      </c>
      <c r="BH175" s="67" t="s">
        <v>849</v>
      </c>
      <c r="BI175" s="67"/>
      <c r="BJ175" s="67"/>
      <c r="BK175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75" s="67" t="s">
        <v>142</v>
      </c>
      <c r="BN175" s="68">
        <f t="shared" si="221"/>
        <v>3698</v>
      </c>
      <c r="BO175" s="69" t="s">
        <v>153</v>
      </c>
      <c r="BP175" s="67">
        <f>form!B175</f>
        <v>0</v>
      </c>
      <c r="BQ175" s="67" t="s">
        <v>814</v>
      </c>
      <c r="BR175" s="67">
        <f t="shared" si="222"/>
        <v>3707</v>
      </c>
      <c r="BS175" s="67" t="s">
        <v>144</v>
      </c>
      <c r="BT175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3707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75" s="67" t="s">
        <v>142</v>
      </c>
      <c r="BW175" s="68">
        <f t="shared" si="224"/>
        <v>3699</v>
      </c>
      <c r="BX175" s="69" t="s">
        <v>154</v>
      </c>
      <c r="BY175" s="67">
        <f>form!B175</f>
        <v>0</v>
      </c>
      <c r="BZ175" s="67" t="s">
        <v>806</v>
      </c>
      <c r="CA175" s="67">
        <f t="shared" si="225"/>
        <v>3700</v>
      </c>
      <c r="CB175" s="67" t="s">
        <v>145</v>
      </c>
      <c r="CC175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3700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75" s="67" t="s">
        <v>142</v>
      </c>
      <c r="CF175" s="68">
        <f t="shared" si="227"/>
        <v>3700</v>
      </c>
      <c r="CG175" s="69" t="s">
        <v>155</v>
      </c>
      <c r="CH175" s="67">
        <f>form!B175</f>
        <v>0</v>
      </c>
      <c r="CI175" s="67" t="s">
        <v>139</v>
      </c>
      <c r="CJ175" s="67"/>
      <c r="CK175" s="67"/>
      <c r="CL175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75" s="67" t="s">
        <v>142</v>
      </c>
      <c r="CO175" s="68">
        <f t="shared" si="229"/>
        <v>3701</v>
      </c>
      <c r="CP175" s="69" t="s">
        <v>141</v>
      </c>
      <c r="CQ175" s="67">
        <f>form!B175</f>
        <v>0</v>
      </c>
      <c r="CR175" s="67" t="s">
        <v>140</v>
      </c>
      <c r="CS175" s="67"/>
      <c r="CT175" s="67"/>
      <c r="CU175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75" s="67" t="s">
        <v>142</v>
      </c>
      <c r="CX175" s="68">
        <f t="shared" si="231"/>
        <v>3702</v>
      </c>
      <c r="CY175" s="69" t="s">
        <v>156</v>
      </c>
      <c r="CZ175" s="67">
        <f>form!B175</f>
        <v>0</v>
      </c>
      <c r="DA175" s="67" t="s">
        <v>137</v>
      </c>
      <c r="DB175" s="67"/>
      <c r="DC175" s="67"/>
      <c r="DD175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75" s="67" t="s">
        <v>142</v>
      </c>
      <c r="DG175" s="68">
        <f t="shared" si="233"/>
        <v>3703</v>
      </c>
      <c r="DH175" s="69" t="s">
        <v>158</v>
      </c>
      <c r="DI175" s="67">
        <f>form!B175</f>
        <v>0</v>
      </c>
      <c r="DJ175" s="67" t="s">
        <v>799</v>
      </c>
      <c r="DK175" s="70">
        <f t="shared" si="234"/>
        <v>3707</v>
      </c>
      <c r="DL175" s="67" t="s">
        <v>800</v>
      </c>
      <c r="DM175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75" s="67" t="s">
        <v>142</v>
      </c>
      <c r="DP175" s="68">
        <f t="shared" si="236"/>
        <v>3704</v>
      </c>
      <c r="DQ175" s="69" t="s">
        <v>159</v>
      </c>
      <c r="DR175" s="67">
        <f>form!B175</f>
        <v>0</v>
      </c>
      <c r="DS175" s="67" t="s">
        <v>802</v>
      </c>
      <c r="DT175" s="70">
        <f t="shared" si="237"/>
        <v>3707</v>
      </c>
      <c r="DU175" s="67" t="s">
        <v>803</v>
      </c>
      <c r="DV175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75" s="67" t="s">
        <v>142</v>
      </c>
      <c r="DY175" s="68">
        <f t="shared" si="239"/>
        <v>3705</v>
      </c>
      <c r="DZ175" s="69" t="s">
        <v>160</v>
      </c>
      <c r="EA175" s="67">
        <f>form!B175</f>
        <v>0</v>
      </c>
      <c r="EB175" s="67" t="s">
        <v>804</v>
      </c>
      <c r="EC175" s="70">
        <f t="shared" si="240"/>
        <v>3707</v>
      </c>
      <c r="ED175" s="67" t="s">
        <v>803</v>
      </c>
      <c r="EE175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75" s="67" t="s">
        <v>142</v>
      </c>
      <c r="EH175" s="68">
        <f t="shared" si="242"/>
        <v>3706</v>
      </c>
      <c r="EI175" s="69" t="s">
        <v>161</v>
      </c>
      <c r="EJ175" s="67">
        <f>form!B175</f>
        <v>0</v>
      </c>
      <c r="EK175" s="67" t="s">
        <v>805</v>
      </c>
      <c r="EL175" s="70">
        <f t="shared" si="243"/>
        <v>3707</v>
      </c>
      <c r="EM175" s="67" t="s">
        <v>803</v>
      </c>
      <c r="EN175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75" s="67" t="s">
        <v>142</v>
      </c>
      <c r="EQ175" s="68">
        <f t="shared" si="245"/>
        <v>3707</v>
      </c>
      <c r="ER175" s="69" t="s">
        <v>157</v>
      </c>
      <c r="ES175" s="67">
        <f>form!B175</f>
        <v>0</v>
      </c>
      <c r="ET175" s="67" t="s">
        <v>813</v>
      </c>
      <c r="EU175" s="67"/>
      <c r="EV175" s="67"/>
      <c r="EW175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75" s="71" t="s">
        <v>162</v>
      </c>
      <c r="FI175" s="71">
        <f t="shared" si="247"/>
        <v>3707</v>
      </c>
      <c r="FJ175" s="71" t="s">
        <v>163</v>
      </c>
      <c r="FK175" s="67">
        <f>form!B175</f>
        <v>0</v>
      </c>
      <c r="FL175" s="71" t="s">
        <v>164</v>
      </c>
      <c r="FM175" s="71"/>
      <c r="FN175" s="71"/>
      <c r="FO175" s="58" t="str">
        <f t="shared" si="248"/>
        <v>INSERT INTO `ez_fabrik_joins` (`list_id`, `element_id`, `join_from_table`, `table_join`, `table_key`, `table_join_key`, `join_type`, `group_id`, `params`) VALUES (0, 3707, '', '#__users', 'user_sp', 'id', 'left', 0, '{"join-label":"name","type":"element","pk":"`#__users`.`id`"}');</v>
      </c>
      <c r="FQ175" s="67" t="s">
        <v>142</v>
      </c>
      <c r="FR175" s="68">
        <f t="shared" si="249"/>
        <v>3708</v>
      </c>
      <c r="FS175" s="67" t="s">
        <v>341</v>
      </c>
      <c r="FT175" s="67">
        <f>form!B175</f>
        <v>0</v>
      </c>
      <c r="FU175" s="67" t="s">
        <v>342</v>
      </c>
      <c r="FV175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75" s="59"/>
      <c r="GG175" s="67"/>
      <c r="GH175" s="67"/>
      <c r="GI175" s="67"/>
      <c r="GJ175" s="67"/>
      <c r="GL175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3707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75" s="67"/>
      <c r="GN175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75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3693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75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3694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75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3695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75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75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3707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75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(3699,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3700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75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75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75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75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75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75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75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75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75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75" s="66" t="str">
        <f t="shared" si="271"/>
        <v>INSERT INTO `ez_fabrik_joins` (`list_id`, `element_id`, `join_from_table`, `table_join`, `table_key`, `table_join_key`, `join_type`, `group_id`, `params`) VALUES (0, 3707, '', '#__users', 'user_sp', 'id', 'left', 0, '{"join-label":"name","type":"element","pk":"`#__users`.`id`"}');</v>
      </c>
    </row>
    <row r="176" spans="1:212" x14ac:dyDescent="0.25">
      <c r="A176" s="67" t="s">
        <v>142</v>
      </c>
      <c r="B176" s="68">
        <f>dop!A178+1</f>
        <v>3711</v>
      </c>
      <c r="C176" s="69" t="s">
        <v>146</v>
      </c>
      <c r="D176" s="67">
        <f>form!B176</f>
        <v>0</v>
      </c>
      <c r="E176" s="67" t="s">
        <v>854</v>
      </c>
      <c r="F176" s="70">
        <f t="shared" si="204"/>
        <v>3727</v>
      </c>
      <c r="G176" s="67" t="s">
        <v>797</v>
      </c>
      <c r="H176" s="67"/>
      <c r="I176" s="58" t="str">
        <f t="shared" si="2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3727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76" s="67" t="s">
        <v>142</v>
      </c>
      <c r="L176" s="68">
        <f t="shared" si="206"/>
        <v>3712</v>
      </c>
      <c r="M176" s="69" t="s">
        <v>147</v>
      </c>
      <c r="N176" s="67">
        <f>form!B176</f>
        <v>0</v>
      </c>
      <c r="O176" s="67" t="s">
        <v>798</v>
      </c>
      <c r="P176" s="67"/>
      <c r="Q176" s="67"/>
      <c r="R176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76" s="67" t="s">
        <v>142</v>
      </c>
      <c r="U176" s="68">
        <f t="shared" si="208"/>
        <v>3713</v>
      </c>
      <c r="V176" s="69" t="s">
        <v>148</v>
      </c>
      <c r="W176" s="67">
        <f>form!B176</f>
        <v>0</v>
      </c>
      <c r="X176" s="67" t="s">
        <v>138</v>
      </c>
      <c r="Y176" s="67"/>
      <c r="Z176" s="67"/>
      <c r="AA176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76" s="67" t="s">
        <v>142</v>
      </c>
      <c r="AD176" s="68">
        <f t="shared" si="210"/>
        <v>3714</v>
      </c>
      <c r="AE176" s="69" t="s">
        <v>149</v>
      </c>
      <c r="AF176" s="67">
        <f>form!B176</f>
        <v>0</v>
      </c>
      <c r="AG176" s="67" t="s">
        <v>807</v>
      </c>
      <c r="AH176" s="67">
        <f t="shared" si="211"/>
        <v>3713</v>
      </c>
      <c r="AI176" s="67" t="s">
        <v>810</v>
      </c>
      <c r="AJ176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3713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76" s="67" t="s">
        <v>142</v>
      </c>
      <c r="AM176" s="68">
        <f t="shared" si="213"/>
        <v>3715</v>
      </c>
      <c r="AN176" s="69" t="s">
        <v>150</v>
      </c>
      <c r="AO176" s="67">
        <f>form!B176</f>
        <v>0</v>
      </c>
      <c r="AP176" s="67" t="s">
        <v>808</v>
      </c>
      <c r="AQ176" s="67">
        <f t="shared" si="214"/>
        <v>3714</v>
      </c>
      <c r="AR176" s="67" t="s">
        <v>811</v>
      </c>
      <c r="AS176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3714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76" s="67" t="s">
        <v>142</v>
      </c>
      <c r="AV176" s="68">
        <f t="shared" si="216"/>
        <v>3716</v>
      </c>
      <c r="AW176" s="69" t="s">
        <v>151</v>
      </c>
      <c r="AX176" s="67">
        <f>form!B176</f>
        <v>0</v>
      </c>
      <c r="AY176" s="67" t="s">
        <v>809</v>
      </c>
      <c r="AZ176" s="67">
        <f t="shared" si="217"/>
        <v>3715</v>
      </c>
      <c r="BA176" s="67" t="s">
        <v>812</v>
      </c>
      <c r="BB176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3715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76" s="67" t="s">
        <v>142</v>
      </c>
      <c r="BE176" s="68">
        <f t="shared" si="219"/>
        <v>3717</v>
      </c>
      <c r="BF176" s="69" t="s">
        <v>152</v>
      </c>
      <c r="BG176" s="67">
        <f>form!B176</f>
        <v>0</v>
      </c>
      <c r="BH176" s="67" t="s">
        <v>849</v>
      </c>
      <c r="BI176" s="67"/>
      <c r="BJ176" s="67"/>
      <c r="BK176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76" s="67" t="s">
        <v>142</v>
      </c>
      <c r="BN176" s="68">
        <f t="shared" si="221"/>
        <v>3718</v>
      </c>
      <c r="BO176" s="69" t="s">
        <v>153</v>
      </c>
      <c r="BP176" s="67">
        <f>form!B176</f>
        <v>0</v>
      </c>
      <c r="BQ176" s="67" t="s">
        <v>814</v>
      </c>
      <c r="BR176" s="67">
        <f t="shared" si="222"/>
        <v>3727</v>
      </c>
      <c r="BS176" s="67" t="s">
        <v>144</v>
      </c>
      <c r="BT176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3727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76" s="67" t="s">
        <v>142</v>
      </c>
      <c r="BW176" s="68">
        <f t="shared" si="224"/>
        <v>3719</v>
      </c>
      <c r="BX176" s="69" t="s">
        <v>154</v>
      </c>
      <c r="BY176" s="67">
        <f>form!B176</f>
        <v>0</v>
      </c>
      <c r="BZ176" s="67" t="s">
        <v>806</v>
      </c>
      <c r="CA176" s="67">
        <f t="shared" si="225"/>
        <v>3720</v>
      </c>
      <c r="CB176" s="67" t="s">
        <v>145</v>
      </c>
      <c r="CC176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3720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76" s="67" t="s">
        <v>142</v>
      </c>
      <c r="CF176" s="68">
        <f t="shared" si="227"/>
        <v>3720</v>
      </c>
      <c r="CG176" s="69" t="s">
        <v>155</v>
      </c>
      <c r="CH176" s="67">
        <f>form!B176</f>
        <v>0</v>
      </c>
      <c r="CI176" s="67" t="s">
        <v>139</v>
      </c>
      <c r="CJ176" s="67"/>
      <c r="CK176" s="67"/>
      <c r="CL176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76" s="67" t="s">
        <v>142</v>
      </c>
      <c r="CO176" s="68">
        <f t="shared" si="229"/>
        <v>3721</v>
      </c>
      <c r="CP176" s="69" t="s">
        <v>141</v>
      </c>
      <c r="CQ176" s="67">
        <f>form!B176</f>
        <v>0</v>
      </c>
      <c r="CR176" s="67" t="s">
        <v>140</v>
      </c>
      <c r="CS176" s="67"/>
      <c r="CT176" s="67"/>
      <c r="CU176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76" s="67" t="s">
        <v>142</v>
      </c>
      <c r="CX176" s="68">
        <f t="shared" si="231"/>
        <v>3722</v>
      </c>
      <c r="CY176" s="69" t="s">
        <v>156</v>
      </c>
      <c r="CZ176" s="67">
        <f>form!B176</f>
        <v>0</v>
      </c>
      <c r="DA176" s="67" t="s">
        <v>137</v>
      </c>
      <c r="DB176" s="67"/>
      <c r="DC176" s="67"/>
      <c r="DD176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76" s="67" t="s">
        <v>142</v>
      </c>
      <c r="DG176" s="68">
        <f t="shared" si="233"/>
        <v>3723</v>
      </c>
      <c r="DH176" s="69" t="s">
        <v>158</v>
      </c>
      <c r="DI176" s="67">
        <f>form!B176</f>
        <v>0</v>
      </c>
      <c r="DJ176" s="67" t="s">
        <v>799</v>
      </c>
      <c r="DK176" s="70">
        <f t="shared" si="234"/>
        <v>3727</v>
      </c>
      <c r="DL176" s="67" t="s">
        <v>800</v>
      </c>
      <c r="DM176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76" s="67" t="s">
        <v>142</v>
      </c>
      <c r="DP176" s="68">
        <f t="shared" si="236"/>
        <v>3724</v>
      </c>
      <c r="DQ176" s="69" t="s">
        <v>159</v>
      </c>
      <c r="DR176" s="67">
        <f>form!B176</f>
        <v>0</v>
      </c>
      <c r="DS176" s="67" t="s">
        <v>802</v>
      </c>
      <c r="DT176" s="70">
        <f t="shared" si="237"/>
        <v>3727</v>
      </c>
      <c r="DU176" s="67" t="s">
        <v>803</v>
      </c>
      <c r="DV176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76" s="67" t="s">
        <v>142</v>
      </c>
      <c r="DY176" s="68">
        <f t="shared" si="239"/>
        <v>3725</v>
      </c>
      <c r="DZ176" s="69" t="s">
        <v>160</v>
      </c>
      <c r="EA176" s="67">
        <f>form!B176</f>
        <v>0</v>
      </c>
      <c r="EB176" s="67" t="s">
        <v>804</v>
      </c>
      <c r="EC176" s="70">
        <f t="shared" si="240"/>
        <v>3727</v>
      </c>
      <c r="ED176" s="67" t="s">
        <v>803</v>
      </c>
      <c r="EE176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76" s="67" t="s">
        <v>142</v>
      </c>
      <c r="EH176" s="68">
        <f t="shared" si="242"/>
        <v>3726</v>
      </c>
      <c r="EI176" s="69" t="s">
        <v>161</v>
      </c>
      <c r="EJ176" s="67">
        <f>form!B176</f>
        <v>0</v>
      </c>
      <c r="EK176" s="67" t="s">
        <v>805</v>
      </c>
      <c r="EL176" s="70">
        <f t="shared" si="243"/>
        <v>3727</v>
      </c>
      <c r="EM176" s="67" t="s">
        <v>803</v>
      </c>
      <c r="EN176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76" s="67" t="s">
        <v>142</v>
      </c>
      <c r="EQ176" s="68">
        <f t="shared" si="245"/>
        <v>3727</v>
      </c>
      <c r="ER176" s="69" t="s">
        <v>157</v>
      </c>
      <c r="ES176" s="67">
        <f>form!B176</f>
        <v>0</v>
      </c>
      <c r="ET176" s="67" t="s">
        <v>813</v>
      </c>
      <c r="EU176" s="67"/>
      <c r="EV176" s="67"/>
      <c r="EW176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76" s="71" t="s">
        <v>162</v>
      </c>
      <c r="FI176" s="71">
        <f t="shared" si="247"/>
        <v>3727</v>
      </c>
      <c r="FJ176" s="71" t="s">
        <v>163</v>
      </c>
      <c r="FK176" s="67">
        <f>form!B176</f>
        <v>0</v>
      </c>
      <c r="FL176" s="71" t="s">
        <v>164</v>
      </c>
      <c r="FM176" s="71"/>
      <c r="FN176" s="71"/>
      <c r="FO176" s="58" t="str">
        <f t="shared" si="248"/>
        <v>INSERT INTO `ez_fabrik_joins` (`list_id`, `element_id`, `join_from_table`, `table_join`, `table_key`, `table_join_key`, `join_type`, `group_id`, `params`) VALUES (0, 3727, '', '#__users', 'user_sp', 'id', 'left', 0, '{"join-label":"name","type":"element","pk":"`#__users`.`id`"}');</v>
      </c>
      <c r="FQ176" s="67" t="s">
        <v>142</v>
      </c>
      <c r="FR176" s="68">
        <f t="shared" si="249"/>
        <v>3728</v>
      </c>
      <c r="FS176" s="67" t="s">
        <v>341</v>
      </c>
      <c r="FT176" s="67">
        <f>form!B176</f>
        <v>0</v>
      </c>
      <c r="FU176" s="67" t="s">
        <v>342</v>
      </c>
      <c r="FV176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76" s="59"/>
      <c r="GG176" s="67"/>
      <c r="GH176" s="67"/>
      <c r="GI176" s="67"/>
      <c r="GJ176" s="67"/>
      <c r="GL176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3727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76" s="67"/>
      <c r="GN176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76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3713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76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3714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76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3715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76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76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3727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76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3720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76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76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76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76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76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76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76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76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76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76" s="66" t="str">
        <f t="shared" si="271"/>
        <v>INSERT INTO `ez_fabrik_joins` (`list_id`, `element_id`, `join_from_table`, `table_join`, `table_key`, `table_join_key`, `join_type`, `group_id`, `params`) VALUES (0, 3727, '', '#__users', 'user_sp', 'id', 'left', 0, '{"join-label":"name","type":"element","pk":"`#__users`.`id`"}');</v>
      </c>
    </row>
    <row r="177" spans="1:212" x14ac:dyDescent="0.25">
      <c r="A177" s="67" t="s">
        <v>142</v>
      </c>
      <c r="B177" s="68">
        <f>dop!A179+1</f>
        <v>3731</v>
      </c>
      <c r="C177" s="69" t="s">
        <v>146</v>
      </c>
      <c r="D177" s="67">
        <f>form!B177</f>
        <v>0</v>
      </c>
      <c r="E177" s="67" t="s">
        <v>854</v>
      </c>
      <c r="F177" s="70">
        <f t="shared" si="204"/>
        <v>3747</v>
      </c>
      <c r="G177" s="67" t="s">
        <v>797</v>
      </c>
      <c r="H177" s="67"/>
      <c r="I177" s="58" t="str">
        <f t="shared" si="2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3747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77" s="67" t="s">
        <v>142</v>
      </c>
      <c r="L177" s="68">
        <f t="shared" si="206"/>
        <v>3732</v>
      </c>
      <c r="M177" s="69" t="s">
        <v>147</v>
      </c>
      <c r="N177" s="67">
        <f>form!B177</f>
        <v>0</v>
      </c>
      <c r="O177" s="67" t="s">
        <v>798</v>
      </c>
      <c r="P177" s="67"/>
      <c r="Q177" s="67"/>
      <c r="R177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77" s="67" t="s">
        <v>142</v>
      </c>
      <c r="U177" s="68">
        <f t="shared" si="208"/>
        <v>3733</v>
      </c>
      <c r="V177" s="69" t="s">
        <v>148</v>
      </c>
      <c r="W177" s="67">
        <f>form!B177</f>
        <v>0</v>
      </c>
      <c r="X177" s="67" t="s">
        <v>138</v>
      </c>
      <c r="Y177" s="67"/>
      <c r="Z177" s="67"/>
      <c r="AA177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77" s="67" t="s">
        <v>142</v>
      </c>
      <c r="AD177" s="68">
        <f t="shared" si="210"/>
        <v>3734</v>
      </c>
      <c r="AE177" s="69" t="s">
        <v>149</v>
      </c>
      <c r="AF177" s="67">
        <f>form!B177</f>
        <v>0</v>
      </c>
      <c r="AG177" s="67" t="s">
        <v>807</v>
      </c>
      <c r="AH177" s="67">
        <f t="shared" si="211"/>
        <v>3733</v>
      </c>
      <c r="AI177" s="67" t="s">
        <v>810</v>
      </c>
      <c r="AJ177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3733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77" s="67" t="s">
        <v>142</v>
      </c>
      <c r="AM177" s="68">
        <f t="shared" si="213"/>
        <v>3735</v>
      </c>
      <c r="AN177" s="69" t="s">
        <v>150</v>
      </c>
      <c r="AO177" s="67">
        <f>form!B177</f>
        <v>0</v>
      </c>
      <c r="AP177" s="67" t="s">
        <v>808</v>
      </c>
      <c r="AQ177" s="67">
        <f t="shared" si="214"/>
        <v>3734</v>
      </c>
      <c r="AR177" s="67" t="s">
        <v>811</v>
      </c>
      <c r="AS177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3734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77" s="67" t="s">
        <v>142</v>
      </c>
      <c r="AV177" s="68">
        <f t="shared" si="216"/>
        <v>3736</v>
      </c>
      <c r="AW177" s="69" t="s">
        <v>151</v>
      </c>
      <c r="AX177" s="67">
        <f>form!B177</f>
        <v>0</v>
      </c>
      <c r="AY177" s="67" t="s">
        <v>809</v>
      </c>
      <c r="AZ177" s="67">
        <f t="shared" si="217"/>
        <v>3735</v>
      </c>
      <c r="BA177" s="67" t="s">
        <v>812</v>
      </c>
      <c r="BB177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3735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77" s="67" t="s">
        <v>142</v>
      </c>
      <c r="BE177" s="68">
        <f t="shared" si="219"/>
        <v>3737</v>
      </c>
      <c r="BF177" s="69" t="s">
        <v>152</v>
      </c>
      <c r="BG177" s="67">
        <f>form!B177</f>
        <v>0</v>
      </c>
      <c r="BH177" s="67" t="s">
        <v>849</v>
      </c>
      <c r="BI177" s="67"/>
      <c r="BJ177" s="67"/>
      <c r="BK177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77" s="67" t="s">
        <v>142</v>
      </c>
      <c r="BN177" s="68">
        <f t="shared" si="221"/>
        <v>3738</v>
      </c>
      <c r="BO177" s="69" t="s">
        <v>153</v>
      </c>
      <c r="BP177" s="67">
        <f>form!B177</f>
        <v>0</v>
      </c>
      <c r="BQ177" s="67" t="s">
        <v>814</v>
      </c>
      <c r="BR177" s="67">
        <f t="shared" si="222"/>
        <v>3747</v>
      </c>
      <c r="BS177" s="67" t="s">
        <v>144</v>
      </c>
      <c r="BT177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3747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77" s="67" t="s">
        <v>142</v>
      </c>
      <c r="BW177" s="68">
        <f t="shared" si="224"/>
        <v>3739</v>
      </c>
      <c r="BX177" s="69" t="s">
        <v>154</v>
      </c>
      <c r="BY177" s="67">
        <f>form!B177</f>
        <v>0</v>
      </c>
      <c r="BZ177" s="67" t="s">
        <v>806</v>
      </c>
      <c r="CA177" s="67">
        <f t="shared" si="225"/>
        <v>3740</v>
      </c>
      <c r="CB177" s="67" t="s">
        <v>145</v>
      </c>
      <c r="CC177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3740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77" s="67" t="s">
        <v>142</v>
      </c>
      <c r="CF177" s="68">
        <f t="shared" si="227"/>
        <v>3740</v>
      </c>
      <c r="CG177" s="69" t="s">
        <v>155</v>
      </c>
      <c r="CH177" s="67">
        <f>form!B177</f>
        <v>0</v>
      </c>
      <c r="CI177" s="67" t="s">
        <v>139</v>
      </c>
      <c r="CJ177" s="67"/>
      <c r="CK177" s="67"/>
      <c r="CL177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77" s="67" t="s">
        <v>142</v>
      </c>
      <c r="CO177" s="68">
        <f t="shared" si="229"/>
        <v>3741</v>
      </c>
      <c r="CP177" s="69" t="s">
        <v>141</v>
      </c>
      <c r="CQ177" s="67">
        <f>form!B177</f>
        <v>0</v>
      </c>
      <c r="CR177" s="67" t="s">
        <v>140</v>
      </c>
      <c r="CS177" s="67"/>
      <c r="CT177" s="67"/>
      <c r="CU177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77" s="67" t="s">
        <v>142</v>
      </c>
      <c r="CX177" s="68">
        <f t="shared" si="231"/>
        <v>3742</v>
      </c>
      <c r="CY177" s="69" t="s">
        <v>156</v>
      </c>
      <c r="CZ177" s="67">
        <f>form!B177</f>
        <v>0</v>
      </c>
      <c r="DA177" s="67" t="s">
        <v>137</v>
      </c>
      <c r="DB177" s="67"/>
      <c r="DC177" s="67"/>
      <c r="DD177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77" s="67" t="s">
        <v>142</v>
      </c>
      <c r="DG177" s="68">
        <f t="shared" si="233"/>
        <v>3743</v>
      </c>
      <c r="DH177" s="69" t="s">
        <v>158</v>
      </c>
      <c r="DI177" s="67">
        <f>form!B177</f>
        <v>0</v>
      </c>
      <c r="DJ177" s="67" t="s">
        <v>799</v>
      </c>
      <c r="DK177" s="70">
        <f t="shared" si="234"/>
        <v>3747</v>
      </c>
      <c r="DL177" s="67" t="s">
        <v>800</v>
      </c>
      <c r="DM177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77" s="67" t="s">
        <v>142</v>
      </c>
      <c r="DP177" s="68">
        <f t="shared" si="236"/>
        <v>3744</v>
      </c>
      <c r="DQ177" s="69" t="s">
        <v>159</v>
      </c>
      <c r="DR177" s="67">
        <f>form!B177</f>
        <v>0</v>
      </c>
      <c r="DS177" s="67" t="s">
        <v>802</v>
      </c>
      <c r="DT177" s="70">
        <f t="shared" si="237"/>
        <v>3747</v>
      </c>
      <c r="DU177" s="67" t="s">
        <v>803</v>
      </c>
      <c r="DV177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77" s="67" t="s">
        <v>142</v>
      </c>
      <c r="DY177" s="68">
        <f t="shared" si="239"/>
        <v>3745</v>
      </c>
      <c r="DZ177" s="69" t="s">
        <v>160</v>
      </c>
      <c r="EA177" s="67">
        <f>form!B177</f>
        <v>0</v>
      </c>
      <c r="EB177" s="67" t="s">
        <v>804</v>
      </c>
      <c r="EC177" s="70">
        <f t="shared" si="240"/>
        <v>3747</v>
      </c>
      <c r="ED177" s="67" t="s">
        <v>803</v>
      </c>
      <c r="EE177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77" s="67" t="s">
        <v>142</v>
      </c>
      <c r="EH177" s="68">
        <f t="shared" si="242"/>
        <v>3746</v>
      </c>
      <c r="EI177" s="69" t="s">
        <v>161</v>
      </c>
      <c r="EJ177" s="67">
        <f>form!B177</f>
        <v>0</v>
      </c>
      <c r="EK177" s="67" t="s">
        <v>805</v>
      </c>
      <c r="EL177" s="70">
        <f t="shared" si="243"/>
        <v>3747</v>
      </c>
      <c r="EM177" s="67" t="s">
        <v>803</v>
      </c>
      <c r="EN177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77" s="67" t="s">
        <v>142</v>
      </c>
      <c r="EQ177" s="68">
        <f t="shared" si="245"/>
        <v>3747</v>
      </c>
      <c r="ER177" s="69" t="s">
        <v>157</v>
      </c>
      <c r="ES177" s="67">
        <f>form!B177</f>
        <v>0</v>
      </c>
      <c r="ET177" s="67" t="s">
        <v>813</v>
      </c>
      <c r="EU177" s="67"/>
      <c r="EV177" s="67"/>
      <c r="EW177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77" s="71" t="s">
        <v>162</v>
      </c>
      <c r="FI177" s="71">
        <f t="shared" si="247"/>
        <v>3747</v>
      </c>
      <c r="FJ177" s="71" t="s">
        <v>163</v>
      </c>
      <c r="FK177" s="67">
        <f>form!B177</f>
        <v>0</v>
      </c>
      <c r="FL177" s="71" t="s">
        <v>164</v>
      </c>
      <c r="FM177" s="71"/>
      <c r="FN177" s="71"/>
      <c r="FO177" s="58" t="str">
        <f t="shared" si="248"/>
        <v>INSERT INTO `ez_fabrik_joins` (`list_id`, `element_id`, `join_from_table`, `table_join`, `table_key`, `table_join_key`, `join_type`, `group_id`, `params`) VALUES (0, 3747, '', '#__users', 'user_sp', 'id', 'left', 0, '{"join-label":"name","type":"element","pk":"`#__users`.`id`"}');</v>
      </c>
      <c r="FQ177" s="67" t="s">
        <v>142</v>
      </c>
      <c r="FR177" s="68">
        <f t="shared" si="249"/>
        <v>3748</v>
      </c>
      <c r="FS177" s="67" t="s">
        <v>341</v>
      </c>
      <c r="FT177" s="67">
        <f>form!B177</f>
        <v>0</v>
      </c>
      <c r="FU177" s="67" t="s">
        <v>342</v>
      </c>
      <c r="FV177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77" s="59"/>
      <c r="GG177" s="67"/>
      <c r="GH177" s="67"/>
      <c r="GI177" s="67"/>
      <c r="GJ177" s="67"/>
      <c r="GL177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3747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77" s="67"/>
      <c r="GN177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77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3733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77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3734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77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3735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77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77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3747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77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3740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77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77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77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77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77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77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77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77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77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77" s="66" t="str">
        <f t="shared" si="271"/>
        <v>INSERT INTO `ez_fabrik_joins` (`list_id`, `element_id`, `join_from_table`, `table_join`, `table_key`, `table_join_key`, `join_type`, `group_id`, `params`) VALUES (0, 3747, '', '#__users', 'user_sp', 'id', 'left', 0, '{"join-label":"name","type":"element","pk":"`#__users`.`id`"}');</v>
      </c>
    </row>
    <row r="178" spans="1:212" x14ac:dyDescent="0.25">
      <c r="A178" s="67" t="s">
        <v>142</v>
      </c>
      <c r="B178" s="68">
        <f>dop!A180+1</f>
        <v>3751</v>
      </c>
      <c r="C178" s="69" t="s">
        <v>146</v>
      </c>
      <c r="D178" s="67">
        <f>form!B178</f>
        <v>0</v>
      </c>
      <c r="E178" s="67" t="s">
        <v>854</v>
      </c>
      <c r="F178" s="70">
        <f t="shared" si="204"/>
        <v>3767</v>
      </c>
      <c r="G178" s="67" t="s">
        <v>797</v>
      </c>
      <c r="H178" s="67"/>
      <c r="I178" s="58" t="str">
        <f t="shared" si="2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3767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78" s="67" t="s">
        <v>142</v>
      </c>
      <c r="L178" s="68">
        <f t="shared" si="206"/>
        <v>3752</v>
      </c>
      <c r="M178" s="69" t="s">
        <v>147</v>
      </c>
      <c r="N178" s="67">
        <f>form!B178</f>
        <v>0</v>
      </c>
      <c r="O178" s="67" t="s">
        <v>798</v>
      </c>
      <c r="P178" s="67"/>
      <c r="Q178" s="67"/>
      <c r="R178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78" s="67" t="s">
        <v>142</v>
      </c>
      <c r="U178" s="68">
        <f t="shared" si="208"/>
        <v>3753</v>
      </c>
      <c r="V178" s="69" t="s">
        <v>148</v>
      </c>
      <c r="W178" s="67">
        <f>form!B178</f>
        <v>0</v>
      </c>
      <c r="X178" s="67" t="s">
        <v>138</v>
      </c>
      <c r="Y178" s="67"/>
      <c r="Z178" s="67"/>
      <c r="AA178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78" s="67" t="s">
        <v>142</v>
      </c>
      <c r="AD178" s="68">
        <f t="shared" si="210"/>
        <v>3754</v>
      </c>
      <c r="AE178" s="69" t="s">
        <v>149</v>
      </c>
      <c r="AF178" s="67">
        <f>form!B178</f>
        <v>0</v>
      </c>
      <c r="AG178" s="67" t="s">
        <v>807</v>
      </c>
      <c r="AH178" s="67">
        <f t="shared" si="211"/>
        <v>3753</v>
      </c>
      <c r="AI178" s="67" t="s">
        <v>810</v>
      </c>
      <c r="AJ178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3753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78" s="67" t="s">
        <v>142</v>
      </c>
      <c r="AM178" s="68">
        <f t="shared" si="213"/>
        <v>3755</v>
      </c>
      <c r="AN178" s="69" t="s">
        <v>150</v>
      </c>
      <c r="AO178" s="67">
        <f>form!B178</f>
        <v>0</v>
      </c>
      <c r="AP178" s="67" t="s">
        <v>808</v>
      </c>
      <c r="AQ178" s="67">
        <f t="shared" si="214"/>
        <v>3754</v>
      </c>
      <c r="AR178" s="67" t="s">
        <v>811</v>
      </c>
      <c r="AS178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3754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78" s="67" t="s">
        <v>142</v>
      </c>
      <c r="AV178" s="68">
        <f t="shared" si="216"/>
        <v>3756</v>
      </c>
      <c r="AW178" s="69" t="s">
        <v>151</v>
      </c>
      <c r="AX178" s="67">
        <f>form!B178</f>
        <v>0</v>
      </c>
      <c r="AY178" s="67" t="s">
        <v>809</v>
      </c>
      <c r="AZ178" s="67">
        <f t="shared" si="217"/>
        <v>3755</v>
      </c>
      <c r="BA178" s="67" t="s">
        <v>812</v>
      </c>
      <c r="BB178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3755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78" s="67" t="s">
        <v>142</v>
      </c>
      <c r="BE178" s="68">
        <f t="shared" si="219"/>
        <v>3757</v>
      </c>
      <c r="BF178" s="69" t="s">
        <v>152</v>
      </c>
      <c r="BG178" s="67">
        <f>form!B178</f>
        <v>0</v>
      </c>
      <c r="BH178" s="67" t="s">
        <v>849</v>
      </c>
      <c r="BI178" s="67"/>
      <c r="BJ178" s="67"/>
      <c r="BK178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78" s="67" t="s">
        <v>142</v>
      </c>
      <c r="BN178" s="68">
        <f t="shared" si="221"/>
        <v>3758</v>
      </c>
      <c r="BO178" s="69" t="s">
        <v>153</v>
      </c>
      <c r="BP178" s="67">
        <f>form!B178</f>
        <v>0</v>
      </c>
      <c r="BQ178" s="67" t="s">
        <v>814</v>
      </c>
      <c r="BR178" s="67">
        <f t="shared" si="222"/>
        <v>3767</v>
      </c>
      <c r="BS178" s="67" t="s">
        <v>144</v>
      </c>
      <c r="BT178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3767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78" s="67" t="s">
        <v>142</v>
      </c>
      <c r="BW178" s="68">
        <f t="shared" si="224"/>
        <v>3759</v>
      </c>
      <c r="BX178" s="69" t="s">
        <v>154</v>
      </c>
      <c r="BY178" s="67">
        <f>form!B178</f>
        <v>0</v>
      </c>
      <c r="BZ178" s="67" t="s">
        <v>806</v>
      </c>
      <c r="CA178" s="67">
        <f t="shared" si="225"/>
        <v>3760</v>
      </c>
      <c r="CB178" s="67" t="s">
        <v>145</v>
      </c>
      <c r="CC178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3760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78" s="67" t="s">
        <v>142</v>
      </c>
      <c r="CF178" s="68">
        <f t="shared" si="227"/>
        <v>3760</v>
      </c>
      <c r="CG178" s="69" t="s">
        <v>155</v>
      </c>
      <c r="CH178" s="67">
        <f>form!B178</f>
        <v>0</v>
      </c>
      <c r="CI178" s="67" t="s">
        <v>139</v>
      </c>
      <c r="CJ178" s="67"/>
      <c r="CK178" s="67"/>
      <c r="CL178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78" s="67" t="s">
        <v>142</v>
      </c>
      <c r="CO178" s="68">
        <f t="shared" si="229"/>
        <v>3761</v>
      </c>
      <c r="CP178" s="69" t="s">
        <v>141</v>
      </c>
      <c r="CQ178" s="67">
        <f>form!B178</f>
        <v>0</v>
      </c>
      <c r="CR178" s="67" t="s">
        <v>140</v>
      </c>
      <c r="CS178" s="67"/>
      <c r="CT178" s="67"/>
      <c r="CU178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78" s="67" t="s">
        <v>142</v>
      </c>
      <c r="CX178" s="68">
        <f t="shared" si="231"/>
        <v>3762</v>
      </c>
      <c r="CY178" s="69" t="s">
        <v>156</v>
      </c>
      <c r="CZ178" s="67">
        <f>form!B178</f>
        <v>0</v>
      </c>
      <c r="DA178" s="67" t="s">
        <v>137</v>
      </c>
      <c r="DB178" s="67"/>
      <c r="DC178" s="67"/>
      <c r="DD178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78" s="67" t="s">
        <v>142</v>
      </c>
      <c r="DG178" s="68">
        <f t="shared" si="233"/>
        <v>3763</v>
      </c>
      <c r="DH178" s="69" t="s">
        <v>158</v>
      </c>
      <c r="DI178" s="67">
        <f>form!B178</f>
        <v>0</v>
      </c>
      <c r="DJ178" s="67" t="s">
        <v>799</v>
      </c>
      <c r="DK178" s="70">
        <f t="shared" si="234"/>
        <v>3767</v>
      </c>
      <c r="DL178" s="67" t="s">
        <v>800</v>
      </c>
      <c r="DM178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78" s="67" t="s">
        <v>142</v>
      </c>
      <c r="DP178" s="68">
        <f t="shared" si="236"/>
        <v>3764</v>
      </c>
      <c r="DQ178" s="69" t="s">
        <v>159</v>
      </c>
      <c r="DR178" s="67">
        <f>form!B178</f>
        <v>0</v>
      </c>
      <c r="DS178" s="67" t="s">
        <v>802</v>
      </c>
      <c r="DT178" s="70">
        <f t="shared" si="237"/>
        <v>3767</v>
      </c>
      <c r="DU178" s="67" t="s">
        <v>803</v>
      </c>
      <c r="DV178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78" s="67" t="s">
        <v>142</v>
      </c>
      <c r="DY178" s="68">
        <f t="shared" si="239"/>
        <v>3765</v>
      </c>
      <c r="DZ178" s="69" t="s">
        <v>160</v>
      </c>
      <c r="EA178" s="67">
        <f>form!B178</f>
        <v>0</v>
      </c>
      <c r="EB178" s="67" t="s">
        <v>804</v>
      </c>
      <c r="EC178" s="70">
        <f t="shared" si="240"/>
        <v>3767</v>
      </c>
      <c r="ED178" s="67" t="s">
        <v>803</v>
      </c>
      <c r="EE178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78" s="67" t="s">
        <v>142</v>
      </c>
      <c r="EH178" s="68">
        <f t="shared" si="242"/>
        <v>3766</v>
      </c>
      <c r="EI178" s="69" t="s">
        <v>161</v>
      </c>
      <c r="EJ178" s="67">
        <f>form!B178</f>
        <v>0</v>
      </c>
      <c r="EK178" s="67" t="s">
        <v>805</v>
      </c>
      <c r="EL178" s="70">
        <f t="shared" si="243"/>
        <v>3767</v>
      </c>
      <c r="EM178" s="67" t="s">
        <v>803</v>
      </c>
      <c r="EN178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78" s="67" t="s">
        <v>142</v>
      </c>
      <c r="EQ178" s="68">
        <f t="shared" si="245"/>
        <v>3767</v>
      </c>
      <c r="ER178" s="69" t="s">
        <v>157</v>
      </c>
      <c r="ES178" s="67">
        <f>form!B178</f>
        <v>0</v>
      </c>
      <c r="ET178" s="67" t="s">
        <v>813</v>
      </c>
      <c r="EU178" s="67"/>
      <c r="EV178" s="67"/>
      <c r="EW178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78" s="71" t="s">
        <v>162</v>
      </c>
      <c r="FI178" s="71">
        <f t="shared" si="247"/>
        <v>3767</v>
      </c>
      <c r="FJ178" s="71" t="s">
        <v>163</v>
      </c>
      <c r="FK178" s="67">
        <f>form!B178</f>
        <v>0</v>
      </c>
      <c r="FL178" s="71" t="s">
        <v>164</v>
      </c>
      <c r="FM178" s="71"/>
      <c r="FN178" s="71"/>
      <c r="FO178" s="58" t="str">
        <f t="shared" si="248"/>
        <v>INSERT INTO `ez_fabrik_joins` (`list_id`, `element_id`, `join_from_table`, `table_join`, `table_key`, `table_join_key`, `join_type`, `group_id`, `params`) VALUES (0, 3767, '', '#__users', 'user_sp', 'id', 'left', 0, '{"join-label":"name","type":"element","pk":"`#__users`.`id`"}');</v>
      </c>
      <c r="FQ178" s="67" t="s">
        <v>142</v>
      </c>
      <c r="FR178" s="68">
        <f t="shared" si="249"/>
        <v>3768</v>
      </c>
      <c r="FS178" s="67" t="s">
        <v>341</v>
      </c>
      <c r="FT178" s="67">
        <f>form!B178</f>
        <v>0</v>
      </c>
      <c r="FU178" s="67" t="s">
        <v>342</v>
      </c>
      <c r="FV178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78" s="59"/>
      <c r="GG178" s="67"/>
      <c r="GH178" s="67"/>
      <c r="GI178" s="67"/>
      <c r="GJ178" s="67"/>
      <c r="GL178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3767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78" s="67"/>
      <c r="GN178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78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3753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78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3754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78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3755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78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78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3767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78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3760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78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78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78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78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78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78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78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78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78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78" s="66" t="str">
        <f t="shared" si="271"/>
        <v>INSERT INTO `ez_fabrik_joins` (`list_id`, `element_id`, `join_from_table`, `table_join`, `table_key`, `table_join_key`, `join_type`, `group_id`, `params`) VALUES (0, 3767, '', '#__users', 'user_sp', 'id', 'left', 0, '{"join-label":"name","type":"element","pk":"`#__users`.`id`"}');</v>
      </c>
    </row>
    <row r="179" spans="1:212" x14ac:dyDescent="0.25">
      <c r="A179" s="67" t="s">
        <v>142</v>
      </c>
      <c r="B179" s="68">
        <f>dop!A181+1</f>
        <v>3771</v>
      </c>
      <c r="C179" s="69" t="s">
        <v>146</v>
      </c>
      <c r="D179" s="67">
        <f>form!B179</f>
        <v>0</v>
      </c>
      <c r="E179" s="67" t="s">
        <v>854</v>
      </c>
      <c r="F179" s="70">
        <f t="shared" si="204"/>
        <v>3787</v>
      </c>
      <c r="G179" s="67" t="s">
        <v>797</v>
      </c>
      <c r="H179" s="67"/>
      <c r="I179" s="58" t="str">
        <f t="shared" si="2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3787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79" s="67" t="s">
        <v>142</v>
      </c>
      <c r="L179" s="68">
        <f t="shared" si="206"/>
        <v>3772</v>
      </c>
      <c r="M179" s="69" t="s">
        <v>147</v>
      </c>
      <c r="N179" s="67">
        <f>form!B179</f>
        <v>0</v>
      </c>
      <c r="O179" s="67" t="s">
        <v>798</v>
      </c>
      <c r="P179" s="67"/>
      <c r="Q179" s="67"/>
      <c r="R179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79" s="67" t="s">
        <v>142</v>
      </c>
      <c r="U179" s="68">
        <f t="shared" si="208"/>
        <v>3773</v>
      </c>
      <c r="V179" s="69" t="s">
        <v>148</v>
      </c>
      <c r="W179" s="67">
        <f>form!B179</f>
        <v>0</v>
      </c>
      <c r="X179" s="67" t="s">
        <v>138</v>
      </c>
      <c r="Y179" s="67"/>
      <c r="Z179" s="67"/>
      <c r="AA179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79" s="67" t="s">
        <v>142</v>
      </c>
      <c r="AD179" s="68">
        <f t="shared" si="210"/>
        <v>3774</v>
      </c>
      <c r="AE179" s="69" t="s">
        <v>149</v>
      </c>
      <c r="AF179" s="67">
        <f>form!B179</f>
        <v>0</v>
      </c>
      <c r="AG179" s="67" t="s">
        <v>807</v>
      </c>
      <c r="AH179" s="67">
        <f t="shared" si="211"/>
        <v>3773</v>
      </c>
      <c r="AI179" s="67" t="s">
        <v>810</v>
      </c>
      <c r="AJ179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3773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79" s="67" t="s">
        <v>142</v>
      </c>
      <c r="AM179" s="68">
        <f t="shared" si="213"/>
        <v>3775</v>
      </c>
      <c r="AN179" s="69" t="s">
        <v>150</v>
      </c>
      <c r="AO179" s="67">
        <f>form!B179</f>
        <v>0</v>
      </c>
      <c r="AP179" s="67" t="s">
        <v>808</v>
      </c>
      <c r="AQ179" s="67">
        <f t="shared" si="214"/>
        <v>3774</v>
      </c>
      <c r="AR179" s="67" t="s">
        <v>811</v>
      </c>
      <c r="AS179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3774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79" s="67" t="s">
        <v>142</v>
      </c>
      <c r="AV179" s="68">
        <f t="shared" si="216"/>
        <v>3776</v>
      </c>
      <c r="AW179" s="69" t="s">
        <v>151</v>
      </c>
      <c r="AX179" s="67">
        <f>form!B179</f>
        <v>0</v>
      </c>
      <c r="AY179" s="67" t="s">
        <v>809</v>
      </c>
      <c r="AZ179" s="67">
        <f t="shared" si="217"/>
        <v>3775</v>
      </c>
      <c r="BA179" s="67" t="s">
        <v>812</v>
      </c>
      <c r="BB179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3775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79" s="67" t="s">
        <v>142</v>
      </c>
      <c r="BE179" s="68">
        <f t="shared" si="219"/>
        <v>3777</v>
      </c>
      <c r="BF179" s="69" t="s">
        <v>152</v>
      </c>
      <c r="BG179" s="67">
        <f>form!B179</f>
        <v>0</v>
      </c>
      <c r="BH179" s="67" t="s">
        <v>849</v>
      </c>
      <c r="BI179" s="67"/>
      <c r="BJ179" s="67"/>
      <c r="BK179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79" s="67" t="s">
        <v>142</v>
      </c>
      <c r="BN179" s="68">
        <f t="shared" si="221"/>
        <v>3778</v>
      </c>
      <c r="BO179" s="69" t="s">
        <v>153</v>
      </c>
      <c r="BP179" s="67">
        <f>form!B179</f>
        <v>0</v>
      </c>
      <c r="BQ179" s="67" t="s">
        <v>814</v>
      </c>
      <c r="BR179" s="67">
        <f t="shared" si="222"/>
        <v>3787</v>
      </c>
      <c r="BS179" s="67" t="s">
        <v>144</v>
      </c>
      <c r="BT179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3787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79" s="67" t="s">
        <v>142</v>
      </c>
      <c r="BW179" s="68">
        <f t="shared" si="224"/>
        <v>3779</v>
      </c>
      <c r="BX179" s="69" t="s">
        <v>154</v>
      </c>
      <c r="BY179" s="67">
        <f>form!B179</f>
        <v>0</v>
      </c>
      <c r="BZ179" s="67" t="s">
        <v>806</v>
      </c>
      <c r="CA179" s="67">
        <f t="shared" si="225"/>
        <v>3780</v>
      </c>
      <c r="CB179" s="67" t="s">
        <v>145</v>
      </c>
      <c r="CC179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3780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79" s="67" t="s">
        <v>142</v>
      </c>
      <c r="CF179" s="68">
        <f t="shared" si="227"/>
        <v>3780</v>
      </c>
      <c r="CG179" s="69" t="s">
        <v>155</v>
      </c>
      <c r="CH179" s="67">
        <f>form!B179</f>
        <v>0</v>
      </c>
      <c r="CI179" s="67" t="s">
        <v>139</v>
      </c>
      <c r="CJ179" s="67"/>
      <c r="CK179" s="67"/>
      <c r="CL179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79" s="67" t="s">
        <v>142</v>
      </c>
      <c r="CO179" s="68">
        <f t="shared" si="229"/>
        <v>3781</v>
      </c>
      <c r="CP179" s="69" t="s">
        <v>141</v>
      </c>
      <c r="CQ179" s="67">
        <f>form!B179</f>
        <v>0</v>
      </c>
      <c r="CR179" s="67" t="s">
        <v>140</v>
      </c>
      <c r="CS179" s="67"/>
      <c r="CT179" s="67"/>
      <c r="CU179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79" s="67" t="s">
        <v>142</v>
      </c>
      <c r="CX179" s="68">
        <f t="shared" si="231"/>
        <v>3782</v>
      </c>
      <c r="CY179" s="69" t="s">
        <v>156</v>
      </c>
      <c r="CZ179" s="67">
        <f>form!B179</f>
        <v>0</v>
      </c>
      <c r="DA179" s="67" t="s">
        <v>137</v>
      </c>
      <c r="DB179" s="67"/>
      <c r="DC179" s="67"/>
      <c r="DD179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79" s="67" t="s">
        <v>142</v>
      </c>
      <c r="DG179" s="68">
        <f t="shared" si="233"/>
        <v>3783</v>
      </c>
      <c r="DH179" s="69" t="s">
        <v>158</v>
      </c>
      <c r="DI179" s="67">
        <f>form!B179</f>
        <v>0</v>
      </c>
      <c r="DJ179" s="67" t="s">
        <v>799</v>
      </c>
      <c r="DK179" s="70">
        <f t="shared" si="234"/>
        <v>3787</v>
      </c>
      <c r="DL179" s="67" t="s">
        <v>800</v>
      </c>
      <c r="DM179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79" s="67" t="s">
        <v>142</v>
      </c>
      <c r="DP179" s="68">
        <f t="shared" si="236"/>
        <v>3784</v>
      </c>
      <c r="DQ179" s="69" t="s">
        <v>159</v>
      </c>
      <c r="DR179" s="67">
        <f>form!B179</f>
        <v>0</v>
      </c>
      <c r="DS179" s="67" t="s">
        <v>802</v>
      </c>
      <c r="DT179" s="70">
        <f t="shared" si="237"/>
        <v>3787</v>
      </c>
      <c r="DU179" s="67" t="s">
        <v>803</v>
      </c>
      <c r="DV179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79" s="67" t="s">
        <v>142</v>
      </c>
      <c r="DY179" s="68">
        <f t="shared" si="239"/>
        <v>3785</v>
      </c>
      <c r="DZ179" s="69" t="s">
        <v>160</v>
      </c>
      <c r="EA179" s="67">
        <f>form!B179</f>
        <v>0</v>
      </c>
      <c r="EB179" s="67" t="s">
        <v>804</v>
      </c>
      <c r="EC179" s="70">
        <f t="shared" si="240"/>
        <v>3787</v>
      </c>
      <c r="ED179" s="67" t="s">
        <v>803</v>
      </c>
      <c r="EE179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79" s="67" t="s">
        <v>142</v>
      </c>
      <c r="EH179" s="68">
        <f t="shared" si="242"/>
        <v>3786</v>
      </c>
      <c r="EI179" s="69" t="s">
        <v>161</v>
      </c>
      <c r="EJ179" s="67">
        <f>form!B179</f>
        <v>0</v>
      </c>
      <c r="EK179" s="67" t="s">
        <v>805</v>
      </c>
      <c r="EL179" s="70">
        <f t="shared" si="243"/>
        <v>3787</v>
      </c>
      <c r="EM179" s="67" t="s">
        <v>803</v>
      </c>
      <c r="EN179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79" s="67" t="s">
        <v>142</v>
      </c>
      <c r="EQ179" s="68">
        <f t="shared" si="245"/>
        <v>3787</v>
      </c>
      <c r="ER179" s="69" t="s">
        <v>157</v>
      </c>
      <c r="ES179" s="67">
        <f>form!B179</f>
        <v>0</v>
      </c>
      <c r="ET179" s="67" t="s">
        <v>813</v>
      </c>
      <c r="EU179" s="67"/>
      <c r="EV179" s="67"/>
      <c r="EW179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79" s="71" t="s">
        <v>162</v>
      </c>
      <c r="FI179" s="71">
        <f t="shared" si="247"/>
        <v>3787</v>
      </c>
      <c r="FJ179" s="71" t="s">
        <v>163</v>
      </c>
      <c r="FK179" s="67">
        <f>form!B179</f>
        <v>0</v>
      </c>
      <c r="FL179" s="71" t="s">
        <v>164</v>
      </c>
      <c r="FM179" s="71"/>
      <c r="FN179" s="71"/>
      <c r="FO179" s="58" t="str">
        <f t="shared" si="248"/>
        <v>INSERT INTO `ez_fabrik_joins` (`list_id`, `element_id`, `join_from_table`, `table_join`, `table_key`, `table_join_key`, `join_type`, `group_id`, `params`) VALUES (0, 3787, '', '#__users', 'user_sp', 'id', 'left', 0, '{"join-label":"name","type":"element","pk":"`#__users`.`id`"}');</v>
      </c>
      <c r="FQ179" s="67" t="s">
        <v>142</v>
      </c>
      <c r="FR179" s="68">
        <f t="shared" si="249"/>
        <v>3788</v>
      </c>
      <c r="FS179" s="67" t="s">
        <v>341</v>
      </c>
      <c r="FT179" s="67">
        <f>form!B179</f>
        <v>0</v>
      </c>
      <c r="FU179" s="67" t="s">
        <v>342</v>
      </c>
      <c r="FV179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79" s="59"/>
      <c r="GG179" s="67"/>
      <c r="GH179" s="67"/>
      <c r="GI179" s="67"/>
      <c r="GJ179" s="67"/>
      <c r="GL179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3787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79" s="67"/>
      <c r="GN179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79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3773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79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3774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79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3775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79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79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3787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79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3780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79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79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79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79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79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79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79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3787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79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79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79" s="66" t="str">
        <f t="shared" si="271"/>
        <v>INSERT INTO `ez_fabrik_joins` (`list_id`, `element_id`, `join_from_table`, `table_join`, `table_key`, `table_join_key`, `join_type`, `group_id`, `params`) VALUES (0, 3787, '', '#__users', 'user_sp', 'id', 'left', 0, '{"join-label":"name","type":"element","pk":"`#__users`.`id`"}');</v>
      </c>
    </row>
    <row r="180" spans="1:212" x14ac:dyDescent="0.25">
      <c r="A180" s="67" t="s">
        <v>142</v>
      </c>
      <c r="B180" s="68">
        <f>dop!A182+1</f>
        <v>3791</v>
      </c>
      <c r="C180" s="69" t="s">
        <v>146</v>
      </c>
      <c r="D180" s="67">
        <f>form!B180</f>
        <v>0</v>
      </c>
      <c r="E180" s="67" t="s">
        <v>854</v>
      </c>
      <c r="F180" s="70">
        <f t="shared" si="204"/>
        <v>3807</v>
      </c>
      <c r="G180" s="67" t="s">
        <v>797</v>
      </c>
      <c r="H180" s="67"/>
      <c r="I180" s="58" t="str">
        <f t="shared" si="2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3807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80" s="67" t="s">
        <v>142</v>
      </c>
      <c r="L180" s="68">
        <f t="shared" si="206"/>
        <v>3792</v>
      </c>
      <c r="M180" s="69" t="s">
        <v>147</v>
      </c>
      <c r="N180" s="67">
        <f>form!B180</f>
        <v>0</v>
      </c>
      <c r="O180" s="67" t="s">
        <v>798</v>
      </c>
      <c r="P180" s="67"/>
      <c r="Q180" s="67"/>
      <c r="R180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80" s="67" t="s">
        <v>142</v>
      </c>
      <c r="U180" s="68">
        <f t="shared" si="208"/>
        <v>3793</v>
      </c>
      <c r="V180" s="69" t="s">
        <v>148</v>
      </c>
      <c r="W180" s="67">
        <f>form!B180</f>
        <v>0</v>
      </c>
      <c r="X180" s="67" t="s">
        <v>138</v>
      </c>
      <c r="Y180" s="67"/>
      <c r="Z180" s="67"/>
      <c r="AA180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80" s="67" t="s">
        <v>142</v>
      </c>
      <c r="AD180" s="68">
        <f t="shared" si="210"/>
        <v>3794</v>
      </c>
      <c r="AE180" s="69" t="s">
        <v>149</v>
      </c>
      <c r="AF180" s="67">
        <f>form!B180</f>
        <v>0</v>
      </c>
      <c r="AG180" s="67" t="s">
        <v>807</v>
      </c>
      <c r="AH180" s="67">
        <f t="shared" si="211"/>
        <v>3793</v>
      </c>
      <c r="AI180" s="67" t="s">
        <v>810</v>
      </c>
      <c r="AJ180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3793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80" s="67" t="s">
        <v>142</v>
      </c>
      <c r="AM180" s="68">
        <f t="shared" si="213"/>
        <v>3795</v>
      </c>
      <c r="AN180" s="69" t="s">
        <v>150</v>
      </c>
      <c r="AO180" s="67">
        <f>form!B180</f>
        <v>0</v>
      </c>
      <c r="AP180" s="67" t="s">
        <v>808</v>
      </c>
      <c r="AQ180" s="67">
        <f t="shared" si="214"/>
        <v>3794</v>
      </c>
      <c r="AR180" s="67" t="s">
        <v>811</v>
      </c>
      <c r="AS180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3794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80" s="67" t="s">
        <v>142</v>
      </c>
      <c r="AV180" s="68">
        <f t="shared" si="216"/>
        <v>3796</v>
      </c>
      <c r="AW180" s="69" t="s">
        <v>151</v>
      </c>
      <c r="AX180" s="67">
        <f>form!B180</f>
        <v>0</v>
      </c>
      <c r="AY180" s="67" t="s">
        <v>809</v>
      </c>
      <c r="AZ180" s="67">
        <f t="shared" si="217"/>
        <v>3795</v>
      </c>
      <c r="BA180" s="67" t="s">
        <v>812</v>
      </c>
      <c r="BB180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3795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80" s="67" t="s">
        <v>142</v>
      </c>
      <c r="BE180" s="68">
        <f t="shared" si="219"/>
        <v>3797</v>
      </c>
      <c r="BF180" s="69" t="s">
        <v>152</v>
      </c>
      <c r="BG180" s="67">
        <f>form!B180</f>
        <v>0</v>
      </c>
      <c r="BH180" s="67" t="s">
        <v>849</v>
      </c>
      <c r="BI180" s="67"/>
      <c r="BJ180" s="67"/>
      <c r="BK180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80" s="67" t="s">
        <v>142</v>
      </c>
      <c r="BN180" s="68">
        <f t="shared" si="221"/>
        <v>3798</v>
      </c>
      <c r="BO180" s="69" t="s">
        <v>153</v>
      </c>
      <c r="BP180" s="67">
        <f>form!B180</f>
        <v>0</v>
      </c>
      <c r="BQ180" s="67" t="s">
        <v>814</v>
      </c>
      <c r="BR180" s="67">
        <f t="shared" si="222"/>
        <v>3807</v>
      </c>
      <c r="BS180" s="67" t="s">
        <v>144</v>
      </c>
      <c r="BT180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3807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80" s="67" t="s">
        <v>142</v>
      </c>
      <c r="BW180" s="68">
        <f t="shared" si="224"/>
        <v>3799</v>
      </c>
      <c r="BX180" s="69" t="s">
        <v>154</v>
      </c>
      <c r="BY180" s="67">
        <f>form!B180</f>
        <v>0</v>
      </c>
      <c r="BZ180" s="67" t="s">
        <v>806</v>
      </c>
      <c r="CA180" s="67">
        <f t="shared" si="225"/>
        <v>3800</v>
      </c>
      <c r="CB180" s="67" t="s">
        <v>145</v>
      </c>
      <c r="CC180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3800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80" s="67" t="s">
        <v>142</v>
      </c>
      <c r="CF180" s="68">
        <f t="shared" si="227"/>
        <v>3800</v>
      </c>
      <c r="CG180" s="69" t="s">
        <v>155</v>
      </c>
      <c r="CH180" s="67">
        <f>form!B180</f>
        <v>0</v>
      </c>
      <c r="CI180" s="67" t="s">
        <v>139</v>
      </c>
      <c r="CJ180" s="67"/>
      <c r="CK180" s="67"/>
      <c r="CL180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80" s="67" t="s">
        <v>142</v>
      </c>
      <c r="CO180" s="68">
        <f t="shared" si="229"/>
        <v>3801</v>
      </c>
      <c r="CP180" s="69" t="s">
        <v>141</v>
      </c>
      <c r="CQ180" s="67">
        <f>form!B180</f>
        <v>0</v>
      </c>
      <c r="CR180" s="67" t="s">
        <v>140</v>
      </c>
      <c r="CS180" s="67"/>
      <c r="CT180" s="67"/>
      <c r="CU180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80" s="67" t="s">
        <v>142</v>
      </c>
      <c r="CX180" s="68">
        <f t="shared" si="231"/>
        <v>3802</v>
      </c>
      <c r="CY180" s="69" t="s">
        <v>156</v>
      </c>
      <c r="CZ180" s="67">
        <f>form!B180</f>
        <v>0</v>
      </c>
      <c r="DA180" s="67" t="s">
        <v>137</v>
      </c>
      <c r="DB180" s="67"/>
      <c r="DC180" s="67"/>
      <c r="DD180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80" s="67" t="s">
        <v>142</v>
      </c>
      <c r="DG180" s="68">
        <f t="shared" si="233"/>
        <v>3803</v>
      </c>
      <c r="DH180" s="69" t="s">
        <v>158</v>
      </c>
      <c r="DI180" s="67">
        <f>form!B180</f>
        <v>0</v>
      </c>
      <c r="DJ180" s="67" t="s">
        <v>799</v>
      </c>
      <c r="DK180" s="70">
        <f t="shared" si="234"/>
        <v>3807</v>
      </c>
      <c r="DL180" s="67" t="s">
        <v>800</v>
      </c>
      <c r="DM180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80" s="67" t="s">
        <v>142</v>
      </c>
      <c r="DP180" s="68">
        <f t="shared" si="236"/>
        <v>3804</v>
      </c>
      <c r="DQ180" s="69" t="s">
        <v>159</v>
      </c>
      <c r="DR180" s="67">
        <f>form!B180</f>
        <v>0</v>
      </c>
      <c r="DS180" s="67" t="s">
        <v>802</v>
      </c>
      <c r="DT180" s="70">
        <f t="shared" si="237"/>
        <v>3807</v>
      </c>
      <c r="DU180" s="67" t="s">
        <v>803</v>
      </c>
      <c r="DV180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80" s="67" t="s">
        <v>142</v>
      </c>
      <c r="DY180" s="68">
        <f t="shared" si="239"/>
        <v>3805</v>
      </c>
      <c r="DZ180" s="69" t="s">
        <v>160</v>
      </c>
      <c r="EA180" s="67">
        <f>form!B180</f>
        <v>0</v>
      </c>
      <c r="EB180" s="67" t="s">
        <v>804</v>
      </c>
      <c r="EC180" s="70">
        <f t="shared" si="240"/>
        <v>3807</v>
      </c>
      <c r="ED180" s="67" t="s">
        <v>803</v>
      </c>
      <c r="EE180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80" s="67" t="s">
        <v>142</v>
      </c>
      <c r="EH180" s="68">
        <f t="shared" si="242"/>
        <v>3806</v>
      </c>
      <c r="EI180" s="69" t="s">
        <v>161</v>
      </c>
      <c r="EJ180" s="67">
        <f>form!B180</f>
        <v>0</v>
      </c>
      <c r="EK180" s="67" t="s">
        <v>805</v>
      </c>
      <c r="EL180" s="70">
        <f t="shared" si="243"/>
        <v>3807</v>
      </c>
      <c r="EM180" s="67" t="s">
        <v>803</v>
      </c>
      <c r="EN180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80" s="67" t="s">
        <v>142</v>
      </c>
      <c r="EQ180" s="68">
        <f t="shared" si="245"/>
        <v>3807</v>
      </c>
      <c r="ER180" s="69" t="s">
        <v>157</v>
      </c>
      <c r="ES180" s="67">
        <f>form!B180</f>
        <v>0</v>
      </c>
      <c r="ET180" s="67" t="s">
        <v>813</v>
      </c>
      <c r="EU180" s="67"/>
      <c r="EV180" s="67"/>
      <c r="EW180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80" s="71" t="s">
        <v>162</v>
      </c>
      <c r="FI180" s="71">
        <f t="shared" si="247"/>
        <v>3807</v>
      </c>
      <c r="FJ180" s="71" t="s">
        <v>163</v>
      </c>
      <c r="FK180" s="67">
        <f>form!B180</f>
        <v>0</v>
      </c>
      <c r="FL180" s="71" t="s">
        <v>164</v>
      </c>
      <c r="FM180" s="71"/>
      <c r="FN180" s="71"/>
      <c r="FO180" s="58" t="str">
        <f t="shared" si="248"/>
        <v>INSERT INTO `ez_fabrik_joins` (`list_id`, `element_id`, `join_from_table`, `table_join`, `table_key`, `table_join_key`, `join_type`, `group_id`, `params`) VALUES (0, 3807, '', '#__users', 'user_sp', 'id', 'left', 0, '{"join-label":"name","type":"element","pk":"`#__users`.`id`"}');</v>
      </c>
      <c r="FQ180" s="67" t="s">
        <v>142</v>
      </c>
      <c r="FR180" s="68">
        <f t="shared" si="249"/>
        <v>3808</v>
      </c>
      <c r="FS180" s="67" t="s">
        <v>341</v>
      </c>
      <c r="FT180" s="67">
        <f>form!B180</f>
        <v>0</v>
      </c>
      <c r="FU180" s="67" t="s">
        <v>342</v>
      </c>
      <c r="FV180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80" s="59"/>
      <c r="GG180" s="67"/>
      <c r="GH180" s="67"/>
      <c r="GI180" s="67"/>
      <c r="GJ180" s="67"/>
      <c r="GL180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3807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80" s="67"/>
      <c r="GN180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80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3793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80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3794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80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3795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80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80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3807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80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(3799,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3800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80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80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80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80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80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80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80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80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80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80" s="66" t="str">
        <f t="shared" si="271"/>
        <v>INSERT INTO `ez_fabrik_joins` (`list_id`, `element_id`, `join_from_table`, `table_join`, `table_key`, `table_join_key`, `join_type`, `group_id`, `params`) VALUES (0, 3807, '', '#__users', 'user_sp', 'id', 'left', 0, '{"join-label":"name","type":"element","pk":"`#__users`.`id`"}');</v>
      </c>
    </row>
    <row r="181" spans="1:212" x14ac:dyDescent="0.25">
      <c r="A181" s="67" t="s">
        <v>142</v>
      </c>
      <c r="B181" s="68">
        <f>dop!A183+1</f>
        <v>3811</v>
      </c>
      <c r="C181" s="69" t="s">
        <v>146</v>
      </c>
      <c r="D181" s="67">
        <f>form!B181</f>
        <v>0</v>
      </c>
      <c r="E181" s="67" t="s">
        <v>854</v>
      </c>
      <c r="F181" s="70">
        <f t="shared" si="204"/>
        <v>3827</v>
      </c>
      <c r="G181" s="67" t="s">
        <v>797</v>
      </c>
      <c r="H181" s="67"/>
      <c r="I181" s="58" t="str">
        <f t="shared" si="2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3827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81" s="67" t="s">
        <v>142</v>
      </c>
      <c r="L181" s="68">
        <f t="shared" si="206"/>
        <v>3812</v>
      </c>
      <c r="M181" s="69" t="s">
        <v>147</v>
      </c>
      <c r="N181" s="67">
        <f>form!B181</f>
        <v>0</v>
      </c>
      <c r="O181" s="67" t="s">
        <v>798</v>
      </c>
      <c r="P181" s="67"/>
      <c r="Q181" s="67"/>
      <c r="R181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81" s="67" t="s">
        <v>142</v>
      </c>
      <c r="U181" s="68">
        <f t="shared" si="208"/>
        <v>3813</v>
      </c>
      <c r="V181" s="69" t="s">
        <v>148</v>
      </c>
      <c r="W181" s="67">
        <f>form!B181</f>
        <v>0</v>
      </c>
      <c r="X181" s="67" t="s">
        <v>138</v>
      </c>
      <c r="Y181" s="67"/>
      <c r="Z181" s="67"/>
      <c r="AA181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81" s="67" t="s">
        <v>142</v>
      </c>
      <c r="AD181" s="68">
        <f t="shared" si="210"/>
        <v>3814</v>
      </c>
      <c r="AE181" s="69" t="s">
        <v>149</v>
      </c>
      <c r="AF181" s="67">
        <f>form!B181</f>
        <v>0</v>
      </c>
      <c r="AG181" s="67" t="s">
        <v>807</v>
      </c>
      <c r="AH181" s="67">
        <f t="shared" si="211"/>
        <v>3813</v>
      </c>
      <c r="AI181" s="67" t="s">
        <v>810</v>
      </c>
      <c r="AJ181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3813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81" s="67" t="s">
        <v>142</v>
      </c>
      <c r="AM181" s="68">
        <f t="shared" si="213"/>
        <v>3815</v>
      </c>
      <c r="AN181" s="69" t="s">
        <v>150</v>
      </c>
      <c r="AO181" s="67">
        <f>form!B181</f>
        <v>0</v>
      </c>
      <c r="AP181" s="67" t="s">
        <v>808</v>
      </c>
      <c r="AQ181" s="67">
        <f t="shared" si="214"/>
        <v>3814</v>
      </c>
      <c r="AR181" s="67" t="s">
        <v>811</v>
      </c>
      <c r="AS181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3814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81" s="67" t="s">
        <v>142</v>
      </c>
      <c r="AV181" s="68">
        <f t="shared" si="216"/>
        <v>3816</v>
      </c>
      <c r="AW181" s="69" t="s">
        <v>151</v>
      </c>
      <c r="AX181" s="67">
        <f>form!B181</f>
        <v>0</v>
      </c>
      <c r="AY181" s="67" t="s">
        <v>809</v>
      </c>
      <c r="AZ181" s="67">
        <f t="shared" si="217"/>
        <v>3815</v>
      </c>
      <c r="BA181" s="67" t="s">
        <v>812</v>
      </c>
      <c r="BB181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3815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81" s="67" t="s">
        <v>142</v>
      </c>
      <c r="BE181" s="68">
        <f t="shared" si="219"/>
        <v>3817</v>
      </c>
      <c r="BF181" s="69" t="s">
        <v>152</v>
      </c>
      <c r="BG181" s="67">
        <f>form!B181</f>
        <v>0</v>
      </c>
      <c r="BH181" s="67" t="s">
        <v>849</v>
      </c>
      <c r="BI181" s="67"/>
      <c r="BJ181" s="67"/>
      <c r="BK181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81" s="67" t="s">
        <v>142</v>
      </c>
      <c r="BN181" s="68">
        <f t="shared" si="221"/>
        <v>3818</v>
      </c>
      <c r="BO181" s="69" t="s">
        <v>153</v>
      </c>
      <c r="BP181" s="67">
        <f>form!B181</f>
        <v>0</v>
      </c>
      <c r="BQ181" s="67" t="s">
        <v>814</v>
      </c>
      <c r="BR181" s="67">
        <f t="shared" si="222"/>
        <v>3827</v>
      </c>
      <c r="BS181" s="67" t="s">
        <v>144</v>
      </c>
      <c r="BT181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3827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81" s="67" t="s">
        <v>142</v>
      </c>
      <c r="BW181" s="68">
        <f t="shared" si="224"/>
        <v>3819</v>
      </c>
      <c r="BX181" s="69" t="s">
        <v>154</v>
      </c>
      <c r="BY181" s="67">
        <f>form!B181</f>
        <v>0</v>
      </c>
      <c r="BZ181" s="67" t="s">
        <v>806</v>
      </c>
      <c r="CA181" s="67">
        <f t="shared" si="225"/>
        <v>3820</v>
      </c>
      <c r="CB181" s="67" t="s">
        <v>145</v>
      </c>
      <c r="CC181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3820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81" s="67" t="s">
        <v>142</v>
      </c>
      <c r="CF181" s="68">
        <f t="shared" si="227"/>
        <v>3820</v>
      </c>
      <c r="CG181" s="69" t="s">
        <v>155</v>
      </c>
      <c r="CH181" s="67">
        <f>form!B181</f>
        <v>0</v>
      </c>
      <c r="CI181" s="67" t="s">
        <v>139</v>
      </c>
      <c r="CJ181" s="67"/>
      <c r="CK181" s="67"/>
      <c r="CL181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81" s="67" t="s">
        <v>142</v>
      </c>
      <c r="CO181" s="68">
        <f t="shared" si="229"/>
        <v>3821</v>
      </c>
      <c r="CP181" s="69" t="s">
        <v>141</v>
      </c>
      <c r="CQ181" s="67">
        <f>form!B181</f>
        <v>0</v>
      </c>
      <c r="CR181" s="67" t="s">
        <v>140</v>
      </c>
      <c r="CS181" s="67"/>
      <c r="CT181" s="67"/>
      <c r="CU181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81" s="67" t="s">
        <v>142</v>
      </c>
      <c r="CX181" s="68">
        <f t="shared" si="231"/>
        <v>3822</v>
      </c>
      <c r="CY181" s="69" t="s">
        <v>156</v>
      </c>
      <c r="CZ181" s="67">
        <f>form!B181</f>
        <v>0</v>
      </c>
      <c r="DA181" s="67" t="s">
        <v>137</v>
      </c>
      <c r="DB181" s="67"/>
      <c r="DC181" s="67"/>
      <c r="DD181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81" s="67" t="s">
        <v>142</v>
      </c>
      <c r="DG181" s="68">
        <f t="shared" si="233"/>
        <v>3823</v>
      </c>
      <c r="DH181" s="69" t="s">
        <v>158</v>
      </c>
      <c r="DI181" s="67">
        <f>form!B181</f>
        <v>0</v>
      </c>
      <c r="DJ181" s="67" t="s">
        <v>799</v>
      </c>
      <c r="DK181" s="70">
        <f t="shared" si="234"/>
        <v>3827</v>
      </c>
      <c r="DL181" s="67" t="s">
        <v>800</v>
      </c>
      <c r="DM181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81" s="67" t="s">
        <v>142</v>
      </c>
      <c r="DP181" s="68">
        <f t="shared" si="236"/>
        <v>3824</v>
      </c>
      <c r="DQ181" s="69" t="s">
        <v>159</v>
      </c>
      <c r="DR181" s="67">
        <f>form!B181</f>
        <v>0</v>
      </c>
      <c r="DS181" s="67" t="s">
        <v>802</v>
      </c>
      <c r="DT181" s="70">
        <f t="shared" si="237"/>
        <v>3827</v>
      </c>
      <c r="DU181" s="67" t="s">
        <v>803</v>
      </c>
      <c r="DV181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81" s="67" t="s">
        <v>142</v>
      </c>
      <c r="DY181" s="68">
        <f t="shared" si="239"/>
        <v>3825</v>
      </c>
      <c r="DZ181" s="69" t="s">
        <v>160</v>
      </c>
      <c r="EA181" s="67">
        <f>form!B181</f>
        <v>0</v>
      </c>
      <c r="EB181" s="67" t="s">
        <v>804</v>
      </c>
      <c r="EC181" s="70">
        <f t="shared" si="240"/>
        <v>3827</v>
      </c>
      <c r="ED181" s="67" t="s">
        <v>803</v>
      </c>
      <c r="EE181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81" s="67" t="s">
        <v>142</v>
      </c>
      <c r="EH181" s="68">
        <f t="shared" si="242"/>
        <v>3826</v>
      </c>
      <c r="EI181" s="69" t="s">
        <v>161</v>
      </c>
      <c r="EJ181" s="67">
        <f>form!B181</f>
        <v>0</v>
      </c>
      <c r="EK181" s="67" t="s">
        <v>805</v>
      </c>
      <c r="EL181" s="70">
        <f t="shared" si="243"/>
        <v>3827</v>
      </c>
      <c r="EM181" s="67" t="s">
        <v>803</v>
      </c>
      <c r="EN181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81" s="67" t="s">
        <v>142</v>
      </c>
      <c r="EQ181" s="68">
        <f t="shared" si="245"/>
        <v>3827</v>
      </c>
      <c r="ER181" s="69" t="s">
        <v>157</v>
      </c>
      <c r="ES181" s="67">
        <f>form!B181</f>
        <v>0</v>
      </c>
      <c r="ET181" s="67" t="s">
        <v>813</v>
      </c>
      <c r="EU181" s="67"/>
      <c r="EV181" s="67"/>
      <c r="EW181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81" s="71" t="s">
        <v>162</v>
      </c>
      <c r="FI181" s="71">
        <f t="shared" si="247"/>
        <v>3827</v>
      </c>
      <c r="FJ181" s="71" t="s">
        <v>163</v>
      </c>
      <c r="FK181" s="67">
        <f>form!B181</f>
        <v>0</v>
      </c>
      <c r="FL181" s="71" t="s">
        <v>164</v>
      </c>
      <c r="FM181" s="71"/>
      <c r="FN181" s="71"/>
      <c r="FO181" s="58" t="str">
        <f t="shared" si="248"/>
        <v>INSERT INTO `ez_fabrik_joins` (`list_id`, `element_id`, `join_from_table`, `table_join`, `table_key`, `table_join_key`, `join_type`, `group_id`, `params`) VALUES (0, 3827, '', '#__users', 'user_sp', 'id', 'left', 0, '{"join-label":"name","type":"element","pk":"`#__users`.`id`"}');</v>
      </c>
      <c r="FQ181" s="67" t="s">
        <v>142</v>
      </c>
      <c r="FR181" s="68">
        <f t="shared" si="249"/>
        <v>3828</v>
      </c>
      <c r="FS181" s="67" t="s">
        <v>341</v>
      </c>
      <c r="FT181" s="67">
        <f>form!B181</f>
        <v>0</v>
      </c>
      <c r="FU181" s="67" t="s">
        <v>342</v>
      </c>
      <c r="FV181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81" s="59"/>
      <c r="GG181" s="67"/>
      <c r="GH181" s="67"/>
      <c r="GI181" s="67"/>
      <c r="GJ181" s="67"/>
      <c r="GL181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3827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81" s="67"/>
      <c r="GN181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81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3813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81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3814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81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3815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81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81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3827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81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3820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81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81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81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81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81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81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81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81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81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81" s="66" t="str">
        <f t="shared" si="271"/>
        <v>INSERT INTO `ez_fabrik_joins` (`list_id`, `element_id`, `join_from_table`, `table_join`, `table_key`, `table_join_key`, `join_type`, `group_id`, `params`) VALUES (0, 3827, '', '#__users', 'user_sp', 'id', 'left', 0, '{"join-label":"name","type":"element","pk":"`#__users`.`id`"}');</v>
      </c>
    </row>
    <row r="182" spans="1:212" x14ac:dyDescent="0.25">
      <c r="A182" s="67" t="s">
        <v>142</v>
      </c>
      <c r="B182" s="68">
        <f>dop!A184+1</f>
        <v>3831</v>
      </c>
      <c r="C182" s="69" t="s">
        <v>146</v>
      </c>
      <c r="D182" s="67">
        <f>form!B182</f>
        <v>0</v>
      </c>
      <c r="E182" s="67" t="s">
        <v>854</v>
      </c>
      <c r="F182" s="70">
        <f t="shared" si="204"/>
        <v>3847</v>
      </c>
      <c r="G182" s="67" t="s">
        <v>797</v>
      </c>
      <c r="H182" s="67"/>
      <c r="I182" s="58" t="str">
        <f t="shared" si="2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3847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82" s="67" t="s">
        <v>142</v>
      </c>
      <c r="L182" s="68">
        <f t="shared" si="206"/>
        <v>3832</v>
      </c>
      <c r="M182" s="69" t="s">
        <v>147</v>
      </c>
      <c r="N182" s="67">
        <f>form!B182</f>
        <v>0</v>
      </c>
      <c r="O182" s="67" t="s">
        <v>798</v>
      </c>
      <c r="P182" s="67"/>
      <c r="Q182" s="67"/>
      <c r="R182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82" s="67" t="s">
        <v>142</v>
      </c>
      <c r="U182" s="68">
        <f t="shared" si="208"/>
        <v>3833</v>
      </c>
      <c r="V182" s="69" t="s">
        <v>148</v>
      </c>
      <c r="W182" s="67">
        <f>form!B182</f>
        <v>0</v>
      </c>
      <c r="X182" s="67" t="s">
        <v>138</v>
      </c>
      <c r="Y182" s="67"/>
      <c r="Z182" s="67"/>
      <c r="AA182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82" s="67" t="s">
        <v>142</v>
      </c>
      <c r="AD182" s="68">
        <f t="shared" si="210"/>
        <v>3834</v>
      </c>
      <c r="AE182" s="69" t="s">
        <v>149</v>
      </c>
      <c r="AF182" s="67">
        <f>form!B182</f>
        <v>0</v>
      </c>
      <c r="AG182" s="67" t="s">
        <v>807</v>
      </c>
      <c r="AH182" s="67">
        <f t="shared" si="211"/>
        <v>3833</v>
      </c>
      <c r="AI182" s="67" t="s">
        <v>810</v>
      </c>
      <c r="AJ182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3833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82" s="67" t="s">
        <v>142</v>
      </c>
      <c r="AM182" s="68">
        <f t="shared" si="213"/>
        <v>3835</v>
      </c>
      <c r="AN182" s="69" t="s">
        <v>150</v>
      </c>
      <c r="AO182" s="67">
        <f>form!B182</f>
        <v>0</v>
      </c>
      <c r="AP182" s="67" t="s">
        <v>808</v>
      </c>
      <c r="AQ182" s="67">
        <f t="shared" si="214"/>
        <v>3834</v>
      </c>
      <c r="AR182" s="67" t="s">
        <v>811</v>
      </c>
      <c r="AS182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3834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82" s="67" t="s">
        <v>142</v>
      </c>
      <c r="AV182" s="68">
        <f t="shared" si="216"/>
        <v>3836</v>
      </c>
      <c r="AW182" s="69" t="s">
        <v>151</v>
      </c>
      <c r="AX182" s="67">
        <f>form!B182</f>
        <v>0</v>
      </c>
      <c r="AY182" s="67" t="s">
        <v>809</v>
      </c>
      <c r="AZ182" s="67">
        <f t="shared" si="217"/>
        <v>3835</v>
      </c>
      <c r="BA182" s="67" t="s">
        <v>812</v>
      </c>
      <c r="BB182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3835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82" s="67" t="s">
        <v>142</v>
      </c>
      <c r="BE182" s="68">
        <f t="shared" si="219"/>
        <v>3837</v>
      </c>
      <c r="BF182" s="69" t="s">
        <v>152</v>
      </c>
      <c r="BG182" s="67">
        <f>form!B182</f>
        <v>0</v>
      </c>
      <c r="BH182" s="67" t="s">
        <v>849</v>
      </c>
      <c r="BI182" s="67"/>
      <c r="BJ182" s="67"/>
      <c r="BK182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82" s="67" t="s">
        <v>142</v>
      </c>
      <c r="BN182" s="68">
        <f t="shared" si="221"/>
        <v>3838</v>
      </c>
      <c r="BO182" s="69" t="s">
        <v>153</v>
      </c>
      <c r="BP182" s="67">
        <f>form!B182</f>
        <v>0</v>
      </c>
      <c r="BQ182" s="67" t="s">
        <v>814</v>
      </c>
      <c r="BR182" s="67">
        <f t="shared" si="222"/>
        <v>3847</v>
      </c>
      <c r="BS182" s="67" t="s">
        <v>144</v>
      </c>
      <c r="BT182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3847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82" s="67" t="s">
        <v>142</v>
      </c>
      <c r="BW182" s="68">
        <f t="shared" si="224"/>
        <v>3839</v>
      </c>
      <c r="BX182" s="69" t="s">
        <v>154</v>
      </c>
      <c r="BY182" s="67">
        <f>form!B182</f>
        <v>0</v>
      </c>
      <c r="BZ182" s="67" t="s">
        <v>806</v>
      </c>
      <c r="CA182" s="67">
        <f t="shared" si="225"/>
        <v>3840</v>
      </c>
      <c r="CB182" s="67" t="s">
        <v>145</v>
      </c>
      <c r="CC182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3840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82" s="67" t="s">
        <v>142</v>
      </c>
      <c r="CF182" s="68">
        <f t="shared" si="227"/>
        <v>3840</v>
      </c>
      <c r="CG182" s="69" t="s">
        <v>155</v>
      </c>
      <c r="CH182" s="67">
        <f>form!B182</f>
        <v>0</v>
      </c>
      <c r="CI182" s="67" t="s">
        <v>139</v>
      </c>
      <c r="CJ182" s="67"/>
      <c r="CK182" s="67"/>
      <c r="CL182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82" s="67" t="s">
        <v>142</v>
      </c>
      <c r="CO182" s="68">
        <f t="shared" si="229"/>
        <v>3841</v>
      </c>
      <c r="CP182" s="69" t="s">
        <v>141</v>
      </c>
      <c r="CQ182" s="67">
        <f>form!B182</f>
        <v>0</v>
      </c>
      <c r="CR182" s="67" t="s">
        <v>140</v>
      </c>
      <c r="CS182" s="67"/>
      <c r="CT182" s="67"/>
      <c r="CU182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82" s="67" t="s">
        <v>142</v>
      </c>
      <c r="CX182" s="68">
        <f t="shared" si="231"/>
        <v>3842</v>
      </c>
      <c r="CY182" s="69" t="s">
        <v>156</v>
      </c>
      <c r="CZ182" s="67">
        <f>form!B182</f>
        <v>0</v>
      </c>
      <c r="DA182" s="67" t="s">
        <v>137</v>
      </c>
      <c r="DB182" s="67"/>
      <c r="DC182" s="67"/>
      <c r="DD182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82" s="67" t="s">
        <v>142</v>
      </c>
      <c r="DG182" s="68">
        <f t="shared" si="233"/>
        <v>3843</v>
      </c>
      <c r="DH182" s="69" t="s">
        <v>158</v>
      </c>
      <c r="DI182" s="67">
        <f>form!B182</f>
        <v>0</v>
      </c>
      <c r="DJ182" s="67" t="s">
        <v>799</v>
      </c>
      <c r="DK182" s="70">
        <f t="shared" si="234"/>
        <v>3847</v>
      </c>
      <c r="DL182" s="67" t="s">
        <v>800</v>
      </c>
      <c r="DM182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82" s="67" t="s">
        <v>142</v>
      </c>
      <c r="DP182" s="68">
        <f t="shared" si="236"/>
        <v>3844</v>
      </c>
      <c r="DQ182" s="69" t="s">
        <v>159</v>
      </c>
      <c r="DR182" s="67">
        <f>form!B182</f>
        <v>0</v>
      </c>
      <c r="DS182" s="67" t="s">
        <v>802</v>
      </c>
      <c r="DT182" s="70">
        <f t="shared" si="237"/>
        <v>3847</v>
      </c>
      <c r="DU182" s="67" t="s">
        <v>803</v>
      </c>
      <c r="DV182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82" s="67" t="s">
        <v>142</v>
      </c>
      <c r="DY182" s="68">
        <f t="shared" si="239"/>
        <v>3845</v>
      </c>
      <c r="DZ182" s="69" t="s">
        <v>160</v>
      </c>
      <c r="EA182" s="67">
        <f>form!B182</f>
        <v>0</v>
      </c>
      <c r="EB182" s="67" t="s">
        <v>804</v>
      </c>
      <c r="EC182" s="70">
        <f t="shared" si="240"/>
        <v>3847</v>
      </c>
      <c r="ED182" s="67" t="s">
        <v>803</v>
      </c>
      <c r="EE182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82" s="67" t="s">
        <v>142</v>
      </c>
      <c r="EH182" s="68">
        <f t="shared" si="242"/>
        <v>3846</v>
      </c>
      <c r="EI182" s="69" t="s">
        <v>161</v>
      </c>
      <c r="EJ182" s="67">
        <f>form!B182</f>
        <v>0</v>
      </c>
      <c r="EK182" s="67" t="s">
        <v>805</v>
      </c>
      <c r="EL182" s="70">
        <f t="shared" si="243"/>
        <v>3847</v>
      </c>
      <c r="EM182" s="67" t="s">
        <v>803</v>
      </c>
      <c r="EN182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82" s="67" t="s">
        <v>142</v>
      </c>
      <c r="EQ182" s="68">
        <f t="shared" si="245"/>
        <v>3847</v>
      </c>
      <c r="ER182" s="69" t="s">
        <v>157</v>
      </c>
      <c r="ES182" s="67">
        <f>form!B182</f>
        <v>0</v>
      </c>
      <c r="ET182" s="67" t="s">
        <v>813</v>
      </c>
      <c r="EU182" s="67"/>
      <c r="EV182" s="67"/>
      <c r="EW182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82" s="71" t="s">
        <v>162</v>
      </c>
      <c r="FI182" s="71">
        <f t="shared" si="247"/>
        <v>3847</v>
      </c>
      <c r="FJ182" s="71" t="s">
        <v>163</v>
      </c>
      <c r="FK182" s="67">
        <f>form!B182</f>
        <v>0</v>
      </c>
      <c r="FL182" s="71" t="s">
        <v>164</v>
      </c>
      <c r="FM182" s="71"/>
      <c r="FN182" s="71"/>
      <c r="FO182" s="58" t="str">
        <f t="shared" si="248"/>
        <v>INSERT INTO `ez_fabrik_joins` (`list_id`, `element_id`, `join_from_table`, `table_join`, `table_key`, `table_join_key`, `join_type`, `group_id`, `params`) VALUES (0, 3847, '', '#__users', 'user_sp', 'id', 'left', 0, '{"join-label":"name","type":"element","pk":"`#__users`.`id`"}');</v>
      </c>
      <c r="FQ182" s="67" t="s">
        <v>142</v>
      </c>
      <c r="FR182" s="68">
        <f t="shared" si="249"/>
        <v>3848</v>
      </c>
      <c r="FS182" s="67" t="s">
        <v>341</v>
      </c>
      <c r="FT182" s="67">
        <f>form!B182</f>
        <v>0</v>
      </c>
      <c r="FU182" s="67" t="s">
        <v>342</v>
      </c>
      <c r="FV182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82" s="59"/>
      <c r="GG182" s="67"/>
      <c r="GH182" s="67"/>
      <c r="GI182" s="67"/>
      <c r="GJ182" s="67"/>
      <c r="GL182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3847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82" s="67"/>
      <c r="GN182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82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3833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82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3834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82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3835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82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82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3847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82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3840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82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82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82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82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82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82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82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82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82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82" s="66" t="str">
        <f t="shared" si="271"/>
        <v>INSERT INTO `ez_fabrik_joins` (`list_id`, `element_id`, `join_from_table`, `table_join`, `table_key`, `table_join_key`, `join_type`, `group_id`, `params`) VALUES (0, 3847, '', '#__users', 'user_sp', 'id', 'left', 0, '{"join-label":"name","type":"element","pk":"`#__users`.`id`"}');</v>
      </c>
    </row>
    <row r="183" spans="1:212" x14ac:dyDescent="0.25">
      <c r="A183" s="67" t="s">
        <v>142</v>
      </c>
      <c r="B183" s="68">
        <f>dop!A185+1</f>
        <v>3851</v>
      </c>
      <c r="C183" s="69" t="s">
        <v>146</v>
      </c>
      <c r="D183" s="67">
        <f>form!B183</f>
        <v>0</v>
      </c>
      <c r="E183" s="67" t="s">
        <v>854</v>
      </c>
      <c r="F183" s="70">
        <f t="shared" si="204"/>
        <v>3867</v>
      </c>
      <c r="G183" s="67" t="s">
        <v>797</v>
      </c>
      <c r="H183" s="67"/>
      <c r="I183" s="58" t="str">
        <f t="shared" si="2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3867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83" s="67" t="s">
        <v>142</v>
      </c>
      <c r="L183" s="68">
        <f t="shared" si="206"/>
        <v>3852</v>
      </c>
      <c r="M183" s="69" t="s">
        <v>147</v>
      </c>
      <c r="N183" s="67">
        <f>form!B183</f>
        <v>0</v>
      </c>
      <c r="O183" s="67" t="s">
        <v>798</v>
      </c>
      <c r="P183" s="67"/>
      <c r="Q183" s="67"/>
      <c r="R183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83" s="67" t="s">
        <v>142</v>
      </c>
      <c r="U183" s="68">
        <f t="shared" si="208"/>
        <v>3853</v>
      </c>
      <c r="V183" s="69" t="s">
        <v>148</v>
      </c>
      <c r="W183" s="67">
        <f>form!B183</f>
        <v>0</v>
      </c>
      <c r="X183" s="67" t="s">
        <v>138</v>
      </c>
      <c r="Y183" s="67"/>
      <c r="Z183" s="67"/>
      <c r="AA183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83" s="67" t="s">
        <v>142</v>
      </c>
      <c r="AD183" s="68">
        <f t="shared" si="210"/>
        <v>3854</v>
      </c>
      <c r="AE183" s="69" t="s">
        <v>149</v>
      </c>
      <c r="AF183" s="67">
        <f>form!B183</f>
        <v>0</v>
      </c>
      <c r="AG183" s="67" t="s">
        <v>807</v>
      </c>
      <c r="AH183" s="67">
        <f t="shared" si="211"/>
        <v>3853</v>
      </c>
      <c r="AI183" s="67" t="s">
        <v>810</v>
      </c>
      <c r="AJ183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3853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83" s="67" t="s">
        <v>142</v>
      </c>
      <c r="AM183" s="68">
        <f t="shared" si="213"/>
        <v>3855</v>
      </c>
      <c r="AN183" s="69" t="s">
        <v>150</v>
      </c>
      <c r="AO183" s="67">
        <f>form!B183</f>
        <v>0</v>
      </c>
      <c r="AP183" s="67" t="s">
        <v>808</v>
      </c>
      <c r="AQ183" s="67">
        <f t="shared" si="214"/>
        <v>3854</v>
      </c>
      <c r="AR183" s="67" t="s">
        <v>811</v>
      </c>
      <c r="AS183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3854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83" s="67" t="s">
        <v>142</v>
      </c>
      <c r="AV183" s="68">
        <f t="shared" si="216"/>
        <v>3856</v>
      </c>
      <c r="AW183" s="69" t="s">
        <v>151</v>
      </c>
      <c r="AX183" s="67">
        <f>form!B183</f>
        <v>0</v>
      </c>
      <c r="AY183" s="67" t="s">
        <v>809</v>
      </c>
      <c r="AZ183" s="67">
        <f t="shared" si="217"/>
        <v>3855</v>
      </c>
      <c r="BA183" s="67" t="s">
        <v>812</v>
      </c>
      <c r="BB183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3855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83" s="67" t="s">
        <v>142</v>
      </c>
      <c r="BE183" s="68">
        <f t="shared" si="219"/>
        <v>3857</v>
      </c>
      <c r="BF183" s="69" t="s">
        <v>152</v>
      </c>
      <c r="BG183" s="67">
        <f>form!B183</f>
        <v>0</v>
      </c>
      <c r="BH183" s="67" t="s">
        <v>849</v>
      </c>
      <c r="BI183" s="67"/>
      <c r="BJ183" s="67"/>
      <c r="BK183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83" s="67" t="s">
        <v>142</v>
      </c>
      <c r="BN183" s="68">
        <f t="shared" si="221"/>
        <v>3858</v>
      </c>
      <c r="BO183" s="69" t="s">
        <v>153</v>
      </c>
      <c r="BP183" s="67">
        <f>form!B183</f>
        <v>0</v>
      </c>
      <c r="BQ183" s="67" t="s">
        <v>814</v>
      </c>
      <c r="BR183" s="67">
        <f t="shared" si="222"/>
        <v>3867</v>
      </c>
      <c r="BS183" s="67" t="s">
        <v>144</v>
      </c>
      <c r="BT183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3867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83" s="67" t="s">
        <v>142</v>
      </c>
      <c r="BW183" s="68">
        <f t="shared" si="224"/>
        <v>3859</v>
      </c>
      <c r="BX183" s="69" t="s">
        <v>154</v>
      </c>
      <c r="BY183" s="67">
        <f>form!B183</f>
        <v>0</v>
      </c>
      <c r="BZ183" s="67" t="s">
        <v>806</v>
      </c>
      <c r="CA183" s="67">
        <f t="shared" si="225"/>
        <v>3860</v>
      </c>
      <c r="CB183" s="67" t="s">
        <v>145</v>
      </c>
      <c r="CC183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3860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83" s="67" t="s">
        <v>142</v>
      </c>
      <c r="CF183" s="68">
        <f t="shared" si="227"/>
        <v>3860</v>
      </c>
      <c r="CG183" s="69" t="s">
        <v>155</v>
      </c>
      <c r="CH183" s="67">
        <f>form!B183</f>
        <v>0</v>
      </c>
      <c r="CI183" s="67" t="s">
        <v>139</v>
      </c>
      <c r="CJ183" s="67"/>
      <c r="CK183" s="67"/>
      <c r="CL183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83" s="67" t="s">
        <v>142</v>
      </c>
      <c r="CO183" s="68">
        <f t="shared" si="229"/>
        <v>3861</v>
      </c>
      <c r="CP183" s="69" t="s">
        <v>141</v>
      </c>
      <c r="CQ183" s="67">
        <f>form!B183</f>
        <v>0</v>
      </c>
      <c r="CR183" s="67" t="s">
        <v>140</v>
      </c>
      <c r="CS183" s="67"/>
      <c r="CT183" s="67"/>
      <c r="CU183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83" s="67" t="s">
        <v>142</v>
      </c>
      <c r="CX183" s="68">
        <f t="shared" si="231"/>
        <v>3862</v>
      </c>
      <c r="CY183" s="69" t="s">
        <v>156</v>
      </c>
      <c r="CZ183" s="67">
        <f>form!B183</f>
        <v>0</v>
      </c>
      <c r="DA183" s="67" t="s">
        <v>137</v>
      </c>
      <c r="DB183" s="67"/>
      <c r="DC183" s="67"/>
      <c r="DD183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83" s="67" t="s">
        <v>142</v>
      </c>
      <c r="DG183" s="68">
        <f t="shared" si="233"/>
        <v>3863</v>
      </c>
      <c r="DH183" s="69" t="s">
        <v>158</v>
      </c>
      <c r="DI183" s="67">
        <f>form!B183</f>
        <v>0</v>
      </c>
      <c r="DJ183" s="67" t="s">
        <v>799</v>
      </c>
      <c r="DK183" s="70">
        <f t="shared" si="234"/>
        <v>3867</v>
      </c>
      <c r="DL183" s="67" t="s">
        <v>800</v>
      </c>
      <c r="DM183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83" s="67" t="s">
        <v>142</v>
      </c>
      <c r="DP183" s="68">
        <f t="shared" si="236"/>
        <v>3864</v>
      </c>
      <c r="DQ183" s="69" t="s">
        <v>159</v>
      </c>
      <c r="DR183" s="67">
        <f>form!B183</f>
        <v>0</v>
      </c>
      <c r="DS183" s="67" t="s">
        <v>802</v>
      </c>
      <c r="DT183" s="70">
        <f t="shared" si="237"/>
        <v>3867</v>
      </c>
      <c r="DU183" s="67" t="s">
        <v>803</v>
      </c>
      <c r="DV183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83" s="67" t="s">
        <v>142</v>
      </c>
      <c r="DY183" s="68">
        <f t="shared" si="239"/>
        <v>3865</v>
      </c>
      <c r="DZ183" s="69" t="s">
        <v>160</v>
      </c>
      <c r="EA183" s="67">
        <f>form!B183</f>
        <v>0</v>
      </c>
      <c r="EB183" s="67" t="s">
        <v>804</v>
      </c>
      <c r="EC183" s="70">
        <f t="shared" si="240"/>
        <v>3867</v>
      </c>
      <c r="ED183" s="67" t="s">
        <v>803</v>
      </c>
      <c r="EE183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83" s="67" t="s">
        <v>142</v>
      </c>
      <c r="EH183" s="68">
        <f t="shared" si="242"/>
        <v>3866</v>
      </c>
      <c r="EI183" s="69" t="s">
        <v>161</v>
      </c>
      <c r="EJ183" s="67">
        <f>form!B183</f>
        <v>0</v>
      </c>
      <c r="EK183" s="67" t="s">
        <v>805</v>
      </c>
      <c r="EL183" s="70">
        <f t="shared" si="243"/>
        <v>3867</v>
      </c>
      <c r="EM183" s="67" t="s">
        <v>803</v>
      </c>
      <c r="EN183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83" s="67" t="s">
        <v>142</v>
      </c>
      <c r="EQ183" s="68">
        <f t="shared" si="245"/>
        <v>3867</v>
      </c>
      <c r="ER183" s="69" t="s">
        <v>157</v>
      </c>
      <c r="ES183" s="67">
        <f>form!B183</f>
        <v>0</v>
      </c>
      <c r="ET183" s="67" t="s">
        <v>813</v>
      </c>
      <c r="EU183" s="67"/>
      <c r="EV183" s="67"/>
      <c r="EW183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83" s="71" t="s">
        <v>162</v>
      </c>
      <c r="FI183" s="71">
        <f t="shared" si="247"/>
        <v>3867</v>
      </c>
      <c r="FJ183" s="71" t="s">
        <v>163</v>
      </c>
      <c r="FK183" s="67">
        <f>form!B183</f>
        <v>0</v>
      </c>
      <c r="FL183" s="71" t="s">
        <v>164</v>
      </c>
      <c r="FM183" s="71"/>
      <c r="FN183" s="71"/>
      <c r="FO183" s="58" t="str">
        <f t="shared" si="248"/>
        <v>INSERT INTO `ez_fabrik_joins` (`list_id`, `element_id`, `join_from_table`, `table_join`, `table_key`, `table_join_key`, `join_type`, `group_id`, `params`) VALUES (0, 3867, '', '#__users', 'user_sp', 'id', 'left', 0, '{"join-label":"name","type":"element","pk":"`#__users`.`id`"}');</v>
      </c>
      <c r="FQ183" s="67" t="s">
        <v>142</v>
      </c>
      <c r="FR183" s="68">
        <f t="shared" si="249"/>
        <v>3868</v>
      </c>
      <c r="FS183" s="67" t="s">
        <v>341</v>
      </c>
      <c r="FT183" s="67">
        <f>form!B183</f>
        <v>0</v>
      </c>
      <c r="FU183" s="67" t="s">
        <v>342</v>
      </c>
      <c r="FV183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83" s="59"/>
      <c r="GG183" s="67"/>
      <c r="GH183" s="67"/>
      <c r="GI183" s="67"/>
      <c r="GJ183" s="67"/>
      <c r="GL183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3867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83" s="67"/>
      <c r="GN183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83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3853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83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3854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83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3855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83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83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3867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83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3860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83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83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83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83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83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83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83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83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83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83" s="66" t="str">
        <f t="shared" si="271"/>
        <v>INSERT INTO `ez_fabrik_joins` (`list_id`, `element_id`, `join_from_table`, `table_join`, `table_key`, `table_join_key`, `join_type`, `group_id`, `params`) VALUES (0, 3867, '', '#__users', 'user_sp', 'id', 'left', 0, '{"join-label":"name","type":"element","pk":"`#__users`.`id`"}');</v>
      </c>
    </row>
    <row r="184" spans="1:212" x14ac:dyDescent="0.25">
      <c r="A184" s="67" t="s">
        <v>142</v>
      </c>
      <c r="B184" s="68">
        <f>dop!A186+1</f>
        <v>3871</v>
      </c>
      <c r="C184" s="69" t="s">
        <v>146</v>
      </c>
      <c r="D184" s="67">
        <f>form!B184</f>
        <v>0</v>
      </c>
      <c r="E184" s="67" t="s">
        <v>854</v>
      </c>
      <c r="F184" s="70">
        <f t="shared" si="204"/>
        <v>3887</v>
      </c>
      <c r="G184" s="67" t="s">
        <v>797</v>
      </c>
      <c r="H184" s="67"/>
      <c r="I184" s="58" t="str">
        <f t="shared" si="2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3887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84" s="67" t="s">
        <v>142</v>
      </c>
      <c r="L184" s="68">
        <f t="shared" si="206"/>
        <v>3872</v>
      </c>
      <c r="M184" s="69" t="s">
        <v>147</v>
      </c>
      <c r="N184" s="67">
        <f>form!B184</f>
        <v>0</v>
      </c>
      <c r="O184" s="67" t="s">
        <v>798</v>
      </c>
      <c r="P184" s="67"/>
      <c r="Q184" s="67"/>
      <c r="R184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(3872,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84" s="67" t="s">
        <v>142</v>
      </c>
      <c r="U184" s="68">
        <f t="shared" si="208"/>
        <v>3873</v>
      </c>
      <c r="V184" s="69" t="s">
        <v>148</v>
      </c>
      <c r="W184" s="67">
        <f>form!B184</f>
        <v>0</v>
      </c>
      <c r="X184" s="67" t="s">
        <v>138</v>
      </c>
      <c r="Y184" s="67"/>
      <c r="Z184" s="67"/>
      <c r="AA184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84" s="67" t="s">
        <v>142</v>
      </c>
      <c r="AD184" s="68">
        <f t="shared" si="210"/>
        <v>3874</v>
      </c>
      <c r="AE184" s="69" t="s">
        <v>149</v>
      </c>
      <c r="AF184" s="67">
        <f>form!B184</f>
        <v>0</v>
      </c>
      <c r="AG184" s="67" t="s">
        <v>807</v>
      </c>
      <c r="AH184" s="67">
        <f t="shared" si="211"/>
        <v>3873</v>
      </c>
      <c r="AI184" s="67" t="s">
        <v>810</v>
      </c>
      <c r="AJ184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3873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84" s="67" t="s">
        <v>142</v>
      </c>
      <c r="AM184" s="68">
        <f t="shared" si="213"/>
        <v>3875</v>
      </c>
      <c r="AN184" s="69" t="s">
        <v>150</v>
      </c>
      <c r="AO184" s="67">
        <f>form!B184</f>
        <v>0</v>
      </c>
      <c r="AP184" s="67" t="s">
        <v>808</v>
      </c>
      <c r="AQ184" s="67">
        <f t="shared" si="214"/>
        <v>3874</v>
      </c>
      <c r="AR184" s="67" t="s">
        <v>811</v>
      </c>
      <c r="AS184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3874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84" s="67" t="s">
        <v>142</v>
      </c>
      <c r="AV184" s="68">
        <f t="shared" si="216"/>
        <v>3876</v>
      </c>
      <c r="AW184" s="69" t="s">
        <v>151</v>
      </c>
      <c r="AX184" s="67">
        <f>form!B184</f>
        <v>0</v>
      </c>
      <c r="AY184" s="67" t="s">
        <v>809</v>
      </c>
      <c r="AZ184" s="67">
        <f t="shared" si="217"/>
        <v>3875</v>
      </c>
      <c r="BA184" s="67" t="s">
        <v>812</v>
      </c>
      <c r="BB184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3875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84" s="67" t="s">
        <v>142</v>
      </c>
      <c r="BE184" s="68">
        <f t="shared" si="219"/>
        <v>3877</v>
      </c>
      <c r="BF184" s="69" t="s">
        <v>152</v>
      </c>
      <c r="BG184" s="67">
        <f>form!B184</f>
        <v>0</v>
      </c>
      <c r="BH184" s="67" t="s">
        <v>849</v>
      </c>
      <c r="BI184" s="67"/>
      <c r="BJ184" s="67"/>
      <c r="BK184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84" s="67" t="s">
        <v>142</v>
      </c>
      <c r="BN184" s="68">
        <f t="shared" si="221"/>
        <v>3878</v>
      </c>
      <c r="BO184" s="69" t="s">
        <v>153</v>
      </c>
      <c r="BP184" s="67">
        <f>form!B184</f>
        <v>0</v>
      </c>
      <c r="BQ184" s="67" t="s">
        <v>814</v>
      </c>
      <c r="BR184" s="67">
        <f t="shared" si="222"/>
        <v>3887</v>
      </c>
      <c r="BS184" s="67" t="s">
        <v>144</v>
      </c>
      <c r="BT184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3887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84" s="67" t="s">
        <v>142</v>
      </c>
      <c r="BW184" s="68">
        <f t="shared" si="224"/>
        <v>3879</v>
      </c>
      <c r="BX184" s="69" t="s">
        <v>154</v>
      </c>
      <c r="BY184" s="67">
        <f>form!B184</f>
        <v>0</v>
      </c>
      <c r="BZ184" s="67" t="s">
        <v>806</v>
      </c>
      <c r="CA184" s="67">
        <f t="shared" si="225"/>
        <v>3880</v>
      </c>
      <c r="CB184" s="67" t="s">
        <v>145</v>
      </c>
      <c r="CC184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3880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84" s="67" t="s">
        <v>142</v>
      </c>
      <c r="CF184" s="68">
        <f t="shared" si="227"/>
        <v>3880</v>
      </c>
      <c r="CG184" s="69" t="s">
        <v>155</v>
      </c>
      <c r="CH184" s="67">
        <f>form!B184</f>
        <v>0</v>
      </c>
      <c r="CI184" s="67" t="s">
        <v>139</v>
      </c>
      <c r="CJ184" s="67"/>
      <c r="CK184" s="67"/>
      <c r="CL184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84" s="67" t="s">
        <v>142</v>
      </c>
      <c r="CO184" s="68">
        <f t="shared" si="229"/>
        <v>3881</v>
      </c>
      <c r="CP184" s="69" t="s">
        <v>141</v>
      </c>
      <c r="CQ184" s="67">
        <f>form!B184</f>
        <v>0</v>
      </c>
      <c r="CR184" s="67" t="s">
        <v>140</v>
      </c>
      <c r="CS184" s="67"/>
      <c r="CT184" s="67"/>
      <c r="CU184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84" s="67" t="s">
        <v>142</v>
      </c>
      <c r="CX184" s="68">
        <f t="shared" si="231"/>
        <v>3882</v>
      </c>
      <c r="CY184" s="69" t="s">
        <v>156</v>
      </c>
      <c r="CZ184" s="67">
        <f>form!B184</f>
        <v>0</v>
      </c>
      <c r="DA184" s="67" t="s">
        <v>137</v>
      </c>
      <c r="DB184" s="67"/>
      <c r="DC184" s="67"/>
      <c r="DD184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84" s="67" t="s">
        <v>142</v>
      </c>
      <c r="DG184" s="68">
        <f t="shared" si="233"/>
        <v>3883</v>
      </c>
      <c r="DH184" s="69" t="s">
        <v>158</v>
      </c>
      <c r="DI184" s="67">
        <f>form!B184</f>
        <v>0</v>
      </c>
      <c r="DJ184" s="67" t="s">
        <v>799</v>
      </c>
      <c r="DK184" s="70">
        <f t="shared" si="234"/>
        <v>3887</v>
      </c>
      <c r="DL184" s="67" t="s">
        <v>800</v>
      </c>
      <c r="DM184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84" s="67" t="s">
        <v>142</v>
      </c>
      <c r="DP184" s="68">
        <f t="shared" si="236"/>
        <v>3884</v>
      </c>
      <c r="DQ184" s="69" t="s">
        <v>159</v>
      </c>
      <c r="DR184" s="67">
        <f>form!B184</f>
        <v>0</v>
      </c>
      <c r="DS184" s="67" t="s">
        <v>802</v>
      </c>
      <c r="DT184" s="70">
        <f t="shared" si="237"/>
        <v>3887</v>
      </c>
      <c r="DU184" s="67" t="s">
        <v>803</v>
      </c>
      <c r="DV184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84" s="67" t="s">
        <v>142</v>
      </c>
      <c r="DY184" s="68">
        <f t="shared" si="239"/>
        <v>3885</v>
      </c>
      <c r="DZ184" s="69" t="s">
        <v>160</v>
      </c>
      <c r="EA184" s="67">
        <f>form!B184</f>
        <v>0</v>
      </c>
      <c r="EB184" s="67" t="s">
        <v>804</v>
      </c>
      <c r="EC184" s="70">
        <f t="shared" si="240"/>
        <v>3887</v>
      </c>
      <c r="ED184" s="67" t="s">
        <v>803</v>
      </c>
      <c r="EE184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84" s="67" t="s">
        <v>142</v>
      </c>
      <c r="EH184" s="68">
        <f t="shared" si="242"/>
        <v>3886</v>
      </c>
      <c r="EI184" s="69" t="s">
        <v>161</v>
      </c>
      <c r="EJ184" s="67">
        <f>form!B184</f>
        <v>0</v>
      </c>
      <c r="EK184" s="67" t="s">
        <v>805</v>
      </c>
      <c r="EL184" s="70">
        <f t="shared" si="243"/>
        <v>3887</v>
      </c>
      <c r="EM184" s="67" t="s">
        <v>803</v>
      </c>
      <c r="EN184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84" s="67" t="s">
        <v>142</v>
      </c>
      <c r="EQ184" s="68">
        <f t="shared" si="245"/>
        <v>3887</v>
      </c>
      <c r="ER184" s="69" t="s">
        <v>157</v>
      </c>
      <c r="ES184" s="67">
        <f>form!B184</f>
        <v>0</v>
      </c>
      <c r="ET184" s="67" t="s">
        <v>813</v>
      </c>
      <c r="EU184" s="67"/>
      <c r="EV184" s="67"/>
      <c r="EW184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84" s="71" t="s">
        <v>162</v>
      </c>
      <c r="FI184" s="71">
        <f t="shared" si="247"/>
        <v>3887</v>
      </c>
      <c r="FJ184" s="71" t="s">
        <v>163</v>
      </c>
      <c r="FK184" s="67">
        <f>form!B184</f>
        <v>0</v>
      </c>
      <c r="FL184" s="71" t="s">
        <v>164</v>
      </c>
      <c r="FM184" s="71"/>
      <c r="FN184" s="71"/>
      <c r="FO184" s="58" t="str">
        <f t="shared" si="248"/>
        <v>INSERT INTO `ez_fabrik_joins` (`list_id`, `element_id`, `join_from_table`, `table_join`, `table_key`, `table_join_key`, `join_type`, `group_id`, `params`) VALUES (0, 3887, '', '#__users', 'user_sp', 'id', 'left', 0, '{"join-label":"name","type":"element","pk":"`#__users`.`id`"}');</v>
      </c>
      <c r="FQ184" s="67" t="s">
        <v>142</v>
      </c>
      <c r="FR184" s="68">
        <f t="shared" si="249"/>
        <v>3888</v>
      </c>
      <c r="FS184" s="67" t="s">
        <v>341</v>
      </c>
      <c r="FT184" s="67">
        <f>form!B184</f>
        <v>0</v>
      </c>
      <c r="FU184" s="67" t="s">
        <v>342</v>
      </c>
      <c r="FV184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84" s="59"/>
      <c r="GG184" s="67"/>
      <c r="GH184" s="67"/>
      <c r="GI184" s="67"/>
      <c r="GJ184" s="67"/>
      <c r="GL184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(3871,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3887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84" s="67"/>
      <c r="GN184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(3873,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84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(3874,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3873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84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(3875,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3874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84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(3876,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3875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84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(3877,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84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(3878,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3887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84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(3879,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3880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84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(3880,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84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(3881,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84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(3882,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84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(3883,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3887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84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(3884,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84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(3885,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84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(3886,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3887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84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(3887,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84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(3888,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84" s="66" t="str">
        <f t="shared" si="271"/>
        <v>INSERT INTO `ez_fabrik_joins` (`list_id`, `element_id`, `join_from_table`, `table_join`, `table_key`, `table_join_key`, `join_type`, `group_id`, `params`) VALUES (0, 3887, '', '#__users', 'user_sp', 'id', 'left', 0, '{"join-label":"name","type":"element","pk":"`#__users`.`id`"}');</v>
      </c>
    </row>
    <row r="185" spans="1:212" x14ac:dyDescent="0.25">
      <c r="A185" s="67" t="s">
        <v>142</v>
      </c>
      <c r="B185" s="68">
        <f>dop!A187+1</f>
        <v>3891</v>
      </c>
      <c r="C185" s="69" t="s">
        <v>146</v>
      </c>
      <c r="D185" s="67">
        <f>form!B185</f>
        <v>0</v>
      </c>
      <c r="E185" s="67" t="s">
        <v>854</v>
      </c>
      <c r="F185" s="70">
        <f t="shared" si="204"/>
        <v>3907</v>
      </c>
      <c r="G185" s="67" t="s">
        <v>797</v>
      </c>
      <c r="H185" s="67"/>
      <c r="I185" s="58" t="str">
        <f t="shared" si="2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3907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85" s="67" t="s">
        <v>142</v>
      </c>
      <c r="L185" s="68">
        <f t="shared" si="206"/>
        <v>3892</v>
      </c>
      <c r="M185" s="69" t="s">
        <v>147</v>
      </c>
      <c r="N185" s="67">
        <f>form!B185</f>
        <v>0</v>
      </c>
      <c r="O185" s="67" t="s">
        <v>798</v>
      </c>
      <c r="P185" s="67"/>
      <c r="Q185" s="67"/>
      <c r="R185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(3892,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85" s="67" t="s">
        <v>142</v>
      </c>
      <c r="U185" s="68">
        <f t="shared" si="208"/>
        <v>3893</v>
      </c>
      <c r="V185" s="69" t="s">
        <v>148</v>
      </c>
      <c r="W185" s="67">
        <f>form!B185</f>
        <v>0</v>
      </c>
      <c r="X185" s="67" t="s">
        <v>138</v>
      </c>
      <c r="Y185" s="67"/>
      <c r="Z185" s="67"/>
      <c r="AA185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85" s="67" t="s">
        <v>142</v>
      </c>
      <c r="AD185" s="68">
        <f t="shared" si="210"/>
        <v>3894</v>
      </c>
      <c r="AE185" s="69" t="s">
        <v>149</v>
      </c>
      <c r="AF185" s="67">
        <f>form!B185</f>
        <v>0</v>
      </c>
      <c r="AG185" s="67" t="s">
        <v>807</v>
      </c>
      <c r="AH185" s="67">
        <f t="shared" si="211"/>
        <v>3893</v>
      </c>
      <c r="AI185" s="67" t="s">
        <v>810</v>
      </c>
      <c r="AJ185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3893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85" s="67" t="s">
        <v>142</v>
      </c>
      <c r="AM185" s="68">
        <f t="shared" si="213"/>
        <v>3895</v>
      </c>
      <c r="AN185" s="69" t="s">
        <v>150</v>
      </c>
      <c r="AO185" s="67">
        <f>form!B185</f>
        <v>0</v>
      </c>
      <c r="AP185" s="67" t="s">
        <v>808</v>
      </c>
      <c r="AQ185" s="67">
        <f t="shared" si="214"/>
        <v>3894</v>
      </c>
      <c r="AR185" s="67" t="s">
        <v>811</v>
      </c>
      <c r="AS185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3894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85" s="67" t="s">
        <v>142</v>
      </c>
      <c r="AV185" s="68">
        <f t="shared" si="216"/>
        <v>3896</v>
      </c>
      <c r="AW185" s="69" t="s">
        <v>151</v>
      </c>
      <c r="AX185" s="67">
        <f>form!B185</f>
        <v>0</v>
      </c>
      <c r="AY185" s="67" t="s">
        <v>809</v>
      </c>
      <c r="AZ185" s="67">
        <f t="shared" si="217"/>
        <v>3895</v>
      </c>
      <c r="BA185" s="67" t="s">
        <v>812</v>
      </c>
      <c r="BB185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3895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85" s="67" t="s">
        <v>142</v>
      </c>
      <c r="BE185" s="68">
        <f t="shared" si="219"/>
        <v>3897</v>
      </c>
      <c r="BF185" s="69" t="s">
        <v>152</v>
      </c>
      <c r="BG185" s="67">
        <f>form!B185</f>
        <v>0</v>
      </c>
      <c r="BH185" s="67" t="s">
        <v>849</v>
      </c>
      <c r="BI185" s="67"/>
      <c r="BJ185" s="67"/>
      <c r="BK185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85" s="67" t="s">
        <v>142</v>
      </c>
      <c r="BN185" s="68">
        <f t="shared" si="221"/>
        <v>3898</v>
      </c>
      <c r="BO185" s="69" t="s">
        <v>153</v>
      </c>
      <c r="BP185" s="67">
        <f>form!B185</f>
        <v>0</v>
      </c>
      <c r="BQ185" s="67" t="s">
        <v>814</v>
      </c>
      <c r="BR185" s="67">
        <f t="shared" si="222"/>
        <v>3907</v>
      </c>
      <c r="BS185" s="67" t="s">
        <v>144</v>
      </c>
      <c r="BT185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3907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85" s="67" t="s">
        <v>142</v>
      </c>
      <c r="BW185" s="68">
        <f t="shared" si="224"/>
        <v>3899</v>
      </c>
      <c r="BX185" s="69" t="s">
        <v>154</v>
      </c>
      <c r="BY185" s="67">
        <f>form!B185</f>
        <v>0</v>
      </c>
      <c r="BZ185" s="67" t="s">
        <v>806</v>
      </c>
      <c r="CA185" s="67">
        <f t="shared" si="225"/>
        <v>3900</v>
      </c>
      <c r="CB185" s="67" t="s">
        <v>145</v>
      </c>
      <c r="CC185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3900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85" s="67" t="s">
        <v>142</v>
      </c>
      <c r="CF185" s="68">
        <f t="shared" si="227"/>
        <v>3900</v>
      </c>
      <c r="CG185" s="69" t="s">
        <v>155</v>
      </c>
      <c r="CH185" s="67">
        <f>form!B185</f>
        <v>0</v>
      </c>
      <c r="CI185" s="67" t="s">
        <v>139</v>
      </c>
      <c r="CJ185" s="67"/>
      <c r="CK185" s="67"/>
      <c r="CL185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85" s="67" t="s">
        <v>142</v>
      </c>
      <c r="CO185" s="68">
        <f t="shared" si="229"/>
        <v>3901</v>
      </c>
      <c r="CP185" s="69" t="s">
        <v>141</v>
      </c>
      <c r="CQ185" s="67">
        <f>form!B185</f>
        <v>0</v>
      </c>
      <c r="CR185" s="67" t="s">
        <v>140</v>
      </c>
      <c r="CS185" s="67"/>
      <c r="CT185" s="67"/>
      <c r="CU185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85" s="67" t="s">
        <v>142</v>
      </c>
      <c r="CX185" s="68">
        <f t="shared" si="231"/>
        <v>3902</v>
      </c>
      <c r="CY185" s="69" t="s">
        <v>156</v>
      </c>
      <c r="CZ185" s="67">
        <f>form!B185</f>
        <v>0</v>
      </c>
      <c r="DA185" s="67" t="s">
        <v>137</v>
      </c>
      <c r="DB185" s="67"/>
      <c r="DC185" s="67"/>
      <c r="DD185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85" s="67" t="s">
        <v>142</v>
      </c>
      <c r="DG185" s="68">
        <f t="shared" si="233"/>
        <v>3903</v>
      </c>
      <c r="DH185" s="69" t="s">
        <v>158</v>
      </c>
      <c r="DI185" s="67">
        <f>form!B185</f>
        <v>0</v>
      </c>
      <c r="DJ185" s="67" t="s">
        <v>799</v>
      </c>
      <c r="DK185" s="70">
        <f t="shared" si="234"/>
        <v>3907</v>
      </c>
      <c r="DL185" s="67" t="s">
        <v>800</v>
      </c>
      <c r="DM185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85" s="67" t="s">
        <v>142</v>
      </c>
      <c r="DP185" s="68">
        <f t="shared" si="236"/>
        <v>3904</v>
      </c>
      <c r="DQ185" s="69" t="s">
        <v>159</v>
      </c>
      <c r="DR185" s="67">
        <f>form!B185</f>
        <v>0</v>
      </c>
      <c r="DS185" s="67" t="s">
        <v>802</v>
      </c>
      <c r="DT185" s="70">
        <f t="shared" si="237"/>
        <v>3907</v>
      </c>
      <c r="DU185" s="67" t="s">
        <v>803</v>
      </c>
      <c r="DV185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85" s="67" t="s">
        <v>142</v>
      </c>
      <c r="DY185" s="68">
        <f t="shared" si="239"/>
        <v>3905</v>
      </c>
      <c r="DZ185" s="69" t="s">
        <v>160</v>
      </c>
      <c r="EA185" s="67">
        <f>form!B185</f>
        <v>0</v>
      </c>
      <c r="EB185" s="67" t="s">
        <v>804</v>
      </c>
      <c r="EC185" s="70">
        <f t="shared" si="240"/>
        <v>3907</v>
      </c>
      <c r="ED185" s="67" t="s">
        <v>803</v>
      </c>
      <c r="EE185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85" s="67" t="s">
        <v>142</v>
      </c>
      <c r="EH185" s="68">
        <f t="shared" si="242"/>
        <v>3906</v>
      </c>
      <c r="EI185" s="69" t="s">
        <v>161</v>
      </c>
      <c r="EJ185" s="67">
        <f>form!B185</f>
        <v>0</v>
      </c>
      <c r="EK185" s="67" t="s">
        <v>805</v>
      </c>
      <c r="EL185" s="70">
        <f t="shared" si="243"/>
        <v>3907</v>
      </c>
      <c r="EM185" s="67" t="s">
        <v>803</v>
      </c>
      <c r="EN185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85" s="67" t="s">
        <v>142</v>
      </c>
      <c r="EQ185" s="68">
        <f t="shared" si="245"/>
        <v>3907</v>
      </c>
      <c r="ER185" s="69" t="s">
        <v>157</v>
      </c>
      <c r="ES185" s="67">
        <f>form!B185</f>
        <v>0</v>
      </c>
      <c r="ET185" s="67" t="s">
        <v>813</v>
      </c>
      <c r="EU185" s="67"/>
      <c r="EV185" s="67"/>
      <c r="EW185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85" s="71" t="s">
        <v>162</v>
      </c>
      <c r="FI185" s="71">
        <f t="shared" si="247"/>
        <v>3907</v>
      </c>
      <c r="FJ185" s="71" t="s">
        <v>163</v>
      </c>
      <c r="FK185" s="67">
        <f>form!B185</f>
        <v>0</v>
      </c>
      <c r="FL185" s="71" t="s">
        <v>164</v>
      </c>
      <c r="FM185" s="71"/>
      <c r="FN185" s="71"/>
      <c r="FO185" s="58" t="str">
        <f t="shared" si="248"/>
        <v>INSERT INTO `ez_fabrik_joins` (`list_id`, `element_id`, `join_from_table`, `table_join`, `table_key`, `table_join_key`, `join_type`, `group_id`, `params`) VALUES (0, 3907, '', '#__users', 'user_sp', 'id', 'left', 0, '{"join-label":"name","type":"element","pk":"`#__users`.`id`"}');</v>
      </c>
      <c r="FQ185" s="67" t="s">
        <v>142</v>
      </c>
      <c r="FR185" s="68">
        <f t="shared" si="249"/>
        <v>3908</v>
      </c>
      <c r="FS185" s="67" t="s">
        <v>341</v>
      </c>
      <c r="FT185" s="67">
        <f>form!B185</f>
        <v>0</v>
      </c>
      <c r="FU185" s="67" t="s">
        <v>342</v>
      </c>
      <c r="FV185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85" s="59"/>
      <c r="GG185" s="67"/>
      <c r="GH185" s="67"/>
      <c r="GI185" s="67"/>
      <c r="GJ185" s="67"/>
      <c r="GL185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(3891,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3907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85" s="67"/>
      <c r="GN185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(3893,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85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(3894,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3893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85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(3895,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3894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85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(3896,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3895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85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(3897,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85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(3898,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3907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85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(3899,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3900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85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(3900,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85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(3901,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85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(3902,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85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(3903,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3907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85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(3904,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85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(3905,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85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(3906,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3907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85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(3907,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85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(3908,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85" s="66" t="str">
        <f t="shared" si="271"/>
        <v>INSERT INTO `ez_fabrik_joins` (`list_id`, `element_id`, `join_from_table`, `table_join`, `table_key`, `table_join_key`, `join_type`, `group_id`, `params`) VALUES (0, 3907, '', '#__users', 'user_sp', 'id', 'left', 0, '{"join-label":"name","type":"element","pk":"`#__users`.`id`"}');</v>
      </c>
    </row>
    <row r="186" spans="1:212" x14ac:dyDescent="0.25">
      <c r="A186" s="67" t="s">
        <v>142</v>
      </c>
      <c r="B186" s="68">
        <f>dop!A188+1</f>
        <v>3911</v>
      </c>
      <c r="C186" s="69" t="s">
        <v>146</v>
      </c>
      <c r="D186" s="67">
        <f>form!B186</f>
        <v>0</v>
      </c>
      <c r="E186" s="67" t="s">
        <v>854</v>
      </c>
      <c r="F186" s="70">
        <f t="shared" si="204"/>
        <v>3927</v>
      </c>
      <c r="G186" s="67" t="s">
        <v>797</v>
      </c>
      <c r="H186" s="67"/>
      <c r="I186" s="58" t="str">
        <f t="shared" si="2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3927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86" s="67" t="s">
        <v>142</v>
      </c>
      <c r="L186" s="68">
        <f t="shared" si="206"/>
        <v>3912</v>
      </c>
      <c r="M186" s="69" t="s">
        <v>147</v>
      </c>
      <c r="N186" s="67">
        <f>form!B186</f>
        <v>0</v>
      </c>
      <c r="O186" s="67" t="s">
        <v>798</v>
      </c>
      <c r="P186" s="67"/>
      <c r="Q186" s="67"/>
      <c r="R186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(3912,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86" s="67" t="s">
        <v>142</v>
      </c>
      <c r="U186" s="68">
        <f t="shared" si="208"/>
        <v>3913</v>
      </c>
      <c r="V186" s="69" t="s">
        <v>148</v>
      </c>
      <c r="W186" s="67">
        <f>form!B186</f>
        <v>0</v>
      </c>
      <c r="X186" s="67" t="s">
        <v>138</v>
      </c>
      <c r="Y186" s="67"/>
      <c r="Z186" s="67"/>
      <c r="AA186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86" s="67" t="s">
        <v>142</v>
      </c>
      <c r="AD186" s="68">
        <f t="shared" si="210"/>
        <v>3914</v>
      </c>
      <c r="AE186" s="69" t="s">
        <v>149</v>
      </c>
      <c r="AF186" s="67">
        <f>form!B186</f>
        <v>0</v>
      </c>
      <c r="AG186" s="67" t="s">
        <v>807</v>
      </c>
      <c r="AH186" s="67">
        <f t="shared" si="211"/>
        <v>3913</v>
      </c>
      <c r="AI186" s="67" t="s">
        <v>810</v>
      </c>
      <c r="AJ186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3913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86" s="67" t="s">
        <v>142</v>
      </c>
      <c r="AM186" s="68">
        <f t="shared" si="213"/>
        <v>3915</v>
      </c>
      <c r="AN186" s="69" t="s">
        <v>150</v>
      </c>
      <c r="AO186" s="67">
        <f>form!B186</f>
        <v>0</v>
      </c>
      <c r="AP186" s="67" t="s">
        <v>808</v>
      </c>
      <c r="AQ186" s="67">
        <f t="shared" si="214"/>
        <v>3914</v>
      </c>
      <c r="AR186" s="67" t="s">
        <v>811</v>
      </c>
      <c r="AS186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3914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86" s="67" t="s">
        <v>142</v>
      </c>
      <c r="AV186" s="68">
        <f t="shared" si="216"/>
        <v>3916</v>
      </c>
      <c r="AW186" s="69" t="s">
        <v>151</v>
      </c>
      <c r="AX186" s="67">
        <f>form!B186</f>
        <v>0</v>
      </c>
      <c r="AY186" s="67" t="s">
        <v>809</v>
      </c>
      <c r="AZ186" s="67">
        <f t="shared" si="217"/>
        <v>3915</v>
      </c>
      <c r="BA186" s="67" t="s">
        <v>812</v>
      </c>
      <c r="BB186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3915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86" s="67" t="s">
        <v>142</v>
      </c>
      <c r="BE186" s="68">
        <f t="shared" si="219"/>
        <v>3917</v>
      </c>
      <c r="BF186" s="69" t="s">
        <v>152</v>
      </c>
      <c r="BG186" s="67">
        <f>form!B186</f>
        <v>0</v>
      </c>
      <c r="BH186" s="67" t="s">
        <v>849</v>
      </c>
      <c r="BI186" s="67"/>
      <c r="BJ186" s="67"/>
      <c r="BK186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86" s="67" t="s">
        <v>142</v>
      </c>
      <c r="BN186" s="68">
        <f t="shared" si="221"/>
        <v>3918</v>
      </c>
      <c r="BO186" s="69" t="s">
        <v>153</v>
      </c>
      <c r="BP186" s="67">
        <f>form!B186</f>
        <v>0</v>
      </c>
      <c r="BQ186" s="67" t="s">
        <v>814</v>
      </c>
      <c r="BR186" s="67">
        <f t="shared" si="222"/>
        <v>3927</v>
      </c>
      <c r="BS186" s="67" t="s">
        <v>144</v>
      </c>
      <c r="BT186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3927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86" s="67" t="s">
        <v>142</v>
      </c>
      <c r="BW186" s="68">
        <f t="shared" si="224"/>
        <v>3919</v>
      </c>
      <c r="BX186" s="69" t="s">
        <v>154</v>
      </c>
      <c r="BY186" s="67">
        <f>form!B186</f>
        <v>0</v>
      </c>
      <c r="BZ186" s="67" t="s">
        <v>806</v>
      </c>
      <c r="CA186" s="67">
        <f t="shared" si="225"/>
        <v>3920</v>
      </c>
      <c r="CB186" s="67" t="s">
        <v>145</v>
      </c>
      <c r="CC186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3920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86" s="67" t="s">
        <v>142</v>
      </c>
      <c r="CF186" s="68">
        <f t="shared" si="227"/>
        <v>3920</v>
      </c>
      <c r="CG186" s="69" t="s">
        <v>155</v>
      </c>
      <c r="CH186" s="67">
        <f>form!B186</f>
        <v>0</v>
      </c>
      <c r="CI186" s="67" t="s">
        <v>139</v>
      </c>
      <c r="CJ186" s="67"/>
      <c r="CK186" s="67"/>
      <c r="CL186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86" s="67" t="s">
        <v>142</v>
      </c>
      <c r="CO186" s="68">
        <f t="shared" si="229"/>
        <v>3921</v>
      </c>
      <c r="CP186" s="69" t="s">
        <v>141</v>
      </c>
      <c r="CQ186" s="67">
        <f>form!B186</f>
        <v>0</v>
      </c>
      <c r="CR186" s="67" t="s">
        <v>140</v>
      </c>
      <c r="CS186" s="67"/>
      <c r="CT186" s="67"/>
      <c r="CU186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86" s="67" t="s">
        <v>142</v>
      </c>
      <c r="CX186" s="68">
        <f t="shared" si="231"/>
        <v>3922</v>
      </c>
      <c r="CY186" s="69" t="s">
        <v>156</v>
      </c>
      <c r="CZ186" s="67">
        <f>form!B186</f>
        <v>0</v>
      </c>
      <c r="DA186" s="67" t="s">
        <v>137</v>
      </c>
      <c r="DB186" s="67"/>
      <c r="DC186" s="67"/>
      <c r="DD186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86" s="67" t="s">
        <v>142</v>
      </c>
      <c r="DG186" s="68">
        <f t="shared" si="233"/>
        <v>3923</v>
      </c>
      <c r="DH186" s="69" t="s">
        <v>158</v>
      </c>
      <c r="DI186" s="67">
        <f>form!B186</f>
        <v>0</v>
      </c>
      <c r="DJ186" s="67" t="s">
        <v>799</v>
      </c>
      <c r="DK186" s="70">
        <f t="shared" si="234"/>
        <v>3927</v>
      </c>
      <c r="DL186" s="67" t="s">
        <v>800</v>
      </c>
      <c r="DM186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86" s="67" t="s">
        <v>142</v>
      </c>
      <c r="DP186" s="68">
        <f t="shared" si="236"/>
        <v>3924</v>
      </c>
      <c r="DQ186" s="69" t="s">
        <v>159</v>
      </c>
      <c r="DR186" s="67">
        <f>form!B186</f>
        <v>0</v>
      </c>
      <c r="DS186" s="67" t="s">
        <v>802</v>
      </c>
      <c r="DT186" s="70">
        <f t="shared" si="237"/>
        <v>3927</v>
      </c>
      <c r="DU186" s="67" t="s">
        <v>803</v>
      </c>
      <c r="DV186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86" s="67" t="s">
        <v>142</v>
      </c>
      <c r="DY186" s="68">
        <f t="shared" si="239"/>
        <v>3925</v>
      </c>
      <c r="DZ186" s="69" t="s">
        <v>160</v>
      </c>
      <c r="EA186" s="67">
        <f>form!B186</f>
        <v>0</v>
      </c>
      <c r="EB186" s="67" t="s">
        <v>804</v>
      </c>
      <c r="EC186" s="70">
        <f t="shared" si="240"/>
        <v>3927</v>
      </c>
      <c r="ED186" s="67" t="s">
        <v>803</v>
      </c>
      <c r="EE186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86" s="67" t="s">
        <v>142</v>
      </c>
      <c r="EH186" s="68">
        <f t="shared" si="242"/>
        <v>3926</v>
      </c>
      <c r="EI186" s="69" t="s">
        <v>161</v>
      </c>
      <c r="EJ186" s="67">
        <f>form!B186</f>
        <v>0</v>
      </c>
      <c r="EK186" s="67" t="s">
        <v>805</v>
      </c>
      <c r="EL186" s="70">
        <f t="shared" si="243"/>
        <v>3927</v>
      </c>
      <c r="EM186" s="67" t="s">
        <v>803</v>
      </c>
      <c r="EN186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86" s="67" t="s">
        <v>142</v>
      </c>
      <c r="EQ186" s="68">
        <f t="shared" si="245"/>
        <v>3927</v>
      </c>
      <c r="ER186" s="69" t="s">
        <v>157</v>
      </c>
      <c r="ES186" s="67">
        <f>form!B186</f>
        <v>0</v>
      </c>
      <c r="ET186" s="67" t="s">
        <v>813</v>
      </c>
      <c r="EU186" s="67"/>
      <c r="EV186" s="67"/>
      <c r="EW186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86" s="71" t="s">
        <v>162</v>
      </c>
      <c r="FI186" s="71">
        <f t="shared" si="247"/>
        <v>3927</v>
      </c>
      <c r="FJ186" s="71" t="s">
        <v>163</v>
      </c>
      <c r="FK186" s="67">
        <f>form!B186</f>
        <v>0</v>
      </c>
      <c r="FL186" s="71" t="s">
        <v>164</v>
      </c>
      <c r="FM186" s="71"/>
      <c r="FN186" s="71"/>
      <c r="FO186" s="58" t="str">
        <f t="shared" si="248"/>
        <v>INSERT INTO `ez_fabrik_joins` (`list_id`, `element_id`, `join_from_table`, `table_join`, `table_key`, `table_join_key`, `join_type`, `group_id`, `params`) VALUES (0, 3927, '', '#__users', 'user_sp', 'id', 'left', 0, '{"join-label":"name","type":"element","pk":"`#__users`.`id`"}');</v>
      </c>
      <c r="FQ186" s="67" t="s">
        <v>142</v>
      </c>
      <c r="FR186" s="68">
        <f t="shared" si="249"/>
        <v>3928</v>
      </c>
      <c r="FS186" s="67" t="s">
        <v>341</v>
      </c>
      <c r="FT186" s="67">
        <f>form!B186</f>
        <v>0</v>
      </c>
      <c r="FU186" s="67" t="s">
        <v>342</v>
      </c>
      <c r="FV186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86" s="59"/>
      <c r="GG186" s="67"/>
      <c r="GH186" s="67"/>
      <c r="GI186" s="67"/>
      <c r="GJ186" s="67"/>
      <c r="GL186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(3911,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3927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86" s="67"/>
      <c r="GN186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(3913,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86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(3914,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3913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86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(3915,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3914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86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(3916,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3915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86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(3917,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86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(3918,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3927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86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(3919,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3920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86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(3920,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86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(3921,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86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(3922,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86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(3923,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3927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86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(3924,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86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(3925,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86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(3926,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3927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86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(3927,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86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(3928,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86" s="66" t="str">
        <f t="shared" si="271"/>
        <v>INSERT INTO `ez_fabrik_joins` (`list_id`, `element_id`, `join_from_table`, `table_join`, `table_key`, `table_join_key`, `join_type`, `group_id`, `params`) VALUES (0, 3927, '', '#__users', 'user_sp', 'id', 'left', 0, '{"join-label":"name","type":"element","pk":"`#__users`.`id`"}');</v>
      </c>
    </row>
    <row r="187" spans="1:212" x14ac:dyDescent="0.25">
      <c r="A187" s="67" t="s">
        <v>142</v>
      </c>
      <c r="B187" s="68">
        <f>dop!A189+1</f>
        <v>3931</v>
      </c>
      <c r="C187" s="69" t="s">
        <v>146</v>
      </c>
      <c r="D187" s="67">
        <f>form!B187</f>
        <v>0</v>
      </c>
      <c r="E187" s="67" t="s">
        <v>854</v>
      </c>
      <c r="F187" s="70">
        <f t="shared" si="204"/>
        <v>3947</v>
      </c>
      <c r="G187" s="67" t="s">
        <v>797</v>
      </c>
      <c r="H187" s="67"/>
      <c r="I187" s="58" t="str">
        <f t="shared" si="2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3947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87" s="67" t="s">
        <v>142</v>
      </c>
      <c r="L187" s="68">
        <f t="shared" si="206"/>
        <v>3932</v>
      </c>
      <c r="M187" s="69" t="s">
        <v>147</v>
      </c>
      <c r="N187" s="67">
        <f>form!B187</f>
        <v>0</v>
      </c>
      <c r="O187" s="67" t="s">
        <v>798</v>
      </c>
      <c r="P187" s="67"/>
      <c r="Q187" s="67"/>
      <c r="R187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(3932,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87" s="67" t="s">
        <v>142</v>
      </c>
      <c r="U187" s="68">
        <f t="shared" si="208"/>
        <v>3933</v>
      </c>
      <c r="V187" s="69" t="s">
        <v>148</v>
      </c>
      <c r="W187" s="67">
        <f>form!B187</f>
        <v>0</v>
      </c>
      <c r="X187" s="67" t="s">
        <v>138</v>
      </c>
      <c r="Y187" s="67"/>
      <c r="Z187" s="67"/>
      <c r="AA187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87" s="67" t="s">
        <v>142</v>
      </c>
      <c r="AD187" s="68">
        <f t="shared" si="210"/>
        <v>3934</v>
      </c>
      <c r="AE187" s="69" t="s">
        <v>149</v>
      </c>
      <c r="AF187" s="67">
        <f>form!B187</f>
        <v>0</v>
      </c>
      <c r="AG187" s="67" t="s">
        <v>807</v>
      </c>
      <c r="AH187" s="67">
        <f t="shared" si="211"/>
        <v>3933</v>
      </c>
      <c r="AI187" s="67" t="s">
        <v>810</v>
      </c>
      <c r="AJ187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3933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87" s="67" t="s">
        <v>142</v>
      </c>
      <c r="AM187" s="68">
        <f t="shared" si="213"/>
        <v>3935</v>
      </c>
      <c r="AN187" s="69" t="s">
        <v>150</v>
      </c>
      <c r="AO187" s="67">
        <f>form!B187</f>
        <v>0</v>
      </c>
      <c r="AP187" s="67" t="s">
        <v>808</v>
      </c>
      <c r="AQ187" s="67">
        <f t="shared" si="214"/>
        <v>3934</v>
      </c>
      <c r="AR187" s="67" t="s">
        <v>811</v>
      </c>
      <c r="AS187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3934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87" s="67" t="s">
        <v>142</v>
      </c>
      <c r="AV187" s="68">
        <f t="shared" si="216"/>
        <v>3936</v>
      </c>
      <c r="AW187" s="69" t="s">
        <v>151</v>
      </c>
      <c r="AX187" s="67">
        <f>form!B187</f>
        <v>0</v>
      </c>
      <c r="AY187" s="67" t="s">
        <v>809</v>
      </c>
      <c r="AZ187" s="67">
        <f t="shared" si="217"/>
        <v>3935</v>
      </c>
      <c r="BA187" s="67" t="s">
        <v>812</v>
      </c>
      <c r="BB187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3935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87" s="67" t="s">
        <v>142</v>
      </c>
      <c r="BE187" s="68">
        <f t="shared" si="219"/>
        <v>3937</v>
      </c>
      <c r="BF187" s="69" t="s">
        <v>152</v>
      </c>
      <c r="BG187" s="67">
        <f>form!B187</f>
        <v>0</v>
      </c>
      <c r="BH187" s="67" t="s">
        <v>849</v>
      </c>
      <c r="BI187" s="67"/>
      <c r="BJ187" s="67"/>
      <c r="BK187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87" s="67" t="s">
        <v>142</v>
      </c>
      <c r="BN187" s="68">
        <f t="shared" si="221"/>
        <v>3938</v>
      </c>
      <c r="BO187" s="69" t="s">
        <v>153</v>
      </c>
      <c r="BP187" s="67">
        <f>form!B187</f>
        <v>0</v>
      </c>
      <c r="BQ187" s="67" t="s">
        <v>814</v>
      </c>
      <c r="BR187" s="67">
        <f t="shared" si="222"/>
        <v>3947</v>
      </c>
      <c r="BS187" s="67" t="s">
        <v>144</v>
      </c>
      <c r="BT187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3947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87" s="67" t="s">
        <v>142</v>
      </c>
      <c r="BW187" s="68">
        <f t="shared" si="224"/>
        <v>3939</v>
      </c>
      <c r="BX187" s="69" t="s">
        <v>154</v>
      </c>
      <c r="BY187" s="67">
        <f>form!B187</f>
        <v>0</v>
      </c>
      <c r="BZ187" s="67" t="s">
        <v>806</v>
      </c>
      <c r="CA187" s="67">
        <f t="shared" si="225"/>
        <v>3940</v>
      </c>
      <c r="CB187" s="67" t="s">
        <v>145</v>
      </c>
      <c r="CC187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3940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87" s="67" t="s">
        <v>142</v>
      </c>
      <c r="CF187" s="68">
        <f t="shared" si="227"/>
        <v>3940</v>
      </c>
      <c r="CG187" s="69" t="s">
        <v>155</v>
      </c>
      <c r="CH187" s="67">
        <f>form!B187</f>
        <v>0</v>
      </c>
      <c r="CI187" s="67" t="s">
        <v>139</v>
      </c>
      <c r="CJ187" s="67"/>
      <c r="CK187" s="67"/>
      <c r="CL187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87" s="67" t="s">
        <v>142</v>
      </c>
      <c r="CO187" s="68">
        <f t="shared" si="229"/>
        <v>3941</v>
      </c>
      <c r="CP187" s="69" t="s">
        <v>141</v>
      </c>
      <c r="CQ187" s="67">
        <f>form!B187</f>
        <v>0</v>
      </c>
      <c r="CR187" s="67" t="s">
        <v>140</v>
      </c>
      <c r="CS187" s="67"/>
      <c r="CT187" s="67"/>
      <c r="CU187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87" s="67" t="s">
        <v>142</v>
      </c>
      <c r="CX187" s="68">
        <f t="shared" si="231"/>
        <v>3942</v>
      </c>
      <c r="CY187" s="69" t="s">
        <v>156</v>
      </c>
      <c r="CZ187" s="67">
        <f>form!B187</f>
        <v>0</v>
      </c>
      <c r="DA187" s="67" t="s">
        <v>137</v>
      </c>
      <c r="DB187" s="67"/>
      <c r="DC187" s="67"/>
      <c r="DD187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87" s="67" t="s">
        <v>142</v>
      </c>
      <c r="DG187" s="68">
        <f t="shared" si="233"/>
        <v>3943</v>
      </c>
      <c r="DH187" s="69" t="s">
        <v>158</v>
      </c>
      <c r="DI187" s="67">
        <f>form!B187</f>
        <v>0</v>
      </c>
      <c r="DJ187" s="67" t="s">
        <v>799</v>
      </c>
      <c r="DK187" s="70">
        <f t="shared" si="234"/>
        <v>3947</v>
      </c>
      <c r="DL187" s="67" t="s">
        <v>800</v>
      </c>
      <c r="DM187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87" s="67" t="s">
        <v>142</v>
      </c>
      <c r="DP187" s="68">
        <f t="shared" si="236"/>
        <v>3944</v>
      </c>
      <c r="DQ187" s="69" t="s">
        <v>159</v>
      </c>
      <c r="DR187" s="67">
        <f>form!B187</f>
        <v>0</v>
      </c>
      <c r="DS187" s="67" t="s">
        <v>802</v>
      </c>
      <c r="DT187" s="70">
        <f t="shared" si="237"/>
        <v>3947</v>
      </c>
      <c r="DU187" s="67" t="s">
        <v>803</v>
      </c>
      <c r="DV187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87" s="67" t="s">
        <v>142</v>
      </c>
      <c r="DY187" s="68">
        <f t="shared" si="239"/>
        <v>3945</v>
      </c>
      <c r="DZ187" s="69" t="s">
        <v>160</v>
      </c>
      <c r="EA187" s="67">
        <f>form!B187</f>
        <v>0</v>
      </c>
      <c r="EB187" s="67" t="s">
        <v>804</v>
      </c>
      <c r="EC187" s="70">
        <f t="shared" si="240"/>
        <v>3947</v>
      </c>
      <c r="ED187" s="67" t="s">
        <v>803</v>
      </c>
      <c r="EE187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87" s="67" t="s">
        <v>142</v>
      </c>
      <c r="EH187" s="68">
        <f t="shared" si="242"/>
        <v>3946</v>
      </c>
      <c r="EI187" s="69" t="s">
        <v>161</v>
      </c>
      <c r="EJ187" s="67">
        <f>form!B187</f>
        <v>0</v>
      </c>
      <c r="EK187" s="67" t="s">
        <v>805</v>
      </c>
      <c r="EL187" s="70">
        <f t="shared" si="243"/>
        <v>3947</v>
      </c>
      <c r="EM187" s="67" t="s">
        <v>803</v>
      </c>
      <c r="EN187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87" s="67" t="s">
        <v>142</v>
      </c>
      <c r="EQ187" s="68">
        <f t="shared" si="245"/>
        <v>3947</v>
      </c>
      <c r="ER187" s="69" t="s">
        <v>157</v>
      </c>
      <c r="ES187" s="67">
        <f>form!B187</f>
        <v>0</v>
      </c>
      <c r="ET187" s="67" t="s">
        <v>813</v>
      </c>
      <c r="EU187" s="67"/>
      <c r="EV187" s="67"/>
      <c r="EW187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87" s="71" t="s">
        <v>162</v>
      </c>
      <c r="FI187" s="71">
        <f t="shared" si="247"/>
        <v>3947</v>
      </c>
      <c r="FJ187" s="71" t="s">
        <v>163</v>
      </c>
      <c r="FK187" s="67">
        <f>form!B187</f>
        <v>0</v>
      </c>
      <c r="FL187" s="71" t="s">
        <v>164</v>
      </c>
      <c r="FM187" s="71"/>
      <c r="FN187" s="71"/>
      <c r="FO187" s="58" t="str">
        <f t="shared" si="248"/>
        <v>INSERT INTO `ez_fabrik_joins` (`list_id`, `element_id`, `join_from_table`, `table_join`, `table_key`, `table_join_key`, `join_type`, `group_id`, `params`) VALUES (0, 3947, '', '#__users', 'user_sp', 'id', 'left', 0, '{"join-label":"name","type":"element","pk":"`#__users`.`id`"}');</v>
      </c>
      <c r="FQ187" s="67" t="s">
        <v>142</v>
      </c>
      <c r="FR187" s="68">
        <f t="shared" si="249"/>
        <v>3948</v>
      </c>
      <c r="FS187" s="67" t="s">
        <v>341</v>
      </c>
      <c r="FT187" s="67">
        <f>form!B187</f>
        <v>0</v>
      </c>
      <c r="FU187" s="67" t="s">
        <v>342</v>
      </c>
      <c r="FV187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87" s="59"/>
      <c r="GG187" s="67"/>
      <c r="GH187" s="67"/>
      <c r="GI187" s="67"/>
      <c r="GJ187" s="67"/>
      <c r="GL187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(3931,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3947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87" s="67"/>
      <c r="GN187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(3933,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87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(3934,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3933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87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(3935,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3934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87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(3936,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3935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87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(3937,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87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(3938,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3947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87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(3939,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3940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87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(3940,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87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(3941,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87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(3942,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87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(3943,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3947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87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(3944,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87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(3945,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87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(3946,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3947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87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(3947,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87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(3948,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87" s="66" t="str">
        <f t="shared" si="271"/>
        <v>INSERT INTO `ez_fabrik_joins` (`list_id`, `element_id`, `join_from_table`, `table_join`, `table_key`, `table_join_key`, `join_type`, `group_id`, `params`) VALUES (0, 3947, '', '#__users', 'user_sp', 'id', 'left', 0, '{"join-label":"name","type":"element","pk":"`#__users`.`id`"}');</v>
      </c>
    </row>
    <row r="188" spans="1:212" x14ac:dyDescent="0.25">
      <c r="A188" s="67" t="s">
        <v>142</v>
      </c>
      <c r="B188" s="68">
        <f>dop!A190+1</f>
        <v>3951</v>
      </c>
      <c r="C188" s="69" t="s">
        <v>146</v>
      </c>
      <c r="D188" s="67">
        <f>form!B188</f>
        <v>0</v>
      </c>
      <c r="E188" s="67" t="s">
        <v>854</v>
      </c>
      <c r="F188" s="70">
        <f t="shared" si="204"/>
        <v>3967</v>
      </c>
      <c r="G188" s="67" t="s">
        <v>797</v>
      </c>
      <c r="H188" s="67"/>
      <c r="I188" s="58" t="str">
        <f t="shared" si="27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3967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K188" s="67" t="s">
        <v>142</v>
      </c>
      <c r="L188" s="68">
        <f t="shared" si="206"/>
        <v>3952</v>
      </c>
      <c r="M188" s="69" t="s">
        <v>147</v>
      </c>
      <c r="N188" s="67">
        <f>form!B188</f>
        <v>0</v>
      </c>
      <c r="O188" s="67" t="s">
        <v>798</v>
      </c>
      <c r="P188" s="67"/>
      <c r="Q188" s="67"/>
      <c r="R188" s="58" t="str">
        <f t="shared" si="20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(3952, 'edu_stud', 0, 'dropdown', 'Образование', 0, '0000-00-00 00:00:00', '2016-05-23 12:35:15', 113, 'admin', '2016-05-23 12:39:22', 113, 0, 0, '', 0, 0, 9, 1, '', 1, 1, 0, 0, 0, 2, 0, 0, '{"sub_options":{"sub_values":["1","2","3","4"],"sub_labels":["\\u0441\\u0440\\u0435\\u0434\\u043d\\u0435\\u0435 \\u043f\\u0440\\u043e\\u0444\\u0435\\u0441\\u0441\\u0438\\u043e\\u043d\\u0430\\u043b\\u044c\\u043d\\u043e\\u0435","\\u0432\\u044b\\u0441\\u0448\\u0435\\u0435, \\u0431\\u0430\\u043a\\u0430\\u043b\\u0430\\u0432\\u0440\\u0438\\u0430\\u0442","\\u0432\\u044b\\u0441\\u0448\\u0435\\u0435, \\u0441\\u043f\\u0435\\u0446\\u0438\\u0430\\u043b\\u0438\\u0442\\u0435\\u0442","\\u0432\\u044b\\u0441\\u0448\\u0435\\u0435, \\u043c\\u0430\\u0433\\u0438\\u0441\\u0442\\u0440\\u0430\\u0442\\u0443\\u0440\\u0430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T188" s="67" t="s">
        <v>142</v>
      </c>
      <c r="U188" s="68">
        <f t="shared" si="208"/>
        <v>3953</v>
      </c>
      <c r="V188" s="69" t="s">
        <v>148</v>
      </c>
      <c r="W188" s="67">
        <f>form!B188</f>
        <v>0</v>
      </c>
      <c r="X188" s="67" t="s">
        <v>138</v>
      </c>
      <c r="Y188" s="67"/>
      <c r="Z188" s="67"/>
      <c r="AA188" s="58" t="str">
        <f t="shared" si="20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C188" s="67" t="s">
        <v>142</v>
      </c>
      <c r="AD188" s="68">
        <f t="shared" si="210"/>
        <v>3954</v>
      </c>
      <c r="AE188" s="69" t="s">
        <v>149</v>
      </c>
      <c r="AF188" s="67">
        <f>form!B188</f>
        <v>0</v>
      </c>
      <c r="AG188" s="67" t="s">
        <v>807</v>
      </c>
      <c r="AH188" s="67">
        <f t="shared" si="211"/>
        <v>3953</v>
      </c>
      <c r="AI188" s="67" t="s">
        <v>810</v>
      </c>
      <c r="AJ188" s="58" t="str">
        <f t="shared" si="21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3953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L188" s="67" t="s">
        <v>142</v>
      </c>
      <c r="AM188" s="68">
        <f t="shared" si="213"/>
        <v>3955</v>
      </c>
      <c r="AN188" s="69" t="s">
        <v>150</v>
      </c>
      <c r="AO188" s="67">
        <f>form!B188</f>
        <v>0</v>
      </c>
      <c r="AP188" s="67" t="s">
        <v>808</v>
      </c>
      <c r="AQ188" s="67">
        <f t="shared" si="214"/>
        <v>3954</v>
      </c>
      <c r="AR188" s="67" t="s">
        <v>811</v>
      </c>
      <c r="AS188" s="58" t="str">
        <f t="shared" si="21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3954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AU188" s="67" t="s">
        <v>142</v>
      </c>
      <c r="AV188" s="68">
        <f t="shared" si="216"/>
        <v>3956</v>
      </c>
      <c r="AW188" s="69" t="s">
        <v>151</v>
      </c>
      <c r="AX188" s="67">
        <f>form!B188</f>
        <v>0</v>
      </c>
      <c r="AY188" s="67" t="s">
        <v>809</v>
      </c>
      <c r="AZ188" s="67">
        <f t="shared" si="217"/>
        <v>3955</v>
      </c>
      <c r="BA188" s="67" t="s">
        <v>812</v>
      </c>
      <c r="BB188" s="58" t="str">
        <f t="shared" si="21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3955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D188" s="67" t="s">
        <v>142</v>
      </c>
      <c r="BE188" s="68">
        <f t="shared" si="219"/>
        <v>3957</v>
      </c>
      <c r="BF188" s="69" t="s">
        <v>152</v>
      </c>
      <c r="BG188" s="67">
        <f>form!B188</f>
        <v>0</v>
      </c>
      <c r="BH188" s="67" t="s">
        <v>849</v>
      </c>
      <c r="BI188" s="67"/>
      <c r="BJ188" s="67"/>
      <c r="BK188" s="58" t="str">
        <f t="shared" si="22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M188" s="67" t="s">
        <v>142</v>
      </c>
      <c r="BN188" s="68">
        <f t="shared" si="221"/>
        <v>3958</v>
      </c>
      <c r="BO188" s="69" t="s">
        <v>153</v>
      </c>
      <c r="BP188" s="67">
        <f>form!B188</f>
        <v>0</v>
      </c>
      <c r="BQ188" s="67" t="s">
        <v>814</v>
      </c>
      <c r="BR188" s="67">
        <f t="shared" si="222"/>
        <v>3967</v>
      </c>
      <c r="BS188" s="67" t="s">
        <v>144</v>
      </c>
      <c r="BT188" s="58" t="str">
        <f t="shared" si="22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3967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BV188" s="67" t="s">
        <v>142</v>
      </c>
      <c r="BW188" s="68">
        <f t="shared" si="224"/>
        <v>3959</v>
      </c>
      <c r="BX188" s="69" t="s">
        <v>154</v>
      </c>
      <c r="BY188" s="67">
        <f>form!B188</f>
        <v>0</v>
      </c>
      <c r="BZ188" s="67" t="s">
        <v>806</v>
      </c>
      <c r="CA188" s="67">
        <f t="shared" si="225"/>
        <v>3960</v>
      </c>
      <c r="CB188" s="67" t="s">
        <v>145</v>
      </c>
      <c r="CC188" s="58" t="str">
        <f t="shared" si="22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3960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E188" s="67" t="s">
        <v>142</v>
      </c>
      <c r="CF188" s="68">
        <f t="shared" si="227"/>
        <v>3960</v>
      </c>
      <c r="CG188" s="69" t="s">
        <v>155</v>
      </c>
      <c r="CH188" s="67">
        <f>form!B188</f>
        <v>0</v>
      </c>
      <c r="CI188" s="67" t="s">
        <v>139</v>
      </c>
      <c r="CJ188" s="67"/>
      <c r="CK188" s="67"/>
      <c r="CL188" s="58" t="str">
        <f t="shared" si="22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N188" s="67" t="s">
        <v>142</v>
      </c>
      <c r="CO188" s="68">
        <f t="shared" si="229"/>
        <v>3961</v>
      </c>
      <c r="CP188" s="69" t="s">
        <v>141</v>
      </c>
      <c r="CQ188" s="67">
        <f>form!B188</f>
        <v>0</v>
      </c>
      <c r="CR188" s="67" t="s">
        <v>140</v>
      </c>
      <c r="CS188" s="67"/>
      <c r="CT188" s="67"/>
      <c r="CU188" s="58" t="str">
        <f t="shared" si="23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CW188" s="67" t="s">
        <v>142</v>
      </c>
      <c r="CX188" s="68">
        <f t="shared" si="231"/>
        <v>3962</v>
      </c>
      <c r="CY188" s="69" t="s">
        <v>156</v>
      </c>
      <c r="CZ188" s="67">
        <f>form!B188</f>
        <v>0</v>
      </c>
      <c r="DA188" s="67" t="s">
        <v>137</v>
      </c>
      <c r="DB188" s="67"/>
      <c r="DC188" s="67"/>
      <c r="DD188" s="58" t="str">
        <f t="shared" si="23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DF188" s="67" t="s">
        <v>142</v>
      </c>
      <c r="DG188" s="68">
        <f t="shared" si="233"/>
        <v>3963</v>
      </c>
      <c r="DH188" s="69" t="s">
        <v>158</v>
      </c>
      <c r="DI188" s="67">
        <f>form!B188</f>
        <v>0</v>
      </c>
      <c r="DJ188" s="67" t="s">
        <v>799</v>
      </c>
      <c r="DK188" s="70">
        <f t="shared" si="234"/>
        <v>3967</v>
      </c>
      <c r="DL188" s="67" t="s">
        <v>800</v>
      </c>
      <c r="DM188" s="58" t="str">
        <f t="shared" si="23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O188" s="67" t="s">
        <v>142</v>
      </c>
      <c r="DP188" s="68">
        <f t="shared" si="236"/>
        <v>3964</v>
      </c>
      <c r="DQ188" s="69" t="s">
        <v>159</v>
      </c>
      <c r="DR188" s="67">
        <f>form!B188</f>
        <v>0</v>
      </c>
      <c r="DS188" s="67" t="s">
        <v>802</v>
      </c>
      <c r="DT188" s="70">
        <f t="shared" si="237"/>
        <v>3967</v>
      </c>
      <c r="DU188" s="67" t="s">
        <v>803</v>
      </c>
      <c r="DV188" s="58" t="str">
        <f t="shared" si="23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DX188" s="67" t="s">
        <v>142</v>
      </c>
      <c r="DY188" s="68">
        <f t="shared" si="239"/>
        <v>3965</v>
      </c>
      <c r="DZ188" s="69" t="s">
        <v>160</v>
      </c>
      <c r="EA188" s="67">
        <f>form!B188</f>
        <v>0</v>
      </c>
      <c r="EB188" s="67" t="s">
        <v>804</v>
      </c>
      <c r="EC188" s="70">
        <f t="shared" si="240"/>
        <v>3967</v>
      </c>
      <c r="ED188" s="67" t="s">
        <v>803</v>
      </c>
      <c r="EE188" s="58" t="str">
        <f t="shared" si="24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G188" s="67" t="s">
        <v>142</v>
      </c>
      <c r="EH188" s="68">
        <f t="shared" si="242"/>
        <v>3966</v>
      </c>
      <c r="EI188" s="69" t="s">
        <v>161</v>
      </c>
      <c r="EJ188" s="67">
        <f>form!B188</f>
        <v>0</v>
      </c>
      <c r="EK188" s="67" t="s">
        <v>805</v>
      </c>
      <c r="EL188" s="70">
        <f t="shared" si="243"/>
        <v>3967</v>
      </c>
      <c r="EM188" s="67" t="s">
        <v>803</v>
      </c>
      <c r="EN188" s="58" t="str">
        <f t="shared" si="24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EP188" s="67" t="s">
        <v>142</v>
      </c>
      <c r="EQ188" s="68">
        <f t="shared" si="245"/>
        <v>3967</v>
      </c>
      <c r="ER188" s="69" t="s">
        <v>157</v>
      </c>
      <c r="ES188" s="67">
        <f>form!B188</f>
        <v>0</v>
      </c>
      <c r="ET188" s="67" t="s">
        <v>813</v>
      </c>
      <c r="EU188" s="67"/>
      <c r="EV188" s="67"/>
      <c r="EW188" s="58" t="str">
        <f t="shared" si="24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H188" s="71" t="s">
        <v>162</v>
      </c>
      <c r="FI188" s="71">
        <f t="shared" si="247"/>
        <v>3967</v>
      </c>
      <c r="FJ188" s="71" t="s">
        <v>163</v>
      </c>
      <c r="FK188" s="67">
        <f>form!B188</f>
        <v>0</v>
      </c>
      <c r="FL188" s="71" t="s">
        <v>164</v>
      </c>
      <c r="FM188" s="71"/>
      <c r="FN188" s="71"/>
      <c r="FO188" s="58" t="str">
        <f t="shared" si="248"/>
        <v>INSERT INTO `ez_fabrik_joins` (`list_id`, `element_id`, `join_from_table`, `table_join`, `table_key`, `table_join_key`, `join_type`, `group_id`, `params`) VALUES (0, 3967, '', '#__users', 'user_sp', 'id', 'left', 0, '{"join-label":"name","type":"element","pk":"`#__users`.`id`"}');</v>
      </c>
      <c r="FQ188" s="67" t="s">
        <v>142</v>
      </c>
      <c r="FR188" s="68">
        <f t="shared" si="249"/>
        <v>3968</v>
      </c>
      <c r="FS188" s="67" t="s">
        <v>341</v>
      </c>
      <c r="FT188" s="67">
        <f>form!B188</f>
        <v>0</v>
      </c>
      <c r="FU188" s="67" t="s">
        <v>342</v>
      </c>
      <c r="FV188" s="58" t="str">
        <f t="shared" si="25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FW188" s="59"/>
      <c r="GG188" s="67"/>
      <c r="GH188" s="67"/>
      <c r="GI188" s="67"/>
      <c r="GJ188" s="67"/>
      <c r="GL188" s="67" t="str">
        <f t="shared" si="25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(3951, 'kategoriy_stud', 0, 'dropdown', 'Категория', 0, '0000-00-00 00:00:00', '2016-05-23 12:35:15', 113, 'admin', '2016-05-23 12:39:12', 113, 0, 0, '', 0, 0, 8, 1, '', 1, 1, 0, 0, 0, 2, 0, 0, '{"sub_options":{"sub_values":["1","2","3","4"],"sub_labels":["\\u0431\\u0435\\u0437 \\u043a\\u0430\\u0442\\u0435\\u0433\\u043e\\u0440\\u0438\\u0438","\\u0441\\u043e\\u043e\\u0442\\u0432\\u0435\\u0442\\u0441\\u0442\\u0432\\u0438\\u0435 \\u0434\\u043e\\u043b\\u0436\\u043d\\u043e\\u0441\\u0442\\u0438","\\u0432\\u044b\\u0441\\u0448\\u0430\\u044f","\\u043f\\u0435\\u0440\\u0432\\u0430\\u044f"]},"multiple":"0","dropdown_multisize":"4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3967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M188" s="67"/>
      <c r="GN188" s="67" t="str">
        <f t="shared" si="25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(3953, 'st_url_id', 0, 'field', 'Идентификатор группы с url_id', 0, '0000-00-00 00:00:00', '2016-05-23 12:35:15', 113, 'admin', '2016-05-23 12:39:30', 113, 0, 0, '$app = JFactory::getApplication();\r\nreturn $app-&gt;input-&gt;get(''id_gp'', '''');', 1, 1, 10, 1, '', 1, 1, 0, 0, 0, 2, 0, 0, '{"placeholder":"","password":"0","maxlength":"255","disable":"0","readonly":"0","autocomplete":"1","speech":"0","bootstrap_class":"span1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6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6","full_words_only":"0","filter_required":"0","filter_build_method":"0","filter_groupby":"text","inc_in_adv_search":"0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O188" s="70" t="str">
        <f t="shared" si="25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(3954, 'gp_stud', 0, 'cascadingdropdown', 'Группа', 0, '0000-00-00 00:00:00', '2016-05-23 12:35:15', 113, 'admin', '2016-05-23 12:39:39', 113, 0, 0, '', 1, 0, 11, 1, '', 1, 1, 0, 0, 0, 2, 0, 0, '{"cdd_display_type":"auto-complete","cascadingdropdown_connection":"1","cascadingdropdown_table":"13","cascadingdropdown_id":"allgp___id_gp","cascadingdropdown_label":"allgp___name_gp","cascadingdropdown_label_concat":"","placeholder":"","max-width":"","cascadingdropdown_observe":"3953","cascadingdropdown_key":"allgp___url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P188" s="67" t="str">
        <f t="shared" si="25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(3955, 'cors_stud', 0, 'cascadingdropdown', 'Программа', 0, '0000-00-00 00:00:00', '2016-05-23 12:35:15', 113, 'admin', '2016-05-23 12:39:49', 113, 0, 0, '', 1, 0, 12, 1, '', 1, 1, 0, 0, 0, 2, 0, 0, '{"cdd_display_type":"auto-complete","cascadingdropdown_connection":"1","cascadingdropdown_table":"12","cascadingdropdown_id":"corses___id_curcs","cascadingdropdown_label":"corses___name_corcs","cascadingdropdown_label_concat":"","placeholder":"","max-width":"","cascadingdropdown_observe":"3954","cascadingdropdown_key":"corses___id_curcs_gp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Q188" s="67" t="str">
        <f t="shared" si="25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(3956, 'kaf_stud', 0, 'cascadingdropdown', 'Кафедра', 0, '0000-00-00 00:00:00', '2016-05-23 12:35:15', 113, 'admin', '2016-05-23 12:39:58', 113, 0, 0, '', 1, 0, 13, 1, '', 1, 1, 0, 0, 0, 2, 0, 0, '{"cdd_display_type":"auto-complete","cascadingdropdown_connection":"1","cascadingdropdown_table":"11","cascadingdropdown_id":"allkaf___id_kaf_curcs","cascadingdropdown_label":"allkaf___name_kaf","cascadingdropdown_label_concat":"","placeholder":"","max-width":"","cascadingdropdown_observe":"3955","cascadingdropdown_key":"allkaf___id_kaf_curcs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6","edit_access_user":"","view_access":"6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R188" s="67" t="str">
        <f t="shared" si="25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(3957, 'redi_stud', 0, 'radiobutton', 'Подтверждение', 0, '0000-00-00 00:00:00', '2016-05-23 12:35:15', 113, 'admin', '2016-05-23 12:40:08', 113, 0, 0, '', 0, 0, 15, 1, '', 1, 1, 0, 0, 0, 2, 0, 0, '{"sub_options":{"sub_values":["1","2"],"sub_labels":["\\u041d\\u0435\\u0442","\\u0414\\u0430"]},"options_per_row":"2","btnGroup":"0","allow_frontend_addtoradio":"0","rad-allowadd-onlylabel":"0","rad-savenewadditions":"0","dropdown_populat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S188" s="67" t="str">
        <f t="shared" si="26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(3958, 'uch_sp', 0, 'cascadingdropdown', 'Учреждение', 0, '0000-00-00 00:00:00', '2016-05-23 12:35:15', 113, 'admin', '2016-05-23 12:40:16', 113, 0, 0, '', 1, 0, 14, 1, '', 1, 1, 0, 0, 0, 2, 0, 0, '{"cdd_display_type":"auto-complete","cascadingdropdown_connection":"1","cascadingdropdown_table":"2","cascadingdropdown_id":"adres_uch___id","cascadingdropdown_label":"adres_uch___minname_uch","cascadingdropdown_label_concat":"","placeholder":"","max-width":"","cascadingdropdown_observe":"3967","cascadingdropdown_key":"adres_uch___user_spec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input-large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T188" s="67" t="str">
        <f t="shared" si="261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(3959, 'uch_sp_inf', 0, 'cascadingdropdown', 'Учреждение_доп информация', 0, '0000-00-00 00:00:00', '2016-05-23 12:35:15', 113, 'admin', '2016-05-23 12:45:37', 113, 0, 0, '', 0, 0, 16, 0, '', 1, 1, 0, 0, 0, 3, 0, 0, '{"cdd_display_type":"auto-complete","cascadingdropdown_connection":"1","cascadingdropdown_table":"2","cascadingdropdown_id":"adres_uch___id","cascadingdropdown_label":"adres_uch___name_uch","cascadingdropdown_label_concat":"","placeholder":"","max-width":"","cascadingdropdown_observe":"3960","cascadingdropdown_key":"adres_uch___id","cascadingdropdown_showpleaseselect":"0","cascadingdropdown_noselectionvalue":"","cascadingdropdown_noselectionlabel":"","cascadingdropdown_filter":"","cdd_join_label_eval":"","advanced_behavior":"0","dbjoin_options_per_row":"1","cascadingdropdown_readonly_link":"0","bootstrap_class":"span12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U188" s="67" t="str">
        <f t="shared" si="262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(3960, 'adres_uch', 0, 'databasejoin', 'Адрес учреждения', 0, '0000-00-00 00:00:00', '2016-05-23 12:35:15', 113, 'admin', '2016-05-23 12:45:00', 113, 0, 0, '', 0, 0, 17, 0, '', 1, 1, 0, 0, 0, 3, 0, 0, '{"database_join_display_type":"auto-complete","join_conn_id":"1","join_db_name":"adres_uch","join_key_column":"id","join_val_column":"geo_adres","join_val_column_concat":"","database_join_where_sql":"","database_join_where_access":"1","database_join_where_when":"3","databasejoin_where_ajax":"0","database_join_filter_where_sql":"","database_join_show_please_select":"1","database_join_noselectionvalue":"","database_join_noselectionlabel":"","placeholder":"","databasejoin_popupform":"2","fabrikdatabasejoin_frontend_add":"0","join_popupwidth":"","databasejoin_readonly_link":"0","fabrikdatabasejoin_frontend_select":"0","advanced_behavior":"0","dbjoin_options_per_row":"4","dbjoin_multilist_size":"6","dbjoin_autocomplete_size":"20","bootstrap_class":"span12","dabase_join_label_eval":"","join_desc_column":"","dbjoin_autocomplete_how":"contains","clean_concat":"0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V188" s="67" t="str">
        <f t="shared" si="263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(3961, 'id', 0, 'internalid', 'id', 0, '0000-00-00 00:00:00', '2016-05-23 12:35:15', 113, 'admin', '2016-05-23 12:37:53', 113, 3, 0, '', 1, 0, 1, 1, '', 0, 1, 0, 1, 1, 1, 0, 0, '{"show_in_rss_feed":"0","show_label_in_rss_feed":"0","use_as_rss_enclosure":"0","rollover":"","tipseval":"0","tiplocation":"top-left","labelindetails":"0","labelinlist":"0","comment":"","edit_access":"1","edit_access_user":"","view_access":"1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W188" s="67" t="str">
        <f t="shared" si="264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(3962, 'date_time', 0, 'date', 'Заявка от:', 0, '0000-00-00 00:00:00', '2016-05-23 12:35:15', 113, 'admin', '2016-05-23 12:38:01', 113, 0, 0, '', 0, 0, 2, 1, '', 1, 1, 0, 0, 0, 3, 0, 0, '{"bootstrap_class":"input-medium","date_showtime":"0","date_time_format":"H:i","bootstrap_time_class":"input-medium","placeholder":"","date_store_as_local":"0","date_table_format":"d-m-Y","date_form_format":"d-m-Y","date_defaulttotoday":"1","date_alwaystoday":"0","date_firstday":"1","date_allow_typing_in_field":"1","date_csv_offset_tz":"0","date_advanced":"0","date_allow_func":"","date_allow_php_func":"","date_observe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GX188" s="67" t="str">
        <f t="shared" si="265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(3963, 'famaly_stud', 0, 'field', 'Фамилия', 0, '0000-00-00 00:00:00', '2016-05-23 12:35:15', 113, 'admin', '2016-05-23 12:38:21', 113, 0, 0, '', 0, 0, 4,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3967", "view_access":"3","view_access_user":"","list_view_access":"1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Y188" s="67" t="str">
        <f t="shared" si="266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(3964, 'name_stud', 0, 'field', 'Имя', 0, '0000-00-00 00:00:00', '2016-05-23 12:35:15', 113, 'admin', '2016-05-23 12:38:33', 113, 0, 0, '', 0, 0, 5,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GZ188" s="67" t="str">
        <f t="shared" si="267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(3965, 'oth_stud', 0, 'field', 'Отчество', 0, '0000-00-00 00:00:00', '2016-05-23 12:35:15', 113, 'admin', '2016-05-23 12:38:50', 113, 0, 0, '', 0, 0, 6,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A188" s="67" t="str">
        <f t="shared" si="268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(3966, 'dolj_stud', 0, 'field', 'Должность', 0, '0000-00-00 00:00:00', '2016-05-23 12:35:15', 113, 'admin', '2016-05-23 12:39:01', 113, 0, 0, '', 0, 0, 7, 1, '', 1, 1, 0, 0, 0, 2, 0, 0, '{"placeholder":"","password":"0","maxlength":"255","disable":"0","readonly":"0","autocomplete":"1","speech":"0","bootstrap_class":"input-medium","text_format":"text","integer_length":"11","decimal_length":"2","field_use_number_format":"0","field_thousand_sep":",","field_decimal_sep":".","text_format_string":"","field_format_string_blank":"1","text_input_mask":"","text_input_mask_definitions":"","render_as_qrcode":"0","guess_linktype":"0","link_target_options":"default","rel":"","link_title":"","show_in_rss_feed":"0","show_label_in_rss_feed":"0","use_as_rss_enclosure":"0","rollover":"","tipseval":"0","tiplocation":"top-left","labelindetails":"0","labelinlist":"0","comment":"","edit_access":"3","edit_access_user":"3967", "view_access":"3","view_access_user":"","list_view_access":"1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notempty-message":["\\u041d\\u0435 \\u0437\\u0430\\u043f\\u043e\\u043b\\u043d\\u0435\\u043d\\u043e!!!"],"notempty-validation_condition":[""],"tip_text":["\\u041d\\u0435 \\u0434\\u043e\\u043b\\u0436\\u043d\\u043e \\u0431\\u044b\\u0442\\u044c \\u043f\\u0443\\u0441\\u0442\\u044b\\u043c!"],"validations":{"plugin":["notempty"],"plugin_published":["1"],"validate_in":["front"],"validation_on":["both"],"must_validate":["0"],"show_icon":["0"]}}');</v>
      </c>
      <c r="HB188" s="67" t="str">
        <f t="shared" si="269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(3967, 'user_sp', 0, 'user', 'Пользователь', 0, '0000-00-00 00:00:00', '2016-05-23 12:35:15', 113, 'admin', '2016-05-23 12:38:10', 113, 0, 0, '', 1, 0, 3, 1, '', 1, 1, 0, 0, 0, 2, 0, 0, '{"my_table_data":"name","update_on_edit":"0","update_on_copy":"0","user_use_social_plugin_profile":"0","user_noselectionlabel":"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3","encrypt":"0","can_order":"0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C188" s="72" t="str">
        <f t="shared" si="270"/>
        <v>INSERT INTO `ez_fabrik_elements` (`id`, `name`, `group_id`, `plugin`, `label`, `checked_out`, `checked_out_time`, `created`, `created_by`, `created_by_alias`, `modified`, `modified_by`, `width`, `height`, `default`, `hidden`, `eval`, `ordering`, `show_in_list_summary`, `filter_type`, `filter_exact_match`, `published`, `link_to_detail`, `primary_key`, `auto_increment`, `access`, `use_in_page_title`, `parent_id`, `params`) VALUES (3968, 'status', 0, 'dropdown', 'Статус заявки', 0, '0000-00-00 00:00:00', '2016-05-25 13:43:17', 113, 'admin', '2016-05-26 10:02:06', 113, 0, 0, '', 0, 0, 18, 1, '', 1, 1, 0, 0, 0, 3, 0, 0, '{"sub_options":{"sub_values":["0","1","2"],"sub_labels":["\\u043d\\u0435\\u043e\\u0431\\u0440\\u0430\\u0431\\u043e\\u0442\\u0430\\u043d\\u043d\\u0430\\u044f \\u0437\\u0430\\u044f\\u0432\\u043a\\u0430","\\u043f\\u043e\\u0434\\u0442\\u0432\\u0435\\u0440\\u0436\\u0434\\u0451\\u043d\\u043d\\u0430\\u044f \\u0437\\u0430\\u044f\\u0432\\u043a\\u0430 \\u0441\\u043e \\u0441\\u0442\\u043e\\u0440\\u043e\\u043d\\u044b \\u0438\\u043d\\u0441\\u0442\\u0438\\u0442\\u0443\\u0442\\u0430 (\\u0442\\u0440\\u0435\\u0431\\u0443\\u0435\\u0442\\u0441\\u044f \\u043f\\u043e\\u0434\\u0442\\u0432\\u0435\\u0440\\u0436\\u0434\\u0435\\u043d\\u0438\\u0435 \\u0443\\u0447\\u0430\\u0441\\u0442\\u0438\\u044f \\u0441 \\u0432\\u0430\\u0448\\u0435\\u0439 \\u0441\\u0442\\u043e\\u0440\\u043e\\u043d\\u044b)","\\u043e\\u0442\\u043a\\u043b\\u043e\\u043d\\u0451\\u043d\\u043d\\u0430\\u044f \\u0437\\u0430\\u044f\\u0432\\u043a\\u0430"],"sub_initial_selection":["0"]},"multiple":"0","dropdown_multisize":"3","allow_frontend_addtodropdown":"0","dd-allowadd-onlylabel":"0","dd-savenewadditions":"0","options_split_str":"","dropdown_populate":"","advanced_behavior":"0","bootstrap_class":"input-medium","show_in_rss_feed":"0","show_label_in_rss_feed":"0","use_as_rss_enclosure":"0","rollover":"","tipseval":"0","tiplocation":"top-left","labelindetails":"0","labelinlist":"0","comment":"","edit_access":"3","edit_access_user":"","view_access":"3","view_access_user":"","list_view_access":"2","encrypt":"0","can_order":"1","alt_list_heading":"","custom_link":"","custom_link_target":"","custom_link_indetails":"1","use_as_row_class":"0","include_in_list_query":"1","always_render":"0","icon_folder":"0","icon_hovertext":"1","icon_file":"","icon_subdir":"","filter_length":"20","filter_access":"1","full_words_only":"0","filter_required":"0","filter_build_method":"0","filter_groupby":"text","inc_in_adv_search":"1","filter_class":"input-medium","filter_responsive_class":"","tablecss_header_class":"","tablecss_header":"","tablecss_cell_class":"","tablecss_cell":"","sum_on":"0","sum_label":"Sum","sum_access":"1","sum_split":"","avg_on":"0","avg_label":"Average","avg_access":"1","avg_round":"0","avg_split":"","median_on":"0","median_label":"Median","median_access":"1","median_split":"","count_on":"0","count_label":"Count","count_condition":"","count_access":"1","count_split":"","custom_calc_on":"0","custom_calc_label":"Custom","custom_calc_query":"","custom_calc_access":"1","custom_calc_split":"","custom_calc_php":"","validations":[]}');</v>
      </c>
      <c r="HD188" s="66" t="str">
        <f t="shared" si="271"/>
        <v>INSERT INTO `ez_fabrik_joins` (`list_id`, `element_id`, `join_from_table`, `table_join`, `table_key`, `table_join_key`, `join_type`, `group_id`, `params`) VALUES (0, 3967, '', '#__users', 'user_sp', 'id', 'left', 0, '{"join-label":"name","type":"element","pk":"`#__users`.`id`"}');</v>
      </c>
    </row>
    <row r="189" spans="1:212" x14ac:dyDescent="0.25">
      <c r="HC189" s="72">
        <f t="shared" si="270"/>
        <v>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topLeftCell="A28" workbookViewId="0">
      <selection activeCell="V1" sqref="V1:V42"/>
    </sheetView>
  </sheetViews>
  <sheetFormatPr defaultRowHeight="15" x14ac:dyDescent="0.25"/>
  <cols>
    <col min="1" max="4" width="9.140625" style="7"/>
    <col min="6" max="6" width="9.140625" style="5"/>
    <col min="10" max="10" width="9.140625" style="17"/>
    <col min="11" max="11" width="9.140625" style="36"/>
  </cols>
  <sheetData>
    <row r="1" spans="1:11" s="6" customFormat="1" ht="30" x14ac:dyDescent="0.25">
      <c r="A1" s="25" t="s">
        <v>111</v>
      </c>
      <c r="B1" s="25" t="s">
        <v>116</v>
      </c>
      <c r="C1" s="25" t="s">
        <v>113</v>
      </c>
      <c r="D1" s="25" t="s">
        <v>113</v>
      </c>
      <c r="E1" s="25"/>
      <c r="F1" s="26" t="s">
        <v>117</v>
      </c>
      <c r="G1" s="25"/>
      <c r="H1" s="25" t="s">
        <v>118</v>
      </c>
      <c r="I1" s="25" t="s">
        <v>123</v>
      </c>
      <c r="J1" s="24"/>
      <c r="K1" s="37" t="s">
        <v>124</v>
      </c>
    </row>
    <row r="2" spans="1:11" x14ac:dyDescent="0.25">
      <c r="A2" s="7" t="s">
        <v>855</v>
      </c>
      <c r="B2" s="7" t="e">
        <f>list!C2</f>
        <v>#REF!</v>
      </c>
      <c r="C2" s="7" t="str">
        <f>cont!E2</f>
        <v>c111</v>
      </c>
      <c r="D2" s="8" t="str">
        <f>C2</f>
        <v>c111</v>
      </c>
      <c r="E2" t="s">
        <v>120</v>
      </c>
      <c r="F2" s="5">
        <f>list!B2</f>
        <v>40</v>
      </c>
      <c r="G2" t="s">
        <v>121</v>
      </c>
      <c r="H2" t="str">
        <f>C2</f>
        <v>c111</v>
      </c>
      <c r="I2" t="s">
        <v>122</v>
      </c>
      <c r="K2" s="36" t="e">
        <f>A2&amp;"', '"&amp;B2&amp;"', '"&amp;C2&amp;"', '', '"&amp;D2&amp;"', '"&amp;E2&amp;F2&amp;G2&amp;H2&amp;I2</f>
        <v>#REF!</v>
      </c>
    </row>
    <row r="3" spans="1:11" x14ac:dyDescent="0.25">
      <c r="A3" s="7" t="s">
        <v>119</v>
      </c>
      <c r="B3" s="7" t="e">
        <f>list!C3</f>
        <v>#REF!</v>
      </c>
      <c r="C3" s="7" t="str">
        <f>cont!E3</f>
        <v>c112</v>
      </c>
      <c r="D3" s="8" t="str">
        <f t="shared" ref="D3:D42" si="0">C3</f>
        <v>c112</v>
      </c>
      <c r="E3" t="s">
        <v>120</v>
      </c>
      <c r="F3" s="5">
        <f>list!B3</f>
        <v>41</v>
      </c>
      <c r="G3" t="s">
        <v>121</v>
      </c>
      <c r="H3" t="str">
        <f t="shared" ref="H3:H27" si="1">C3</f>
        <v>c112</v>
      </c>
      <c r="I3" t="s">
        <v>122</v>
      </c>
      <c r="K3" s="36" t="e">
        <f t="shared" ref="K3:K42" si="2">A3&amp;"', '"&amp;B3&amp;"', '"&amp;C3&amp;"', '', '"&amp;D3&amp;"', '"&amp;E3&amp;F3&amp;G3&amp;H3&amp;I3</f>
        <v>#REF!</v>
      </c>
    </row>
    <row r="4" spans="1:11" x14ac:dyDescent="0.25">
      <c r="A4" s="7" t="s">
        <v>119</v>
      </c>
      <c r="B4" s="7" t="e">
        <f>list!C4</f>
        <v>#REF!</v>
      </c>
      <c r="C4" s="7" t="str">
        <f>cont!E4</f>
        <v>c113</v>
      </c>
      <c r="D4" s="8" t="str">
        <f t="shared" si="0"/>
        <v>c113</v>
      </c>
      <c r="E4" t="s">
        <v>120</v>
      </c>
      <c r="F4" s="5">
        <f>list!B4</f>
        <v>42</v>
      </c>
      <c r="G4" t="s">
        <v>121</v>
      </c>
      <c r="H4" t="str">
        <f t="shared" si="1"/>
        <v>c113</v>
      </c>
      <c r="I4" t="s">
        <v>122</v>
      </c>
      <c r="K4" s="36" t="e">
        <f t="shared" si="2"/>
        <v>#REF!</v>
      </c>
    </row>
    <row r="5" spans="1:11" x14ac:dyDescent="0.25">
      <c r="A5" s="7" t="s">
        <v>119</v>
      </c>
      <c r="B5" s="7" t="e">
        <f>list!C5</f>
        <v>#REF!</v>
      </c>
      <c r="C5" s="7" t="str">
        <f>cont!E5</f>
        <v>c114</v>
      </c>
      <c r="D5" s="8" t="str">
        <f t="shared" si="0"/>
        <v>c114</v>
      </c>
      <c r="E5" t="s">
        <v>120</v>
      </c>
      <c r="F5" s="5">
        <f>list!B5</f>
        <v>43</v>
      </c>
      <c r="G5" t="s">
        <v>121</v>
      </c>
      <c r="H5" t="str">
        <f t="shared" si="1"/>
        <v>c114</v>
      </c>
      <c r="I5" t="s">
        <v>122</v>
      </c>
      <c r="K5" s="36" t="e">
        <f t="shared" si="2"/>
        <v>#REF!</v>
      </c>
    </row>
    <row r="6" spans="1:11" x14ac:dyDescent="0.25">
      <c r="A6" s="7" t="s">
        <v>119</v>
      </c>
      <c r="B6" s="7" t="e">
        <f>list!C6</f>
        <v>#REF!</v>
      </c>
      <c r="C6" s="7" t="str">
        <f>cont!E6</f>
        <v>c115</v>
      </c>
      <c r="D6" s="8" t="str">
        <f t="shared" si="0"/>
        <v>c115</v>
      </c>
      <c r="E6" t="s">
        <v>120</v>
      </c>
      <c r="F6" s="5">
        <f>list!B6</f>
        <v>44</v>
      </c>
      <c r="G6" t="s">
        <v>121</v>
      </c>
      <c r="H6" t="str">
        <f t="shared" si="1"/>
        <v>c115</v>
      </c>
      <c r="I6" t="s">
        <v>122</v>
      </c>
      <c r="K6" s="36" t="e">
        <f t="shared" si="2"/>
        <v>#REF!</v>
      </c>
    </row>
    <row r="7" spans="1:11" x14ac:dyDescent="0.25">
      <c r="A7" s="7" t="s">
        <v>119</v>
      </c>
      <c r="B7" s="7" t="e">
        <f>list!C7</f>
        <v>#REF!</v>
      </c>
      <c r="C7" s="7" t="str">
        <f>cont!E7</f>
        <v>c116</v>
      </c>
      <c r="D7" s="8" t="str">
        <f t="shared" si="0"/>
        <v>c116</v>
      </c>
      <c r="E7" t="s">
        <v>120</v>
      </c>
      <c r="F7" s="5">
        <f>list!B7</f>
        <v>45</v>
      </c>
      <c r="G7" t="s">
        <v>121</v>
      </c>
      <c r="H7" t="str">
        <f t="shared" si="1"/>
        <v>c116</v>
      </c>
      <c r="I7" t="s">
        <v>122</v>
      </c>
      <c r="K7" s="36" t="e">
        <f t="shared" si="2"/>
        <v>#REF!</v>
      </c>
    </row>
    <row r="8" spans="1:11" x14ac:dyDescent="0.25">
      <c r="A8" s="7" t="s">
        <v>119</v>
      </c>
      <c r="B8" s="7" t="e">
        <f>list!C8</f>
        <v>#REF!</v>
      </c>
      <c r="C8" s="7" t="str">
        <f>cont!E8</f>
        <v>c117</v>
      </c>
      <c r="D8" s="8" t="str">
        <f t="shared" si="0"/>
        <v>c117</v>
      </c>
      <c r="E8" t="s">
        <v>120</v>
      </c>
      <c r="F8" s="5">
        <f>list!B8</f>
        <v>46</v>
      </c>
      <c r="G8" t="s">
        <v>121</v>
      </c>
      <c r="H8" t="str">
        <f t="shared" si="1"/>
        <v>c117</v>
      </c>
      <c r="I8" t="s">
        <v>122</v>
      </c>
      <c r="K8" s="36" t="e">
        <f t="shared" si="2"/>
        <v>#REF!</v>
      </c>
    </row>
    <row r="9" spans="1:11" x14ac:dyDescent="0.25">
      <c r="A9" s="7" t="s">
        <v>119</v>
      </c>
      <c r="B9" s="7" t="e">
        <f>list!C9</f>
        <v>#REF!</v>
      </c>
      <c r="C9" s="7" t="str">
        <f>cont!E9</f>
        <v>c118</v>
      </c>
      <c r="D9" s="8" t="str">
        <f t="shared" si="0"/>
        <v>c118</v>
      </c>
      <c r="E9" t="s">
        <v>120</v>
      </c>
      <c r="F9" s="5">
        <f>list!B9</f>
        <v>47</v>
      </c>
      <c r="G9" t="s">
        <v>121</v>
      </c>
      <c r="H9" t="str">
        <f t="shared" si="1"/>
        <v>c118</v>
      </c>
      <c r="I9" t="s">
        <v>122</v>
      </c>
      <c r="K9" s="36" t="e">
        <f t="shared" si="2"/>
        <v>#REF!</v>
      </c>
    </row>
    <row r="10" spans="1:11" x14ac:dyDescent="0.25">
      <c r="A10" s="7" t="s">
        <v>119</v>
      </c>
      <c r="B10" s="7" t="e">
        <f>list!C10</f>
        <v>#REF!</v>
      </c>
      <c r="C10" s="7" t="str">
        <f>cont!E10</f>
        <v>c119</v>
      </c>
      <c r="D10" s="8" t="str">
        <f t="shared" si="0"/>
        <v>c119</v>
      </c>
      <c r="E10" t="s">
        <v>120</v>
      </c>
      <c r="F10" s="5">
        <f>list!B10</f>
        <v>48</v>
      </c>
      <c r="G10" t="s">
        <v>121</v>
      </c>
      <c r="H10" t="str">
        <f t="shared" si="1"/>
        <v>c119</v>
      </c>
      <c r="I10" t="s">
        <v>122</v>
      </c>
      <c r="K10" s="36" t="e">
        <f t="shared" si="2"/>
        <v>#REF!</v>
      </c>
    </row>
    <row r="11" spans="1:11" x14ac:dyDescent="0.25">
      <c r="A11" s="7" t="s">
        <v>119</v>
      </c>
      <c r="B11" s="7" t="e">
        <f>list!C11</f>
        <v>#REF!</v>
      </c>
      <c r="C11" s="7" t="str">
        <f>cont!E11</f>
        <v>c120</v>
      </c>
      <c r="D11" s="8" t="str">
        <f t="shared" si="0"/>
        <v>c120</v>
      </c>
      <c r="E11" t="s">
        <v>120</v>
      </c>
      <c r="F11" s="5">
        <f>list!B11</f>
        <v>49</v>
      </c>
      <c r="G11" t="s">
        <v>121</v>
      </c>
      <c r="H11" t="str">
        <f t="shared" si="1"/>
        <v>c120</v>
      </c>
      <c r="I11" t="s">
        <v>122</v>
      </c>
      <c r="K11" s="36" t="e">
        <f t="shared" si="2"/>
        <v>#REF!</v>
      </c>
    </row>
    <row r="12" spans="1:11" x14ac:dyDescent="0.25">
      <c r="A12" s="7" t="s">
        <v>119</v>
      </c>
      <c r="B12" s="7" t="e">
        <f>list!C12</f>
        <v>#REF!</v>
      </c>
      <c r="C12" s="7" t="str">
        <f>cont!E12</f>
        <v>c121</v>
      </c>
      <c r="D12" s="8" t="str">
        <f t="shared" si="0"/>
        <v>c121</v>
      </c>
      <c r="E12" t="s">
        <v>120</v>
      </c>
      <c r="F12" s="5">
        <f>list!B12</f>
        <v>50</v>
      </c>
      <c r="G12" t="s">
        <v>121</v>
      </c>
      <c r="H12" t="str">
        <f t="shared" si="1"/>
        <v>c121</v>
      </c>
      <c r="I12" t="s">
        <v>122</v>
      </c>
      <c r="K12" s="36" t="e">
        <f t="shared" si="2"/>
        <v>#REF!</v>
      </c>
    </row>
    <row r="13" spans="1:11" x14ac:dyDescent="0.25">
      <c r="A13" s="7" t="s">
        <v>119</v>
      </c>
      <c r="B13" s="7" t="e">
        <f>list!C13</f>
        <v>#REF!</v>
      </c>
      <c r="C13" s="7" t="str">
        <f>cont!E13</f>
        <v>c122</v>
      </c>
      <c r="D13" s="8" t="str">
        <f t="shared" si="0"/>
        <v>c122</v>
      </c>
      <c r="E13" t="s">
        <v>120</v>
      </c>
      <c r="F13" s="5">
        <f>list!B13</f>
        <v>51</v>
      </c>
      <c r="G13" t="s">
        <v>121</v>
      </c>
      <c r="H13" t="str">
        <f t="shared" si="1"/>
        <v>c122</v>
      </c>
      <c r="I13" t="s">
        <v>122</v>
      </c>
      <c r="K13" s="36" t="e">
        <f t="shared" si="2"/>
        <v>#REF!</v>
      </c>
    </row>
    <row r="14" spans="1:11" x14ac:dyDescent="0.25">
      <c r="A14" s="7" t="s">
        <v>119</v>
      </c>
      <c r="B14" s="7" t="e">
        <f>list!C14</f>
        <v>#REF!</v>
      </c>
      <c r="C14" s="7" t="str">
        <f>cont!E14</f>
        <v>c123</v>
      </c>
      <c r="D14" s="8" t="str">
        <f t="shared" si="0"/>
        <v>c123</v>
      </c>
      <c r="E14" t="s">
        <v>120</v>
      </c>
      <c r="F14" s="5">
        <f>list!B14</f>
        <v>52</v>
      </c>
      <c r="G14" t="s">
        <v>121</v>
      </c>
      <c r="H14" t="str">
        <f t="shared" si="1"/>
        <v>c123</v>
      </c>
      <c r="I14" t="s">
        <v>122</v>
      </c>
      <c r="K14" s="36" t="e">
        <f t="shared" si="2"/>
        <v>#REF!</v>
      </c>
    </row>
    <row r="15" spans="1:11" x14ac:dyDescent="0.25">
      <c r="A15" s="7" t="s">
        <v>119</v>
      </c>
      <c r="B15" s="7" t="e">
        <f>list!C15</f>
        <v>#REF!</v>
      </c>
      <c r="C15" s="7" t="str">
        <f>cont!E15</f>
        <v>c124</v>
      </c>
      <c r="D15" s="8" t="str">
        <f t="shared" si="0"/>
        <v>c124</v>
      </c>
      <c r="E15" t="s">
        <v>120</v>
      </c>
      <c r="F15" s="5">
        <f>list!B15</f>
        <v>53</v>
      </c>
      <c r="G15" t="s">
        <v>121</v>
      </c>
      <c r="H15" t="str">
        <f t="shared" si="1"/>
        <v>c124</v>
      </c>
      <c r="I15" t="s">
        <v>122</v>
      </c>
      <c r="K15" s="36" t="e">
        <f t="shared" si="2"/>
        <v>#REF!</v>
      </c>
    </row>
    <row r="16" spans="1:11" x14ac:dyDescent="0.25">
      <c r="A16" s="7" t="s">
        <v>119</v>
      </c>
      <c r="B16" s="7" t="e">
        <f>list!C16</f>
        <v>#REF!</v>
      </c>
      <c r="C16" s="7" t="str">
        <f>cont!E16</f>
        <v>c125</v>
      </c>
      <c r="D16" s="8" t="str">
        <f t="shared" si="0"/>
        <v>c125</v>
      </c>
      <c r="E16" t="s">
        <v>120</v>
      </c>
      <c r="F16" s="5">
        <f>list!B16</f>
        <v>54</v>
      </c>
      <c r="G16" t="s">
        <v>121</v>
      </c>
      <c r="H16" t="str">
        <f t="shared" si="1"/>
        <v>c125</v>
      </c>
      <c r="I16" t="s">
        <v>122</v>
      </c>
      <c r="K16" s="36" t="e">
        <f t="shared" si="2"/>
        <v>#REF!</v>
      </c>
    </row>
    <row r="17" spans="1:11" x14ac:dyDescent="0.25">
      <c r="A17" s="7" t="s">
        <v>119</v>
      </c>
      <c r="B17" s="7" t="e">
        <f>list!C17</f>
        <v>#REF!</v>
      </c>
      <c r="C17" s="7" t="str">
        <f>cont!E17</f>
        <v>c126</v>
      </c>
      <c r="D17" s="8" t="str">
        <f t="shared" si="0"/>
        <v>c126</v>
      </c>
      <c r="E17" t="s">
        <v>120</v>
      </c>
      <c r="F17" s="5">
        <f>list!B17</f>
        <v>55</v>
      </c>
      <c r="G17" t="s">
        <v>121</v>
      </c>
      <c r="H17" t="str">
        <f t="shared" si="1"/>
        <v>c126</v>
      </c>
      <c r="I17" t="s">
        <v>122</v>
      </c>
      <c r="K17" s="36" t="e">
        <f t="shared" si="2"/>
        <v>#REF!</v>
      </c>
    </row>
    <row r="18" spans="1:11" x14ac:dyDescent="0.25">
      <c r="A18" s="7" t="s">
        <v>119</v>
      </c>
      <c r="B18" s="7" t="e">
        <f>list!C18</f>
        <v>#REF!</v>
      </c>
      <c r="C18" s="7" t="str">
        <f>cont!E18</f>
        <v>c127</v>
      </c>
      <c r="D18" s="8" t="str">
        <f t="shared" si="0"/>
        <v>c127</v>
      </c>
      <c r="E18" t="s">
        <v>120</v>
      </c>
      <c r="F18" s="5">
        <f>list!B18</f>
        <v>56</v>
      </c>
      <c r="G18" t="s">
        <v>121</v>
      </c>
      <c r="H18" t="str">
        <f t="shared" si="1"/>
        <v>c127</v>
      </c>
      <c r="I18" t="s">
        <v>122</v>
      </c>
      <c r="K18" s="36" t="e">
        <f t="shared" si="2"/>
        <v>#REF!</v>
      </c>
    </row>
    <row r="19" spans="1:11" x14ac:dyDescent="0.25">
      <c r="A19" s="7" t="s">
        <v>119</v>
      </c>
      <c r="B19" s="7" t="e">
        <f>list!C19</f>
        <v>#REF!</v>
      </c>
      <c r="C19" s="7" t="str">
        <f>cont!E19</f>
        <v>c128</v>
      </c>
      <c r="D19" s="8" t="str">
        <f t="shared" si="0"/>
        <v>c128</v>
      </c>
      <c r="E19" t="s">
        <v>120</v>
      </c>
      <c r="F19" s="5">
        <f>list!B19</f>
        <v>57</v>
      </c>
      <c r="G19" t="s">
        <v>121</v>
      </c>
      <c r="H19" t="str">
        <f t="shared" si="1"/>
        <v>c128</v>
      </c>
      <c r="I19" t="s">
        <v>122</v>
      </c>
      <c r="K19" s="36" t="e">
        <f t="shared" si="2"/>
        <v>#REF!</v>
      </c>
    </row>
    <row r="20" spans="1:11" x14ac:dyDescent="0.25">
      <c r="A20" s="7" t="s">
        <v>119</v>
      </c>
      <c r="B20" s="7" t="e">
        <f>list!C20</f>
        <v>#REF!</v>
      </c>
      <c r="C20" s="7" t="str">
        <f>cont!E20</f>
        <v>c129</v>
      </c>
      <c r="D20" s="8" t="str">
        <f t="shared" si="0"/>
        <v>c129</v>
      </c>
      <c r="E20" t="s">
        <v>120</v>
      </c>
      <c r="F20" s="5">
        <f>list!B20</f>
        <v>58</v>
      </c>
      <c r="G20" t="s">
        <v>121</v>
      </c>
      <c r="H20" t="str">
        <f t="shared" si="1"/>
        <v>c129</v>
      </c>
      <c r="I20" t="s">
        <v>122</v>
      </c>
      <c r="K20" s="36" t="e">
        <f t="shared" si="2"/>
        <v>#REF!</v>
      </c>
    </row>
    <row r="21" spans="1:11" x14ac:dyDescent="0.25">
      <c r="A21" s="7" t="s">
        <v>119</v>
      </c>
      <c r="B21" s="7" t="e">
        <f>list!C21</f>
        <v>#REF!</v>
      </c>
      <c r="C21" s="7" t="str">
        <f>cont!E21</f>
        <v>c130</v>
      </c>
      <c r="D21" s="8" t="str">
        <f t="shared" si="0"/>
        <v>c130</v>
      </c>
      <c r="E21" t="s">
        <v>120</v>
      </c>
      <c r="F21" s="5">
        <f>list!B21</f>
        <v>59</v>
      </c>
      <c r="G21" t="s">
        <v>121</v>
      </c>
      <c r="H21" t="str">
        <f t="shared" si="1"/>
        <v>c130</v>
      </c>
      <c r="I21" t="s">
        <v>122</v>
      </c>
      <c r="K21" s="36" t="e">
        <f t="shared" si="2"/>
        <v>#REF!</v>
      </c>
    </row>
    <row r="22" spans="1:11" x14ac:dyDescent="0.25">
      <c r="A22" s="7" t="s">
        <v>119</v>
      </c>
      <c r="B22" s="7" t="e">
        <f>list!C22</f>
        <v>#REF!</v>
      </c>
      <c r="C22" s="7" t="str">
        <f>cont!E22</f>
        <v>c131</v>
      </c>
      <c r="D22" s="8" t="str">
        <f t="shared" si="0"/>
        <v>c131</v>
      </c>
      <c r="E22" t="s">
        <v>120</v>
      </c>
      <c r="F22" s="5">
        <f>list!B22</f>
        <v>60</v>
      </c>
      <c r="G22" t="s">
        <v>121</v>
      </c>
      <c r="H22" t="str">
        <f t="shared" si="1"/>
        <v>c131</v>
      </c>
      <c r="I22" t="s">
        <v>122</v>
      </c>
      <c r="K22" s="36" t="e">
        <f t="shared" si="2"/>
        <v>#REF!</v>
      </c>
    </row>
    <row r="23" spans="1:11" x14ac:dyDescent="0.25">
      <c r="A23" s="7" t="s">
        <v>119</v>
      </c>
      <c r="B23" s="7" t="e">
        <f>list!C23</f>
        <v>#REF!</v>
      </c>
      <c r="C23" s="7" t="str">
        <f>cont!E23</f>
        <v>c132</v>
      </c>
      <c r="D23" s="8" t="str">
        <f t="shared" si="0"/>
        <v>c132</v>
      </c>
      <c r="E23" t="s">
        <v>120</v>
      </c>
      <c r="F23" s="5">
        <f>list!B23</f>
        <v>61</v>
      </c>
      <c r="G23" t="s">
        <v>121</v>
      </c>
      <c r="H23" t="str">
        <f t="shared" si="1"/>
        <v>c132</v>
      </c>
      <c r="I23" t="s">
        <v>122</v>
      </c>
      <c r="K23" s="36" t="e">
        <f t="shared" si="2"/>
        <v>#REF!</v>
      </c>
    </row>
    <row r="24" spans="1:11" x14ac:dyDescent="0.25">
      <c r="A24" s="7" t="s">
        <v>119</v>
      </c>
      <c r="B24" s="7" t="e">
        <f>list!C24</f>
        <v>#REF!</v>
      </c>
      <c r="C24" s="7" t="str">
        <f>cont!E24</f>
        <v>c133</v>
      </c>
      <c r="D24" s="8" t="str">
        <f t="shared" si="0"/>
        <v>c133</v>
      </c>
      <c r="E24" t="s">
        <v>120</v>
      </c>
      <c r="F24" s="5">
        <f>list!B24</f>
        <v>62</v>
      </c>
      <c r="G24" t="s">
        <v>121</v>
      </c>
      <c r="H24" t="str">
        <f t="shared" si="1"/>
        <v>c133</v>
      </c>
      <c r="I24" t="s">
        <v>122</v>
      </c>
      <c r="K24" s="36" t="e">
        <f t="shared" si="2"/>
        <v>#REF!</v>
      </c>
    </row>
    <row r="25" spans="1:11" x14ac:dyDescent="0.25">
      <c r="A25" s="7" t="s">
        <v>119</v>
      </c>
      <c r="B25" s="7" t="e">
        <f>list!C25</f>
        <v>#REF!</v>
      </c>
      <c r="C25" s="7" t="str">
        <f>cont!E25</f>
        <v>c134</v>
      </c>
      <c r="D25" s="8" t="str">
        <f t="shared" si="0"/>
        <v>c134</v>
      </c>
      <c r="E25" t="s">
        <v>120</v>
      </c>
      <c r="F25" s="5">
        <f>list!B25</f>
        <v>63</v>
      </c>
      <c r="G25" t="s">
        <v>121</v>
      </c>
      <c r="H25" t="str">
        <f t="shared" si="1"/>
        <v>c134</v>
      </c>
      <c r="I25" t="s">
        <v>122</v>
      </c>
      <c r="K25" s="36" t="e">
        <f t="shared" si="2"/>
        <v>#REF!</v>
      </c>
    </row>
    <row r="26" spans="1:11" x14ac:dyDescent="0.25">
      <c r="A26" s="7" t="s">
        <v>119</v>
      </c>
      <c r="B26" s="7" t="e">
        <f>list!C26</f>
        <v>#REF!</v>
      </c>
      <c r="C26" s="7" t="str">
        <f>cont!E26</f>
        <v>c135</v>
      </c>
      <c r="D26" s="8" t="str">
        <f t="shared" si="0"/>
        <v>c135</v>
      </c>
      <c r="E26" t="s">
        <v>120</v>
      </c>
      <c r="F26" s="5">
        <f>list!B26</f>
        <v>64</v>
      </c>
      <c r="G26" t="s">
        <v>121</v>
      </c>
      <c r="H26" t="str">
        <f t="shared" si="1"/>
        <v>c135</v>
      </c>
      <c r="I26" t="s">
        <v>122</v>
      </c>
      <c r="K26" s="36" t="e">
        <f t="shared" si="2"/>
        <v>#REF!</v>
      </c>
    </row>
    <row r="27" spans="1:11" x14ac:dyDescent="0.25">
      <c r="A27" s="7" t="s">
        <v>119</v>
      </c>
      <c r="B27" s="7" t="e">
        <f>list!C27</f>
        <v>#REF!</v>
      </c>
      <c r="C27" s="7" t="str">
        <f>cont!E27</f>
        <v>c136</v>
      </c>
      <c r="D27" s="8" t="str">
        <f t="shared" si="0"/>
        <v>c136</v>
      </c>
      <c r="E27" t="s">
        <v>120</v>
      </c>
      <c r="F27" s="5">
        <f>list!B27</f>
        <v>65</v>
      </c>
      <c r="G27" t="s">
        <v>121</v>
      </c>
      <c r="H27" t="str">
        <f t="shared" si="1"/>
        <v>c136</v>
      </c>
      <c r="I27" t="s">
        <v>122</v>
      </c>
      <c r="K27" s="36" t="e">
        <f t="shared" si="2"/>
        <v>#REF!</v>
      </c>
    </row>
    <row r="28" spans="1:11" x14ac:dyDescent="0.25">
      <c r="A28" s="7" t="s">
        <v>119</v>
      </c>
      <c r="B28" s="7" t="e">
        <f>list!C28</f>
        <v>#REF!</v>
      </c>
      <c r="C28" s="7" t="str">
        <f>cont!E28</f>
        <v>c137</v>
      </c>
      <c r="D28" s="8" t="str">
        <f>C28</f>
        <v>c137</v>
      </c>
      <c r="E28" t="s">
        <v>120</v>
      </c>
      <c r="F28" s="5">
        <f>list!B28</f>
        <v>66</v>
      </c>
      <c r="G28" t="s">
        <v>121</v>
      </c>
      <c r="H28" t="str">
        <f>C28</f>
        <v>c137</v>
      </c>
      <c r="I28" t="s">
        <v>122</v>
      </c>
      <c r="K28" s="36" t="e">
        <f t="shared" si="2"/>
        <v>#REF!</v>
      </c>
    </row>
    <row r="29" spans="1:11" x14ac:dyDescent="0.25">
      <c r="A29" s="7" t="s">
        <v>119</v>
      </c>
      <c r="B29" s="7" t="e">
        <f>list!C29</f>
        <v>#REF!</v>
      </c>
      <c r="C29" s="7" t="str">
        <f>cont!E29</f>
        <v>c138</v>
      </c>
      <c r="D29" s="8" t="str">
        <f t="shared" si="0"/>
        <v>c138</v>
      </c>
      <c r="E29" t="s">
        <v>120</v>
      </c>
      <c r="F29" s="5">
        <f>list!B29</f>
        <v>67</v>
      </c>
      <c r="G29" t="s">
        <v>121</v>
      </c>
      <c r="H29" t="str">
        <f t="shared" ref="H29:H35" si="3">C29</f>
        <v>c138</v>
      </c>
      <c r="I29" t="s">
        <v>122</v>
      </c>
      <c r="K29" s="36" t="e">
        <f t="shared" si="2"/>
        <v>#REF!</v>
      </c>
    </row>
    <row r="30" spans="1:11" x14ac:dyDescent="0.25">
      <c r="A30" s="7" t="s">
        <v>119</v>
      </c>
      <c r="B30" s="7" t="e">
        <f>list!C30</f>
        <v>#REF!</v>
      </c>
      <c r="C30" s="7" t="str">
        <f>cont!E30</f>
        <v>c139</v>
      </c>
      <c r="D30" s="8" t="str">
        <f t="shared" si="0"/>
        <v>c139</v>
      </c>
      <c r="E30" t="s">
        <v>120</v>
      </c>
      <c r="F30" s="5">
        <f>list!B30</f>
        <v>68</v>
      </c>
      <c r="G30" t="s">
        <v>121</v>
      </c>
      <c r="H30" t="str">
        <f t="shared" si="3"/>
        <v>c139</v>
      </c>
      <c r="I30" t="s">
        <v>122</v>
      </c>
      <c r="K30" s="36" t="e">
        <f t="shared" si="2"/>
        <v>#REF!</v>
      </c>
    </row>
    <row r="31" spans="1:11" x14ac:dyDescent="0.25">
      <c r="A31" s="7" t="s">
        <v>119</v>
      </c>
      <c r="B31" s="7" t="e">
        <f>list!C31</f>
        <v>#REF!</v>
      </c>
      <c r="C31" s="7" t="str">
        <f>cont!E31</f>
        <v>c140</v>
      </c>
      <c r="D31" s="8" t="str">
        <f t="shared" si="0"/>
        <v>c140</v>
      </c>
      <c r="E31" t="s">
        <v>120</v>
      </c>
      <c r="F31" s="5">
        <f>list!B31</f>
        <v>69</v>
      </c>
      <c r="G31" t="s">
        <v>121</v>
      </c>
      <c r="H31" t="str">
        <f t="shared" si="3"/>
        <v>c140</v>
      </c>
      <c r="I31" t="s">
        <v>122</v>
      </c>
      <c r="K31" s="36" t="e">
        <f t="shared" si="2"/>
        <v>#REF!</v>
      </c>
    </row>
    <row r="32" spans="1:11" x14ac:dyDescent="0.25">
      <c r="A32" s="7" t="s">
        <v>119</v>
      </c>
      <c r="B32" s="7" t="e">
        <f>list!C32</f>
        <v>#REF!</v>
      </c>
      <c r="C32" s="7" t="str">
        <f>cont!E32</f>
        <v>c141</v>
      </c>
      <c r="D32" s="8" t="str">
        <f t="shared" si="0"/>
        <v>c141</v>
      </c>
      <c r="E32" t="s">
        <v>120</v>
      </c>
      <c r="F32" s="5">
        <f>list!B32</f>
        <v>70</v>
      </c>
      <c r="G32" t="s">
        <v>121</v>
      </c>
      <c r="H32" t="str">
        <f t="shared" si="3"/>
        <v>c141</v>
      </c>
      <c r="I32" t="s">
        <v>122</v>
      </c>
      <c r="K32" s="36" t="e">
        <f t="shared" si="2"/>
        <v>#REF!</v>
      </c>
    </row>
    <row r="33" spans="1:11" x14ac:dyDescent="0.25">
      <c r="A33" s="7" t="s">
        <v>119</v>
      </c>
      <c r="B33" s="7" t="e">
        <f>list!C33</f>
        <v>#REF!</v>
      </c>
      <c r="C33" s="7" t="str">
        <f>cont!E33</f>
        <v>c142</v>
      </c>
      <c r="D33" s="8" t="str">
        <f t="shared" si="0"/>
        <v>c142</v>
      </c>
      <c r="E33" t="s">
        <v>120</v>
      </c>
      <c r="F33" s="5">
        <f>list!B33</f>
        <v>71</v>
      </c>
      <c r="G33" t="s">
        <v>121</v>
      </c>
      <c r="H33" t="str">
        <f t="shared" si="3"/>
        <v>c142</v>
      </c>
      <c r="I33" t="s">
        <v>122</v>
      </c>
      <c r="K33" s="36" t="e">
        <f t="shared" si="2"/>
        <v>#REF!</v>
      </c>
    </row>
    <row r="34" spans="1:11" x14ac:dyDescent="0.25">
      <c r="A34" s="7" t="s">
        <v>119</v>
      </c>
      <c r="B34" s="7" t="e">
        <f>list!C34</f>
        <v>#REF!</v>
      </c>
      <c r="C34" s="7" t="str">
        <f>cont!E34</f>
        <v>c143</v>
      </c>
      <c r="D34" s="8" t="str">
        <f t="shared" si="0"/>
        <v>c143</v>
      </c>
      <c r="E34" t="s">
        <v>120</v>
      </c>
      <c r="F34" s="5">
        <f>list!B34</f>
        <v>72</v>
      </c>
      <c r="G34" t="s">
        <v>121</v>
      </c>
      <c r="H34" t="str">
        <f t="shared" si="3"/>
        <v>c143</v>
      </c>
      <c r="I34" t="s">
        <v>122</v>
      </c>
      <c r="K34" s="36" t="e">
        <f t="shared" si="2"/>
        <v>#REF!</v>
      </c>
    </row>
    <row r="35" spans="1:11" x14ac:dyDescent="0.25">
      <c r="A35" s="7" t="s">
        <v>119</v>
      </c>
      <c r="B35" s="7" t="e">
        <f>list!C35</f>
        <v>#REF!</v>
      </c>
      <c r="C35" s="7" t="str">
        <f>cont!E35</f>
        <v>c144</v>
      </c>
      <c r="D35" s="8" t="str">
        <f t="shared" si="0"/>
        <v>c144</v>
      </c>
      <c r="E35" t="s">
        <v>120</v>
      </c>
      <c r="F35" s="5">
        <f>list!B35</f>
        <v>73</v>
      </c>
      <c r="G35" t="s">
        <v>121</v>
      </c>
      <c r="H35" t="str">
        <f t="shared" si="3"/>
        <v>c144</v>
      </c>
      <c r="I35" t="s">
        <v>122</v>
      </c>
      <c r="K35" s="36" t="e">
        <f t="shared" si="2"/>
        <v>#REF!</v>
      </c>
    </row>
    <row r="36" spans="1:11" x14ac:dyDescent="0.25">
      <c r="A36" s="7" t="s">
        <v>119</v>
      </c>
      <c r="B36" s="7" t="e">
        <f>list!C36</f>
        <v>#REF!</v>
      </c>
      <c r="C36" s="7" t="str">
        <f>cont!E36</f>
        <v>c145</v>
      </c>
      <c r="D36" s="8" t="str">
        <f>C36</f>
        <v>c145</v>
      </c>
      <c r="E36" t="s">
        <v>120</v>
      </c>
      <c r="F36" s="5">
        <f>list!B36</f>
        <v>74</v>
      </c>
      <c r="G36" t="s">
        <v>121</v>
      </c>
      <c r="H36" t="str">
        <f>C36</f>
        <v>c145</v>
      </c>
      <c r="I36" t="s">
        <v>122</v>
      </c>
      <c r="K36" s="36" t="e">
        <f t="shared" si="2"/>
        <v>#REF!</v>
      </c>
    </row>
    <row r="37" spans="1:11" x14ac:dyDescent="0.25">
      <c r="A37" s="7" t="s">
        <v>119</v>
      </c>
      <c r="B37" s="7" t="e">
        <f>list!C37</f>
        <v>#REF!</v>
      </c>
      <c r="C37" s="7" t="str">
        <f>cont!E37</f>
        <v>c146</v>
      </c>
      <c r="D37" s="8" t="str">
        <f t="shared" si="0"/>
        <v>c146</v>
      </c>
      <c r="E37" t="s">
        <v>120</v>
      </c>
      <c r="F37" s="5">
        <f>list!B37</f>
        <v>75</v>
      </c>
      <c r="G37" t="s">
        <v>121</v>
      </c>
      <c r="H37" t="str">
        <f t="shared" ref="H37:H42" si="4">C37</f>
        <v>c146</v>
      </c>
      <c r="I37" t="s">
        <v>122</v>
      </c>
      <c r="K37" s="36" t="e">
        <f t="shared" si="2"/>
        <v>#REF!</v>
      </c>
    </row>
    <row r="38" spans="1:11" x14ac:dyDescent="0.25">
      <c r="A38" s="7" t="s">
        <v>119</v>
      </c>
      <c r="B38" s="7" t="e">
        <f>list!C38</f>
        <v>#REF!</v>
      </c>
      <c r="C38" s="7" t="str">
        <f>cont!E38</f>
        <v>c147</v>
      </c>
      <c r="D38" s="8" t="str">
        <f t="shared" si="0"/>
        <v>c147</v>
      </c>
      <c r="E38" t="s">
        <v>120</v>
      </c>
      <c r="F38" s="5">
        <f>list!B38</f>
        <v>76</v>
      </c>
      <c r="G38" t="s">
        <v>121</v>
      </c>
      <c r="H38" t="str">
        <f t="shared" si="4"/>
        <v>c147</v>
      </c>
      <c r="I38" t="s">
        <v>122</v>
      </c>
      <c r="K38" s="36" t="e">
        <f t="shared" si="2"/>
        <v>#REF!</v>
      </c>
    </row>
    <row r="39" spans="1:11" x14ac:dyDescent="0.25">
      <c r="A39" s="7" t="s">
        <v>119</v>
      </c>
      <c r="B39" s="7" t="e">
        <f>list!C39</f>
        <v>#REF!</v>
      </c>
      <c r="C39" s="7" t="str">
        <f>cont!E39</f>
        <v>c148</v>
      </c>
      <c r="D39" s="8" t="str">
        <f t="shared" si="0"/>
        <v>c148</v>
      </c>
      <c r="E39" t="s">
        <v>120</v>
      </c>
      <c r="F39" s="5">
        <f>list!B39</f>
        <v>77</v>
      </c>
      <c r="G39" t="s">
        <v>121</v>
      </c>
      <c r="H39" t="str">
        <f t="shared" si="4"/>
        <v>c148</v>
      </c>
      <c r="I39" t="s">
        <v>122</v>
      </c>
      <c r="K39" s="36" t="e">
        <f t="shared" si="2"/>
        <v>#REF!</v>
      </c>
    </row>
    <row r="40" spans="1:11" x14ac:dyDescent="0.25">
      <c r="A40" s="7" t="s">
        <v>119</v>
      </c>
      <c r="B40" s="7" t="e">
        <f>list!C40</f>
        <v>#REF!</v>
      </c>
      <c r="C40" s="7" t="str">
        <f>cont!E40</f>
        <v>c149</v>
      </c>
      <c r="D40" s="8" t="str">
        <f t="shared" si="0"/>
        <v>c149</v>
      </c>
      <c r="E40" t="s">
        <v>120</v>
      </c>
      <c r="F40" s="5">
        <f>list!B40</f>
        <v>78</v>
      </c>
      <c r="G40" t="s">
        <v>121</v>
      </c>
      <c r="H40" t="str">
        <f t="shared" si="4"/>
        <v>c149</v>
      </c>
      <c r="I40" t="s">
        <v>122</v>
      </c>
      <c r="K40" s="36" t="e">
        <f t="shared" si="2"/>
        <v>#REF!</v>
      </c>
    </row>
    <row r="41" spans="1:11" x14ac:dyDescent="0.25">
      <c r="A41" s="7" t="s">
        <v>119</v>
      </c>
      <c r="B41" s="7" t="e">
        <f>list!C41</f>
        <v>#REF!</v>
      </c>
      <c r="C41" s="7" t="str">
        <f>cont!E41</f>
        <v>c150</v>
      </c>
      <c r="D41" s="8" t="str">
        <f t="shared" si="0"/>
        <v>c150</v>
      </c>
      <c r="E41" t="s">
        <v>120</v>
      </c>
      <c r="F41" s="5">
        <f>list!B41</f>
        <v>79</v>
      </c>
      <c r="G41" t="s">
        <v>121</v>
      </c>
      <c r="H41" t="str">
        <f t="shared" si="4"/>
        <v>c150</v>
      </c>
      <c r="I41" t="s">
        <v>122</v>
      </c>
      <c r="K41" s="36" t="e">
        <f t="shared" si="2"/>
        <v>#REF!</v>
      </c>
    </row>
    <row r="42" spans="1:11" x14ac:dyDescent="0.25">
      <c r="A42" s="7" t="s">
        <v>119</v>
      </c>
      <c r="B42" s="7" t="e">
        <f>list!C42</f>
        <v>#REF!</v>
      </c>
      <c r="C42" s="7" t="str">
        <f>cont!E42</f>
        <v>c151</v>
      </c>
      <c r="D42" s="8" t="str">
        <f t="shared" si="0"/>
        <v>c151</v>
      </c>
      <c r="E42" t="s">
        <v>120</v>
      </c>
      <c r="F42" s="5">
        <f>list!B42</f>
        <v>80</v>
      </c>
      <c r="G42" t="s">
        <v>121</v>
      </c>
      <c r="H42" t="str">
        <f t="shared" si="4"/>
        <v>c151</v>
      </c>
      <c r="I42" t="s">
        <v>122</v>
      </c>
      <c r="K42" s="36" t="e">
        <f t="shared" si="2"/>
        <v>#REF!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"/>
  <sheetViews>
    <sheetView topLeftCell="A27" workbookViewId="0">
      <selection activeCell="V1" sqref="V1:V42"/>
    </sheetView>
  </sheetViews>
  <sheetFormatPr defaultRowHeight="15" x14ac:dyDescent="0.25"/>
  <cols>
    <col min="1" max="4" width="9.140625" style="7"/>
    <col min="6" max="6" width="9.140625" style="5"/>
    <col min="10" max="10" width="17.42578125" customWidth="1"/>
    <col min="14" max="14" width="9.140625" style="17"/>
    <col min="15" max="15" width="9.140625" style="36"/>
  </cols>
  <sheetData>
    <row r="1" spans="1:15" s="6" customFormat="1" ht="30" x14ac:dyDescent="0.25">
      <c r="A1" s="25" t="s">
        <v>111</v>
      </c>
      <c r="B1" s="25" t="s">
        <v>116</v>
      </c>
      <c r="C1" s="25" t="s">
        <v>113</v>
      </c>
      <c r="D1" s="25" t="s">
        <v>113</v>
      </c>
      <c r="E1" s="25"/>
      <c r="F1" s="26" t="s">
        <v>117</v>
      </c>
      <c r="G1" s="25"/>
      <c r="H1" s="25" t="s">
        <v>118</v>
      </c>
      <c r="I1" s="25" t="s">
        <v>167</v>
      </c>
      <c r="J1" s="25" t="s">
        <v>115</v>
      </c>
      <c r="K1" s="25" t="s">
        <v>167</v>
      </c>
      <c r="L1" s="25" t="s">
        <v>862</v>
      </c>
      <c r="M1" s="25" t="s">
        <v>123</v>
      </c>
      <c r="N1" s="24"/>
      <c r="O1" s="37" t="s">
        <v>124</v>
      </c>
    </row>
    <row r="2" spans="1:15" x14ac:dyDescent="0.25">
      <c r="A2" s="7" t="s">
        <v>119</v>
      </c>
      <c r="B2" s="7" t="e">
        <f>list!C2</f>
        <v>#REF!</v>
      </c>
      <c r="C2" s="7" t="str">
        <f>cont!E2</f>
        <v>c111</v>
      </c>
      <c r="D2" s="8" t="str">
        <f>C2</f>
        <v>c111</v>
      </c>
      <c r="E2" t="s">
        <v>120</v>
      </c>
      <c r="F2" s="5">
        <v>80</v>
      </c>
      <c r="G2" t="s">
        <v>121</v>
      </c>
      <c r="H2" t="str">
        <f>C2</f>
        <v>c111</v>
      </c>
      <c r="I2" t="s">
        <v>860</v>
      </c>
      <c r="J2" t="str">
        <f>C2</f>
        <v>c111</v>
      </c>
      <c r="K2" t="s">
        <v>863</v>
      </c>
      <c r="L2" t="e">
        <f>осн!AN2</f>
        <v>#REF!</v>
      </c>
      <c r="M2" t="s">
        <v>861</v>
      </c>
      <c r="O2" s="36" t="e">
        <f>A2&amp;"', '"&amp;B2&amp;"', '"&amp;C2&amp;"', '', '"&amp;D2&amp;"', '"&amp;E2&amp;F2&amp;G2&amp;H2&amp;I2&amp;J2&amp;K2&amp;L2&amp;M2</f>
        <v>#REF!</v>
      </c>
    </row>
    <row r="3" spans="1:15" x14ac:dyDescent="0.25">
      <c r="A3" s="7" t="s">
        <v>119</v>
      </c>
      <c r="B3" s="7" t="e">
        <f>list!C3</f>
        <v>#REF!</v>
      </c>
      <c r="C3" s="7" t="str">
        <f>cont!E3</f>
        <v>c112</v>
      </c>
      <c r="D3" s="8" t="str">
        <f t="shared" ref="D3:D42" si="0">C3</f>
        <v>c112</v>
      </c>
      <c r="E3" t="s">
        <v>120</v>
      </c>
      <c r="F3" s="5">
        <v>80</v>
      </c>
      <c r="G3" t="s">
        <v>121</v>
      </c>
      <c r="H3" t="str">
        <f t="shared" ref="H3:H42" si="1">C3</f>
        <v>c112</v>
      </c>
      <c r="I3" t="s">
        <v>860</v>
      </c>
      <c r="J3" t="str">
        <f t="shared" ref="J3:J42" si="2">C3</f>
        <v>c112</v>
      </c>
      <c r="K3" t="s">
        <v>863</v>
      </c>
      <c r="L3" t="e">
        <f>осн!AN3</f>
        <v>#REF!</v>
      </c>
      <c r="M3" t="s">
        <v>861</v>
      </c>
      <c r="O3" s="36" t="e">
        <f t="shared" ref="O3:O42" si="3">A3&amp;"', '"&amp;B3&amp;"', '"&amp;C3&amp;"', '', '"&amp;D3&amp;"', '"&amp;E3&amp;F3&amp;G3&amp;H3&amp;I3&amp;J3&amp;K3&amp;L3&amp;M3</f>
        <v>#REF!</v>
      </c>
    </row>
    <row r="4" spans="1:15" x14ac:dyDescent="0.25">
      <c r="A4" s="7" t="s">
        <v>119</v>
      </c>
      <c r="B4" s="7" t="e">
        <f>list!C4</f>
        <v>#REF!</v>
      </c>
      <c r="C4" s="7" t="str">
        <f>cont!E4</f>
        <v>c113</v>
      </c>
      <c r="D4" s="8" t="str">
        <f t="shared" si="0"/>
        <v>c113</v>
      </c>
      <c r="E4" t="s">
        <v>120</v>
      </c>
      <c r="F4" s="5">
        <v>80</v>
      </c>
      <c r="G4" t="s">
        <v>121</v>
      </c>
      <c r="H4" t="str">
        <f t="shared" si="1"/>
        <v>c113</v>
      </c>
      <c r="I4" t="s">
        <v>860</v>
      </c>
      <c r="J4" t="str">
        <f t="shared" si="2"/>
        <v>c113</v>
      </c>
      <c r="K4" t="s">
        <v>863</v>
      </c>
      <c r="L4" t="e">
        <f>осн!AN4</f>
        <v>#REF!</v>
      </c>
      <c r="M4" t="s">
        <v>861</v>
      </c>
      <c r="O4" s="36" t="e">
        <f t="shared" si="3"/>
        <v>#REF!</v>
      </c>
    </row>
    <row r="5" spans="1:15" x14ac:dyDescent="0.25">
      <c r="A5" s="7" t="s">
        <v>119</v>
      </c>
      <c r="B5" s="7" t="e">
        <f>list!C5</f>
        <v>#REF!</v>
      </c>
      <c r="C5" s="7" t="str">
        <f>cont!E5</f>
        <v>c114</v>
      </c>
      <c r="D5" s="8" t="str">
        <f t="shared" si="0"/>
        <v>c114</v>
      </c>
      <c r="E5" t="s">
        <v>120</v>
      </c>
      <c r="F5" s="5">
        <v>80</v>
      </c>
      <c r="G5" t="s">
        <v>121</v>
      </c>
      <c r="H5" t="str">
        <f t="shared" si="1"/>
        <v>c114</v>
      </c>
      <c r="I5" t="s">
        <v>860</v>
      </c>
      <c r="J5" t="str">
        <f t="shared" si="2"/>
        <v>c114</v>
      </c>
      <c r="K5" t="s">
        <v>863</v>
      </c>
      <c r="L5" t="e">
        <f>осн!AN5</f>
        <v>#REF!</v>
      </c>
      <c r="M5" t="s">
        <v>861</v>
      </c>
      <c r="O5" s="36" t="e">
        <f t="shared" si="3"/>
        <v>#REF!</v>
      </c>
    </row>
    <row r="6" spans="1:15" x14ac:dyDescent="0.25">
      <c r="A6" s="7" t="s">
        <v>119</v>
      </c>
      <c r="B6" s="7" t="e">
        <f>list!C6</f>
        <v>#REF!</v>
      </c>
      <c r="C6" s="7" t="str">
        <f>cont!E6</f>
        <v>c115</v>
      </c>
      <c r="D6" s="8" t="str">
        <f t="shared" si="0"/>
        <v>c115</v>
      </c>
      <c r="E6" t="s">
        <v>120</v>
      </c>
      <c r="F6" s="5">
        <v>80</v>
      </c>
      <c r="G6" t="s">
        <v>121</v>
      </c>
      <c r="H6" t="str">
        <f t="shared" si="1"/>
        <v>c115</v>
      </c>
      <c r="I6" t="s">
        <v>860</v>
      </c>
      <c r="J6" t="str">
        <f t="shared" si="2"/>
        <v>c115</v>
      </c>
      <c r="K6" t="s">
        <v>863</v>
      </c>
      <c r="L6" t="e">
        <f>осн!AN6</f>
        <v>#REF!</v>
      </c>
      <c r="M6" t="s">
        <v>861</v>
      </c>
      <c r="O6" s="36" t="e">
        <f t="shared" si="3"/>
        <v>#REF!</v>
      </c>
    </row>
    <row r="7" spans="1:15" x14ac:dyDescent="0.25">
      <c r="A7" s="7" t="s">
        <v>119</v>
      </c>
      <c r="B7" s="7" t="e">
        <f>list!C7</f>
        <v>#REF!</v>
      </c>
      <c r="C7" s="7" t="str">
        <f>cont!E7</f>
        <v>c116</v>
      </c>
      <c r="D7" s="8" t="str">
        <f t="shared" si="0"/>
        <v>c116</v>
      </c>
      <c r="E7" t="s">
        <v>120</v>
      </c>
      <c r="F7" s="5">
        <v>80</v>
      </c>
      <c r="G7" t="s">
        <v>121</v>
      </c>
      <c r="H7" t="str">
        <f t="shared" si="1"/>
        <v>c116</v>
      </c>
      <c r="I7" t="s">
        <v>860</v>
      </c>
      <c r="J7" t="str">
        <f t="shared" si="2"/>
        <v>c116</v>
      </c>
      <c r="K7" t="s">
        <v>863</v>
      </c>
      <c r="L7" t="e">
        <f>осн!AN7</f>
        <v>#REF!</v>
      </c>
      <c r="M7" t="s">
        <v>861</v>
      </c>
      <c r="O7" s="36" t="e">
        <f t="shared" si="3"/>
        <v>#REF!</v>
      </c>
    </row>
    <row r="8" spans="1:15" x14ac:dyDescent="0.25">
      <c r="A8" s="7" t="s">
        <v>119</v>
      </c>
      <c r="B8" s="7" t="e">
        <f>list!C8</f>
        <v>#REF!</v>
      </c>
      <c r="C8" s="7" t="str">
        <f>cont!E8</f>
        <v>c117</v>
      </c>
      <c r="D8" s="8" t="str">
        <f t="shared" si="0"/>
        <v>c117</v>
      </c>
      <c r="E8" t="s">
        <v>120</v>
      </c>
      <c r="F8" s="5">
        <v>80</v>
      </c>
      <c r="G8" t="s">
        <v>121</v>
      </c>
      <c r="H8" t="str">
        <f t="shared" si="1"/>
        <v>c117</v>
      </c>
      <c r="I8" t="s">
        <v>860</v>
      </c>
      <c r="J8" t="str">
        <f t="shared" si="2"/>
        <v>c117</v>
      </c>
      <c r="K8" t="s">
        <v>863</v>
      </c>
      <c r="L8" t="e">
        <f>осн!AN8</f>
        <v>#REF!</v>
      </c>
      <c r="M8" t="s">
        <v>861</v>
      </c>
      <c r="O8" s="36" t="e">
        <f t="shared" si="3"/>
        <v>#REF!</v>
      </c>
    </row>
    <row r="9" spans="1:15" x14ac:dyDescent="0.25">
      <c r="A9" s="7" t="s">
        <v>119</v>
      </c>
      <c r="B9" s="7" t="e">
        <f>list!C9</f>
        <v>#REF!</v>
      </c>
      <c r="C9" s="7" t="str">
        <f>cont!E9</f>
        <v>c118</v>
      </c>
      <c r="D9" s="8" t="str">
        <f t="shared" si="0"/>
        <v>c118</v>
      </c>
      <c r="E9" t="s">
        <v>120</v>
      </c>
      <c r="F9" s="5">
        <v>80</v>
      </c>
      <c r="G9" t="s">
        <v>121</v>
      </c>
      <c r="H9" t="str">
        <f t="shared" si="1"/>
        <v>c118</v>
      </c>
      <c r="I9" t="s">
        <v>860</v>
      </c>
      <c r="J9" t="str">
        <f t="shared" si="2"/>
        <v>c118</v>
      </c>
      <c r="K9" t="s">
        <v>863</v>
      </c>
      <c r="L9" t="e">
        <f>осн!AN9</f>
        <v>#REF!</v>
      </c>
      <c r="M9" t="s">
        <v>861</v>
      </c>
      <c r="O9" s="36" t="e">
        <f t="shared" si="3"/>
        <v>#REF!</v>
      </c>
    </row>
    <row r="10" spans="1:15" x14ac:dyDescent="0.25">
      <c r="A10" s="7" t="s">
        <v>119</v>
      </c>
      <c r="B10" s="7" t="e">
        <f>list!C10</f>
        <v>#REF!</v>
      </c>
      <c r="C10" s="7" t="str">
        <f>cont!E10</f>
        <v>c119</v>
      </c>
      <c r="D10" s="8" t="str">
        <f t="shared" si="0"/>
        <v>c119</v>
      </c>
      <c r="E10" t="s">
        <v>120</v>
      </c>
      <c r="F10" s="5">
        <v>80</v>
      </c>
      <c r="G10" t="s">
        <v>121</v>
      </c>
      <c r="H10" t="str">
        <f t="shared" si="1"/>
        <v>c119</v>
      </c>
      <c r="I10" t="s">
        <v>860</v>
      </c>
      <c r="J10" t="str">
        <f t="shared" si="2"/>
        <v>c119</v>
      </c>
      <c r="K10" t="s">
        <v>863</v>
      </c>
      <c r="L10" t="e">
        <f>осн!AN10</f>
        <v>#REF!</v>
      </c>
      <c r="M10" t="s">
        <v>861</v>
      </c>
      <c r="O10" s="36" t="e">
        <f t="shared" si="3"/>
        <v>#REF!</v>
      </c>
    </row>
    <row r="11" spans="1:15" x14ac:dyDescent="0.25">
      <c r="A11" s="7" t="s">
        <v>119</v>
      </c>
      <c r="B11" s="7" t="e">
        <f>list!C11</f>
        <v>#REF!</v>
      </c>
      <c r="C11" s="7" t="str">
        <f>cont!E11</f>
        <v>c120</v>
      </c>
      <c r="D11" s="8" t="str">
        <f t="shared" si="0"/>
        <v>c120</v>
      </c>
      <c r="E11" t="s">
        <v>120</v>
      </c>
      <c r="F11" s="5">
        <v>80</v>
      </c>
      <c r="G11" t="s">
        <v>121</v>
      </c>
      <c r="H11" t="str">
        <f t="shared" si="1"/>
        <v>c120</v>
      </c>
      <c r="I11" t="s">
        <v>860</v>
      </c>
      <c r="J11" t="str">
        <f t="shared" si="2"/>
        <v>c120</v>
      </c>
      <c r="K11" t="s">
        <v>863</v>
      </c>
      <c r="L11" t="e">
        <f>осн!AN11</f>
        <v>#REF!</v>
      </c>
      <c r="M11" t="s">
        <v>861</v>
      </c>
      <c r="O11" s="36" t="e">
        <f t="shared" si="3"/>
        <v>#REF!</v>
      </c>
    </row>
    <row r="12" spans="1:15" x14ac:dyDescent="0.25">
      <c r="A12" s="7" t="s">
        <v>119</v>
      </c>
      <c r="B12" s="7" t="e">
        <f>list!C12</f>
        <v>#REF!</v>
      </c>
      <c r="C12" s="7" t="str">
        <f>cont!E12</f>
        <v>c121</v>
      </c>
      <c r="D12" s="8" t="str">
        <f t="shared" si="0"/>
        <v>c121</v>
      </c>
      <c r="E12" t="s">
        <v>120</v>
      </c>
      <c r="F12" s="5">
        <v>80</v>
      </c>
      <c r="G12" t="s">
        <v>121</v>
      </c>
      <c r="H12" t="str">
        <f t="shared" si="1"/>
        <v>c121</v>
      </c>
      <c r="I12" t="s">
        <v>860</v>
      </c>
      <c r="J12" t="str">
        <f t="shared" si="2"/>
        <v>c121</v>
      </c>
      <c r="K12" t="s">
        <v>863</v>
      </c>
      <c r="L12" t="e">
        <f>осн!AN12</f>
        <v>#REF!</v>
      </c>
      <c r="M12" t="s">
        <v>861</v>
      </c>
      <c r="O12" s="36" t="e">
        <f t="shared" si="3"/>
        <v>#REF!</v>
      </c>
    </row>
    <row r="13" spans="1:15" x14ac:dyDescent="0.25">
      <c r="A13" s="7" t="s">
        <v>119</v>
      </c>
      <c r="B13" s="7" t="e">
        <f>list!C13</f>
        <v>#REF!</v>
      </c>
      <c r="C13" s="7" t="str">
        <f>cont!E13</f>
        <v>c122</v>
      </c>
      <c r="D13" s="8" t="str">
        <f t="shared" si="0"/>
        <v>c122</v>
      </c>
      <c r="E13" t="s">
        <v>120</v>
      </c>
      <c r="F13" s="5">
        <v>80</v>
      </c>
      <c r="G13" t="s">
        <v>121</v>
      </c>
      <c r="H13" t="str">
        <f t="shared" si="1"/>
        <v>c122</v>
      </c>
      <c r="I13" t="s">
        <v>860</v>
      </c>
      <c r="J13" t="str">
        <f t="shared" si="2"/>
        <v>c122</v>
      </c>
      <c r="K13" t="s">
        <v>863</v>
      </c>
      <c r="L13" t="e">
        <f>осн!AN13</f>
        <v>#REF!</v>
      </c>
      <c r="M13" t="s">
        <v>861</v>
      </c>
      <c r="O13" s="36" t="e">
        <f t="shared" si="3"/>
        <v>#REF!</v>
      </c>
    </row>
    <row r="14" spans="1:15" x14ac:dyDescent="0.25">
      <c r="A14" s="7" t="s">
        <v>119</v>
      </c>
      <c r="B14" s="7" t="e">
        <f>list!C14</f>
        <v>#REF!</v>
      </c>
      <c r="C14" s="7" t="str">
        <f>cont!E14</f>
        <v>c123</v>
      </c>
      <c r="D14" s="8" t="str">
        <f t="shared" si="0"/>
        <v>c123</v>
      </c>
      <c r="E14" t="s">
        <v>120</v>
      </c>
      <c r="F14" s="5">
        <v>80</v>
      </c>
      <c r="G14" t="s">
        <v>121</v>
      </c>
      <c r="H14" t="str">
        <f t="shared" si="1"/>
        <v>c123</v>
      </c>
      <c r="I14" t="s">
        <v>860</v>
      </c>
      <c r="J14" t="str">
        <f t="shared" si="2"/>
        <v>c123</v>
      </c>
      <c r="K14" t="s">
        <v>863</v>
      </c>
      <c r="L14" t="e">
        <f>осн!AN14</f>
        <v>#REF!</v>
      </c>
      <c r="M14" t="s">
        <v>861</v>
      </c>
      <c r="O14" s="36" t="e">
        <f t="shared" si="3"/>
        <v>#REF!</v>
      </c>
    </row>
    <row r="15" spans="1:15" x14ac:dyDescent="0.25">
      <c r="A15" s="7" t="s">
        <v>119</v>
      </c>
      <c r="B15" s="7" t="e">
        <f>list!C15</f>
        <v>#REF!</v>
      </c>
      <c r="C15" s="7" t="str">
        <f>cont!E15</f>
        <v>c124</v>
      </c>
      <c r="D15" s="8" t="str">
        <f t="shared" si="0"/>
        <v>c124</v>
      </c>
      <c r="E15" t="s">
        <v>120</v>
      </c>
      <c r="F15" s="5">
        <v>80</v>
      </c>
      <c r="G15" t="s">
        <v>121</v>
      </c>
      <c r="H15" t="str">
        <f t="shared" si="1"/>
        <v>c124</v>
      </c>
      <c r="I15" t="s">
        <v>860</v>
      </c>
      <c r="J15" t="str">
        <f t="shared" si="2"/>
        <v>c124</v>
      </c>
      <c r="K15" t="s">
        <v>863</v>
      </c>
      <c r="L15" t="e">
        <f>осн!AN15</f>
        <v>#REF!</v>
      </c>
      <c r="M15" t="s">
        <v>861</v>
      </c>
      <c r="O15" s="36" t="e">
        <f t="shared" si="3"/>
        <v>#REF!</v>
      </c>
    </row>
    <row r="16" spans="1:15" x14ac:dyDescent="0.25">
      <c r="A16" s="7" t="s">
        <v>119</v>
      </c>
      <c r="B16" s="7" t="e">
        <f>list!C16</f>
        <v>#REF!</v>
      </c>
      <c r="C16" s="7" t="str">
        <f>cont!E16</f>
        <v>c125</v>
      </c>
      <c r="D16" s="8" t="str">
        <f t="shared" si="0"/>
        <v>c125</v>
      </c>
      <c r="E16" t="s">
        <v>120</v>
      </c>
      <c r="F16" s="5">
        <v>80</v>
      </c>
      <c r="G16" t="s">
        <v>121</v>
      </c>
      <c r="H16" t="str">
        <f t="shared" si="1"/>
        <v>c125</v>
      </c>
      <c r="I16" t="s">
        <v>860</v>
      </c>
      <c r="J16" t="str">
        <f t="shared" si="2"/>
        <v>c125</v>
      </c>
      <c r="K16" t="s">
        <v>863</v>
      </c>
      <c r="L16" t="e">
        <f>осн!AN16</f>
        <v>#REF!</v>
      </c>
      <c r="M16" t="s">
        <v>861</v>
      </c>
      <c r="O16" s="36" t="e">
        <f t="shared" si="3"/>
        <v>#REF!</v>
      </c>
    </row>
    <row r="17" spans="1:15" x14ac:dyDescent="0.25">
      <c r="A17" s="7" t="s">
        <v>119</v>
      </c>
      <c r="B17" s="7" t="e">
        <f>list!C17</f>
        <v>#REF!</v>
      </c>
      <c r="C17" s="7" t="str">
        <f>cont!E17</f>
        <v>c126</v>
      </c>
      <c r="D17" s="8" t="str">
        <f t="shared" si="0"/>
        <v>c126</v>
      </c>
      <c r="E17" t="s">
        <v>120</v>
      </c>
      <c r="F17" s="5">
        <v>80</v>
      </c>
      <c r="G17" t="s">
        <v>121</v>
      </c>
      <c r="H17" t="str">
        <f t="shared" si="1"/>
        <v>c126</v>
      </c>
      <c r="I17" t="s">
        <v>860</v>
      </c>
      <c r="J17" t="str">
        <f t="shared" si="2"/>
        <v>c126</v>
      </c>
      <c r="K17" t="s">
        <v>863</v>
      </c>
      <c r="L17" t="e">
        <f>осн!AN17</f>
        <v>#REF!</v>
      </c>
      <c r="M17" t="s">
        <v>861</v>
      </c>
      <c r="O17" s="36" t="e">
        <f t="shared" si="3"/>
        <v>#REF!</v>
      </c>
    </row>
    <row r="18" spans="1:15" x14ac:dyDescent="0.25">
      <c r="A18" s="7" t="s">
        <v>119</v>
      </c>
      <c r="B18" s="7" t="e">
        <f>list!C18</f>
        <v>#REF!</v>
      </c>
      <c r="C18" s="7" t="str">
        <f>cont!E18</f>
        <v>c127</v>
      </c>
      <c r="D18" s="8" t="str">
        <f t="shared" si="0"/>
        <v>c127</v>
      </c>
      <c r="E18" t="s">
        <v>120</v>
      </c>
      <c r="F18" s="5">
        <v>80</v>
      </c>
      <c r="G18" t="s">
        <v>121</v>
      </c>
      <c r="H18" t="str">
        <f t="shared" si="1"/>
        <v>c127</v>
      </c>
      <c r="I18" t="s">
        <v>860</v>
      </c>
      <c r="J18" t="str">
        <f t="shared" si="2"/>
        <v>c127</v>
      </c>
      <c r="K18" t="s">
        <v>863</v>
      </c>
      <c r="L18" t="e">
        <f>осн!AN18</f>
        <v>#REF!</v>
      </c>
      <c r="M18" t="s">
        <v>861</v>
      </c>
      <c r="O18" s="36" t="e">
        <f t="shared" si="3"/>
        <v>#REF!</v>
      </c>
    </row>
    <row r="19" spans="1:15" x14ac:dyDescent="0.25">
      <c r="A19" s="7" t="s">
        <v>119</v>
      </c>
      <c r="B19" s="7" t="e">
        <f>list!C19</f>
        <v>#REF!</v>
      </c>
      <c r="C19" s="7" t="str">
        <f>cont!E19</f>
        <v>c128</v>
      </c>
      <c r="D19" s="8" t="str">
        <f t="shared" si="0"/>
        <v>c128</v>
      </c>
      <c r="E19" t="s">
        <v>120</v>
      </c>
      <c r="F19" s="5">
        <v>80</v>
      </c>
      <c r="G19" t="s">
        <v>121</v>
      </c>
      <c r="H19" t="str">
        <f t="shared" si="1"/>
        <v>c128</v>
      </c>
      <c r="I19" t="s">
        <v>860</v>
      </c>
      <c r="J19" t="str">
        <f t="shared" si="2"/>
        <v>c128</v>
      </c>
      <c r="K19" t="s">
        <v>863</v>
      </c>
      <c r="L19" t="e">
        <f>осн!AN19</f>
        <v>#REF!</v>
      </c>
      <c r="M19" t="s">
        <v>861</v>
      </c>
      <c r="O19" s="36" t="e">
        <f t="shared" si="3"/>
        <v>#REF!</v>
      </c>
    </row>
    <row r="20" spans="1:15" x14ac:dyDescent="0.25">
      <c r="A20" s="7" t="s">
        <v>119</v>
      </c>
      <c r="B20" s="7" t="e">
        <f>list!C20</f>
        <v>#REF!</v>
      </c>
      <c r="C20" s="7" t="str">
        <f>cont!E20</f>
        <v>c129</v>
      </c>
      <c r="D20" s="8" t="str">
        <f t="shared" si="0"/>
        <v>c129</v>
      </c>
      <c r="E20" t="s">
        <v>120</v>
      </c>
      <c r="F20" s="5">
        <v>80</v>
      </c>
      <c r="G20" t="s">
        <v>121</v>
      </c>
      <c r="H20" t="str">
        <f t="shared" si="1"/>
        <v>c129</v>
      </c>
      <c r="I20" t="s">
        <v>860</v>
      </c>
      <c r="J20" t="str">
        <f t="shared" si="2"/>
        <v>c129</v>
      </c>
      <c r="K20" t="s">
        <v>863</v>
      </c>
      <c r="L20" t="e">
        <f>осн!AN20</f>
        <v>#REF!</v>
      </c>
      <c r="M20" t="s">
        <v>861</v>
      </c>
      <c r="O20" s="36" t="e">
        <f t="shared" si="3"/>
        <v>#REF!</v>
      </c>
    </row>
    <row r="21" spans="1:15" x14ac:dyDescent="0.25">
      <c r="A21" s="7" t="s">
        <v>119</v>
      </c>
      <c r="B21" s="7" t="e">
        <f>list!C21</f>
        <v>#REF!</v>
      </c>
      <c r="C21" s="7" t="str">
        <f>cont!E21</f>
        <v>c130</v>
      </c>
      <c r="D21" s="8" t="str">
        <f t="shared" si="0"/>
        <v>c130</v>
      </c>
      <c r="E21" t="s">
        <v>120</v>
      </c>
      <c r="F21" s="5">
        <v>80</v>
      </c>
      <c r="G21" t="s">
        <v>121</v>
      </c>
      <c r="H21" t="str">
        <f t="shared" si="1"/>
        <v>c130</v>
      </c>
      <c r="I21" t="s">
        <v>860</v>
      </c>
      <c r="J21" t="str">
        <f t="shared" si="2"/>
        <v>c130</v>
      </c>
      <c r="K21" t="s">
        <v>863</v>
      </c>
      <c r="L21" t="e">
        <f>осн!AN21</f>
        <v>#REF!</v>
      </c>
      <c r="M21" t="s">
        <v>861</v>
      </c>
      <c r="O21" s="36" t="e">
        <f t="shared" si="3"/>
        <v>#REF!</v>
      </c>
    </row>
    <row r="22" spans="1:15" x14ac:dyDescent="0.25">
      <c r="A22" s="7" t="s">
        <v>119</v>
      </c>
      <c r="B22" s="7" t="e">
        <f>list!C22</f>
        <v>#REF!</v>
      </c>
      <c r="C22" s="7" t="str">
        <f>cont!E22</f>
        <v>c131</v>
      </c>
      <c r="D22" s="8" t="str">
        <f t="shared" si="0"/>
        <v>c131</v>
      </c>
      <c r="E22" t="s">
        <v>120</v>
      </c>
      <c r="F22" s="5">
        <v>80</v>
      </c>
      <c r="G22" t="s">
        <v>121</v>
      </c>
      <c r="H22" t="str">
        <f t="shared" si="1"/>
        <v>c131</v>
      </c>
      <c r="I22" t="s">
        <v>860</v>
      </c>
      <c r="J22" t="str">
        <f t="shared" si="2"/>
        <v>c131</v>
      </c>
      <c r="K22" t="s">
        <v>863</v>
      </c>
      <c r="L22" t="e">
        <f>осн!AN22</f>
        <v>#REF!</v>
      </c>
      <c r="M22" t="s">
        <v>861</v>
      </c>
      <c r="O22" s="36" t="e">
        <f t="shared" si="3"/>
        <v>#REF!</v>
      </c>
    </row>
    <row r="23" spans="1:15" x14ac:dyDescent="0.25">
      <c r="A23" s="7" t="s">
        <v>119</v>
      </c>
      <c r="B23" s="7" t="e">
        <f>list!C23</f>
        <v>#REF!</v>
      </c>
      <c r="C23" s="7" t="str">
        <f>cont!E23</f>
        <v>c132</v>
      </c>
      <c r="D23" s="8" t="str">
        <f t="shared" si="0"/>
        <v>c132</v>
      </c>
      <c r="E23" t="s">
        <v>120</v>
      </c>
      <c r="F23" s="5">
        <v>80</v>
      </c>
      <c r="G23" t="s">
        <v>121</v>
      </c>
      <c r="H23" t="str">
        <f t="shared" si="1"/>
        <v>c132</v>
      </c>
      <c r="I23" t="s">
        <v>860</v>
      </c>
      <c r="J23" t="str">
        <f t="shared" si="2"/>
        <v>c132</v>
      </c>
      <c r="K23" t="s">
        <v>863</v>
      </c>
      <c r="L23" t="e">
        <f>осн!AN23</f>
        <v>#REF!</v>
      </c>
      <c r="M23" t="s">
        <v>861</v>
      </c>
      <c r="O23" s="36" t="e">
        <f t="shared" si="3"/>
        <v>#REF!</v>
      </c>
    </row>
    <row r="24" spans="1:15" x14ac:dyDescent="0.25">
      <c r="A24" s="7" t="s">
        <v>119</v>
      </c>
      <c r="B24" s="7" t="e">
        <f>list!C24</f>
        <v>#REF!</v>
      </c>
      <c r="C24" s="7" t="str">
        <f>cont!E24</f>
        <v>c133</v>
      </c>
      <c r="D24" s="8" t="str">
        <f t="shared" si="0"/>
        <v>c133</v>
      </c>
      <c r="E24" t="s">
        <v>120</v>
      </c>
      <c r="F24" s="5">
        <v>80</v>
      </c>
      <c r="G24" t="s">
        <v>121</v>
      </c>
      <c r="H24" t="str">
        <f t="shared" si="1"/>
        <v>c133</v>
      </c>
      <c r="I24" t="s">
        <v>860</v>
      </c>
      <c r="J24" t="str">
        <f t="shared" si="2"/>
        <v>c133</v>
      </c>
      <c r="K24" t="s">
        <v>863</v>
      </c>
      <c r="L24" t="e">
        <f>осн!AN24</f>
        <v>#REF!</v>
      </c>
      <c r="M24" t="s">
        <v>861</v>
      </c>
      <c r="O24" s="36" t="e">
        <f t="shared" si="3"/>
        <v>#REF!</v>
      </c>
    </row>
    <row r="25" spans="1:15" x14ac:dyDescent="0.25">
      <c r="A25" s="7" t="s">
        <v>119</v>
      </c>
      <c r="B25" s="7" t="e">
        <f>list!C25</f>
        <v>#REF!</v>
      </c>
      <c r="C25" s="7" t="str">
        <f>cont!E25</f>
        <v>c134</v>
      </c>
      <c r="D25" s="8" t="str">
        <f t="shared" si="0"/>
        <v>c134</v>
      </c>
      <c r="E25" t="s">
        <v>120</v>
      </c>
      <c r="F25" s="5">
        <v>80</v>
      </c>
      <c r="G25" t="s">
        <v>121</v>
      </c>
      <c r="H25" t="str">
        <f t="shared" si="1"/>
        <v>c134</v>
      </c>
      <c r="I25" t="s">
        <v>860</v>
      </c>
      <c r="J25" t="str">
        <f t="shared" si="2"/>
        <v>c134</v>
      </c>
      <c r="K25" t="s">
        <v>863</v>
      </c>
      <c r="L25" t="e">
        <f>осн!AN25</f>
        <v>#REF!</v>
      </c>
      <c r="M25" t="s">
        <v>861</v>
      </c>
      <c r="O25" s="36" t="e">
        <f t="shared" si="3"/>
        <v>#REF!</v>
      </c>
    </row>
    <row r="26" spans="1:15" x14ac:dyDescent="0.25">
      <c r="A26" s="7" t="s">
        <v>119</v>
      </c>
      <c r="B26" s="7" t="e">
        <f>list!C26</f>
        <v>#REF!</v>
      </c>
      <c r="C26" s="7" t="str">
        <f>cont!E26</f>
        <v>c135</v>
      </c>
      <c r="D26" s="8" t="str">
        <f t="shared" si="0"/>
        <v>c135</v>
      </c>
      <c r="E26" t="s">
        <v>120</v>
      </c>
      <c r="F26" s="5">
        <v>80</v>
      </c>
      <c r="G26" t="s">
        <v>121</v>
      </c>
      <c r="H26" t="str">
        <f t="shared" si="1"/>
        <v>c135</v>
      </c>
      <c r="I26" t="s">
        <v>860</v>
      </c>
      <c r="J26" t="str">
        <f t="shared" si="2"/>
        <v>c135</v>
      </c>
      <c r="K26" t="s">
        <v>863</v>
      </c>
      <c r="L26" t="e">
        <f>осн!AN26</f>
        <v>#REF!</v>
      </c>
      <c r="M26" t="s">
        <v>861</v>
      </c>
      <c r="O26" s="36" t="e">
        <f t="shared" si="3"/>
        <v>#REF!</v>
      </c>
    </row>
    <row r="27" spans="1:15" x14ac:dyDescent="0.25">
      <c r="A27" s="7" t="s">
        <v>119</v>
      </c>
      <c r="B27" s="7" t="e">
        <f>list!C27</f>
        <v>#REF!</v>
      </c>
      <c r="C27" s="7" t="str">
        <f>cont!E27</f>
        <v>c136</v>
      </c>
      <c r="D27" s="8" t="str">
        <f t="shared" si="0"/>
        <v>c136</v>
      </c>
      <c r="E27" t="s">
        <v>120</v>
      </c>
      <c r="F27" s="5">
        <v>80</v>
      </c>
      <c r="G27" t="s">
        <v>121</v>
      </c>
      <c r="H27" t="str">
        <f t="shared" si="1"/>
        <v>c136</v>
      </c>
      <c r="I27" t="s">
        <v>860</v>
      </c>
      <c r="J27" t="str">
        <f t="shared" si="2"/>
        <v>c136</v>
      </c>
      <c r="K27" t="s">
        <v>863</v>
      </c>
      <c r="L27" t="e">
        <f>осн!AN27</f>
        <v>#REF!</v>
      </c>
      <c r="M27" t="s">
        <v>861</v>
      </c>
      <c r="O27" s="36" t="e">
        <f t="shared" si="3"/>
        <v>#REF!</v>
      </c>
    </row>
    <row r="28" spans="1:15" x14ac:dyDescent="0.25">
      <c r="A28" s="7" t="s">
        <v>119</v>
      </c>
      <c r="B28" s="7" t="e">
        <f>list!C28</f>
        <v>#REF!</v>
      </c>
      <c r="C28" s="7" t="str">
        <f>cont!E28</f>
        <v>c137</v>
      </c>
      <c r="D28" s="8" t="str">
        <f t="shared" si="0"/>
        <v>c137</v>
      </c>
      <c r="E28" t="s">
        <v>120</v>
      </c>
      <c r="F28" s="5">
        <v>80</v>
      </c>
      <c r="G28" t="s">
        <v>121</v>
      </c>
      <c r="H28" t="str">
        <f t="shared" si="1"/>
        <v>c137</v>
      </c>
      <c r="I28" t="s">
        <v>860</v>
      </c>
      <c r="J28" t="str">
        <f t="shared" si="2"/>
        <v>c137</v>
      </c>
      <c r="K28" t="s">
        <v>863</v>
      </c>
      <c r="L28" t="e">
        <f>осн!AN28</f>
        <v>#REF!</v>
      </c>
      <c r="M28" t="s">
        <v>861</v>
      </c>
      <c r="O28" s="36" t="e">
        <f t="shared" si="3"/>
        <v>#REF!</v>
      </c>
    </row>
    <row r="29" spans="1:15" x14ac:dyDescent="0.25">
      <c r="A29" s="7" t="s">
        <v>119</v>
      </c>
      <c r="B29" s="7" t="e">
        <f>list!C29</f>
        <v>#REF!</v>
      </c>
      <c r="C29" s="7" t="str">
        <f>cont!E29</f>
        <v>c138</v>
      </c>
      <c r="D29" s="8" t="str">
        <f t="shared" si="0"/>
        <v>c138</v>
      </c>
      <c r="E29" t="s">
        <v>120</v>
      </c>
      <c r="F29" s="5">
        <v>80</v>
      </c>
      <c r="G29" t="s">
        <v>121</v>
      </c>
      <c r="H29" t="str">
        <f t="shared" si="1"/>
        <v>c138</v>
      </c>
      <c r="I29" t="s">
        <v>860</v>
      </c>
      <c r="J29" t="str">
        <f t="shared" si="2"/>
        <v>c138</v>
      </c>
      <c r="K29" t="s">
        <v>863</v>
      </c>
      <c r="L29" t="e">
        <f>осн!AN29</f>
        <v>#REF!</v>
      </c>
      <c r="M29" t="s">
        <v>861</v>
      </c>
      <c r="O29" s="36" t="e">
        <f t="shared" si="3"/>
        <v>#REF!</v>
      </c>
    </row>
    <row r="30" spans="1:15" x14ac:dyDescent="0.25">
      <c r="A30" s="7" t="s">
        <v>119</v>
      </c>
      <c r="B30" s="7" t="e">
        <f>list!C30</f>
        <v>#REF!</v>
      </c>
      <c r="C30" s="7" t="str">
        <f>cont!E30</f>
        <v>c139</v>
      </c>
      <c r="D30" s="8" t="str">
        <f t="shared" si="0"/>
        <v>c139</v>
      </c>
      <c r="E30" t="s">
        <v>120</v>
      </c>
      <c r="F30" s="5">
        <v>80</v>
      </c>
      <c r="G30" t="s">
        <v>121</v>
      </c>
      <c r="H30" t="str">
        <f t="shared" si="1"/>
        <v>c139</v>
      </c>
      <c r="I30" t="s">
        <v>860</v>
      </c>
      <c r="J30" t="str">
        <f t="shared" si="2"/>
        <v>c139</v>
      </c>
      <c r="K30" t="s">
        <v>863</v>
      </c>
      <c r="L30" t="e">
        <f>осн!AN30</f>
        <v>#REF!</v>
      </c>
      <c r="M30" t="s">
        <v>861</v>
      </c>
      <c r="O30" s="36" t="e">
        <f t="shared" si="3"/>
        <v>#REF!</v>
      </c>
    </row>
    <row r="31" spans="1:15" x14ac:dyDescent="0.25">
      <c r="A31" s="7" t="s">
        <v>119</v>
      </c>
      <c r="B31" s="7" t="e">
        <f>list!C31</f>
        <v>#REF!</v>
      </c>
      <c r="C31" s="7" t="str">
        <f>cont!E31</f>
        <v>c140</v>
      </c>
      <c r="D31" s="8" t="str">
        <f t="shared" si="0"/>
        <v>c140</v>
      </c>
      <c r="E31" t="s">
        <v>120</v>
      </c>
      <c r="F31" s="5">
        <v>80</v>
      </c>
      <c r="G31" t="s">
        <v>121</v>
      </c>
      <c r="H31" t="str">
        <f t="shared" si="1"/>
        <v>c140</v>
      </c>
      <c r="I31" t="s">
        <v>860</v>
      </c>
      <c r="J31" t="str">
        <f t="shared" si="2"/>
        <v>c140</v>
      </c>
      <c r="K31" t="s">
        <v>863</v>
      </c>
      <c r="L31" t="e">
        <f>осн!AN31</f>
        <v>#REF!</v>
      </c>
      <c r="M31" t="s">
        <v>861</v>
      </c>
      <c r="O31" s="36" t="e">
        <f t="shared" si="3"/>
        <v>#REF!</v>
      </c>
    </row>
    <row r="32" spans="1:15" x14ac:dyDescent="0.25">
      <c r="A32" s="7" t="s">
        <v>119</v>
      </c>
      <c r="B32" s="7" t="e">
        <f>list!C32</f>
        <v>#REF!</v>
      </c>
      <c r="C32" s="7" t="str">
        <f>cont!E32</f>
        <v>c141</v>
      </c>
      <c r="D32" s="8" t="str">
        <f t="shared" si="0"/>
        <v>c141</v>
      </c>
      <c r="E32" t="s">
        <v>120</v>
      </c>
      <c r="F32" s="5">
        <v>80</v>
      </c>
      <c r="G32" t="s">
        <v>121</v>
      </c>
      <c r="H32" t="str">
        <f t="shared" si="1"/>
        <v>c141</v>
      </c>
      <c r="I32" t="s">
        <v>860</v>
      </c>
      <c r="J32" t="str">
        <f t="shared" si="2"/>
        <v>c141</v>
      </c>
      <c r="K32" t="s">
        <v>863</v>
      </c>
      <c r="L32" t="e">
        <f>осн!AN32</f>
        <v>#REF!</v>
      </c>
      <c r="M32" t="s">
        <v>861</v>
      </c>
      <c r="O32" s="36" t="e">
        <f t="shared" si="3"/>
        <v>#REF!</v>
      </c>
    </row>
    <row r="33" spans="1:15" x14ac:dyDescent="0.25">
      <c r="A33" s="7" t="s">
        <v>119</v>
      </c>
      <c r="B33" s="7" t="e">
        <f>list!C33</f>
        <v>#REF!</v>
      </c>
      <c r="C33" s="7" t="str">
        <f>cont!E33</f>
        <v>c142</v>
      </c>
      <c r="D33" s="8" t="str">
        <f t="shared" si="0"/>
        <v>c142</v>
      </c>
      <c r="E33" t="s">
        <v>120</v>
      </c>
      <c r="F33" s="5">
        <v>80</v>
      </c>
      <c r="G33" t="s">
        <v>121</v>
      </c>
      <c r="H33" t="str">
        <f t="shared" si="1"/>
        <v>c142</v>
      </c>
      <c r="I33" t="s">
        <v>860</v>
      </c>
      <c r="J33" t="str">
        <f t="shared" si="2"/>
        <v>c142</v>
      </c>
      <c r="K33" t="s">
        <v>863</v>
      </c>
      <c r="L33" t="e">
        <f>осн!AN33</f>
        <v>#REF!</v>
      </c>
      <c r="M33" t="s">
        <v>861</v>
      </c>
      <c r="O33" s="36" t="e">
        <f t="shared" si="3"/>
        <v>#REF!</v>
      </c>
    </row>
    <row r="34" spans="1:15" x14ac:dyDescent="0.25">
      <c r="A34" s="7" t="s">
        <v>119</v>
      </c>
      <c r="B34" s="7" t="e">
        <f>list!C34</f>
        <v>#REF!</v>
      </c>
      <c r="C34" s="7" t="str">
        <f>cont!E34</f>
        <v>c143</v>
      </c>
      <c r="D34" s="8" t="str">
        <f t="shared" si="0"/>
        <v>c143</v>
      </c>
      <c r="E34" t="s">
        <v>120</v>
      </c>
      <c r="F34" s="5">
        <v>80</v>
      </c>
      <c r="G34" t="s">
        <v>121</v>
      </c>
      <c r="H34" t="str">
        <f t="shared" si="1"/>
        <v>c143</v>
      </c>
      <c r="I34" t="s">
        <v>860</v>
      </c>
      <c r="J34" t="str">
        <f t="shared" si="2"/>
        <v>c143</v>
      </c>
      <c r="K34" t="s">
        <v>863</v>
      </c>
      <c r="L34" t="e">
        <f>осн!AN34</f>
        <v>#REF!</v>
      </c>
      <c r="M34" t="s">
        <v>861</v>
      </c>
      <c r="O34" s="36" t="e">
        <f t="shared" si="3"/>
        <v>#REF!</v>
      </c>
    </row>
    <row r="35" spans="1:15" x14ac:dyDescent="0.25">
      <c r="A35" s="7" t="s">
        <v>119</v>
      </c>
      <c r="B35" s="7" t="e">
        <f>list!C35</f>
        <v>#REF!</v>
      </c>
      <c r="C35" s="7" t="str">
        <f>cont!E35</f>
        <v>c144</v>
      </c>
      <c r="D35" s="8" t="str">
        <f t="shared" si="0"/>
        <v>c144</v>
      </c>
      <c r="E35" t="s">
        <v>120</v>
      </c>
      <c r="F35" s="5">
        <v>80</v>
      </c>
      <c r="G35" t="s">
        <v>121</v>
      </c>
      <c r="H35" t="str">
        <f t="shared" si="1"/>
        <v>c144</v>
      </c>
      <c r="I35" t="s">
        <v>860</v>
      </c>
      <c r="J35" t="str">
        <f t="shared" si="2"/>
        <v>c144</v>
      </c>
      <c r="K35" t="s">
        <v>863</v>
      </c>
      <c r="L35" t="e">
        <f>осн!AN35</f>
        <v>#REF!</v>
      </c>
      <c r="M35" t="s">
        <v>861</v>
      </c>
      <c r="O35" s="36" t="e">
        <f t="shared" si="3"/>
        <v>#REF!</v>
      </c>
    </row>
    <row r="36" spans="1:15" x14ac:dyDescent="0.25">
      <c r="A36" s="7" t="s">
        <v>119</v>
      </c>
      <c r="B36" s="7" t="e">
        <f>list!C36</f>
        <v>#REF!</v>
      </c>
      <c r="C36" s="7" t="str">
        <f>cont!E36</f>
        <v>c145</v>
      </c>
      <c r="D36" s="8" t="str">
        <f t="shared" si="0"/>
        <v>c145</v>
      </c>
      <c r="E36" t="s">
        <v>120</v>
      </c>
      <c r="F36" s="5">
        <v>80</v>
      </c>
      <c r="G36" t="s">
        <v>121</v>
      </c>
      <c r="H36" t="str">
        <f t="shared" si="1"/>
        <v>c145</v>
      </c>
      <c r="I36" t="s">
        <v>860</v>
      </c>
      <c r="J36" t="str">
        <f t="shared" si="2"/>
        <v>c145</v>
      </c>
      <c r="K36" t="s">
        <v>863</v>
      </c>
      <c r="L36" t="e">
        <f>осн!AN36</f>
        <v>#REF!</v>
      </c>
      <c r="M36" t="s">
        <v>861</v>
      </c>
      <c r="O36" s="36" t="e">
        <f t="shared" si="3"/>
        <v>#REF!</v>
      </c>
    </row>
    <row r="37" spans="1:15" x14ac:dyDescent="0.25">
      <c r="A37" s="7" t="s">
        <v>119</v>
      </c>
      <c r="B37" s="7" t="e">
        <f>list!C37</f>
        <v>#REF!</v>
      </c>
      <c r="C37" s="7" t="str">
        <f>cont!E37</f>
        <v>c146</v>
      </c>
      <c r="D37" s="8" t="str">
        <f t="shared" si="0"/>
        <v>c146</v>
      </c>
      <c r="E37" t="s">
        <v>120</v>
      </c>
      <c r="F37" s="5">
        <v>80</v>
      </c>
      <c r="G37" t="s">
        <v>121</v>
      </c>
      <c r="H37" t="str">
        <f t="shared" si="1"/>
        <v>c146</v>
      </c>
      <c r="I37" t="s">
        <v>860</v>
      </c>
      <c r="J37" t="str">
        <f t="shared" si="2"/>
        <v>c146</v>
      </c>
      <c r="K37" t="s">
        <v>863</v>
      </c>
      <c r="L37" t="e">
        <f>осн!AN37</f>
        <v>#REF!</v>
      </c>
      <c r="M37" t="s">
        <v>861</v>
      </c>
      <c r="O37" s="36" t="e">
        <f t="shared" si="3"/>
        <v>#REF!</v>
      </c>
    </row>
    <row r="38" spans="1:15" x14ac:dyDescent="0.25">
      <c r="A38" s="7" t="s">
        <v>119</v>
      </c>
      <c r="B38" s="7" t="e">
        <f>list!C38</f>
        <v>#REF!</v>
      </c>
      <c r="C38" s="7" t="str">
        <f>cont!E38</f>
        <v>c147</v>
      </c>
      <c r="D38" s="8" t="str">
        <f t="shared" si="0"/>
        <v>c147</v>
      </c>
      <c r="E38" t="s">
        <v>120</v>
      </c>
      <c r="F38" s="5">
        <v>80</v>
      </c>
      <c r="G38" t="s">
        <v>121</v>
      </c>
      <c r="H38" t="str">
        <f t="shared" si="1"/>
        <v>c147</v>
      </c>
      <c r="I38" t="s">
        <v>860</v>
      </c>
      <c r="J38" t="str">
        <f t="shared" si="2"/>
        <v>c147</v>
      </c>
      <c r="K38" t="s">
        <v>863</v>
      </c>
      <c r="L38" t="e">
        <f>осн!AN38</f>
        <v>#REF!</v>
      </c>
      <c r="M38" t="s">
        <v>861</v>
      </c>
      <c r="O38" s="36" t="e">
        <f t="shared" si="3"/>
        <v>#REF!</v>
      </c>
    </row>
    <row r="39" spans="1:15" x14ac:dyDescent="0.25">
      <c r="A39" s="7" t="s">
        <v>119</v>
      </c>
      <c r="B39" s="7" t="e">
        <f>list!C39</f>
        <v>#REF!</v>
      </c>
      <c r="C39" s="7" t="str">
        <f>cont!E39</f>
        <v>c148</v>
      </c>
      <c r="D39" s="8" t="str">
        <f t="shared" si="0"/>
        <v>c148</v>
      </c>
      <c r="E39" t="s">
        <v>120</v>
      </c>
      <c r="F39" s="5">
        <v>80</v>
      </c>
      <c r="G39" t="s">
        <v>121</v>
      </c>
      <c r="H39" t="str">
        <f t="shared" si="1"/>
        <v>c148</v>
      </c>
      <c r="I39" t="s">
        <v>860</v>
      </c>
      <c r="J39" t="str">
        <f t="shared" si="2"/>
        <v>c148</v>
      </c>
      <c r="K39" t="s">
        <v>863</v>
      </c>
      <c r="L39" t="e">
        <f>осн!AN39</f>
        <v>#REF!</v>
      </c>
      <c r="M39" t="s">
        <v>861</v>
      </c>
      <c r="O39" s="36" t="e">
        <f t="shared" si="3"/>
        <v>#REF!</v>
      </c>
    </row>
    <row r="40" spans="1:15" x14ac:dyDescent="0.25">
      <c r="A40" s="7" t="s">
        <v>119</v>
      </c>
      <c r="B40" s="7" t="e">
        <f>list!C40</f>
        <v>#REF!</v>
      </c>
      <c r="C40" s="7" t="str">
        <f>cont!E40</f>
        <v>c149</v>
      </c>
      <c r="D40" s="8" t="str">
        <f t="shared" si="0"/>
        <v>c149</v>
      </c>
      <c r="E40" t="s">
        <v>120</v>
      </c>
      <c r="F40" s="5">
        <v>80</v>
      </c>
      <c r="G40" t="s">
        <v>121</v>
      </c>
      <c r="H40" t="str">
        <f t="shared" si="1"/>
        <v>c149</v>
      </c>
      <c r="I40" t="s">
        <v>860</v>
      </c>
      <c r="J40" t="str">
        <f t="shared" si="2"/>
        <v>c149</v>
      </c>
      <c r="K40" t="s">
        <v>863</v>
      </c>
      <c r="L40" t="e">
        <f>осн!AN40</f>
        <v>#REF!</v>
      </c>
      <c r="M40" t="s">
        <v>861</v>
      </c>
      <c r="O40" s="36" t="e">
        <f t="shared" si="3"/>
        <v>#REF!</v>
      </c>
    </row>
    <row r="41" spans="1:15" x14ac:dyDescent="0.25">
      <c r="A41" s="7" t="s">
        <v>119</v>
      </c>
      <c r="B41" s="7" t="e">
        <f>list!C41</f>
        <v>#REF!</v>
      </c>
      <c r="C41" s="7" t="str">
        <f>cont!E41</f>
        <v>c150</v>
      </c>
      <c r="D41" s="8" t="str">
        <f t="shared" si="0"/>
        <v>c150</v>
      </c>
      <c r="E41" t="s">
        <v>120</v>
      </c>
      <c r="F41" s="5">
        <v>80</v>
      </c>
      <c r="G41" t="s">
        <v>121</v>
      </c>
      <c r="H41" t="str">
        <f t="shared" si="1"/>
        <v>c150</v>
      </c>
      <c r="I41" t="s">
        <v>860</v>
      </c>
      <c r="J41" t="str">
        <f t="shared" si="2"/>
        <v>c150</v>
      </c>
      <c r="K41" t="s">
        <v>863</v>
      </c>
      <c r="L41" t="e">
        <f>осн!AN41</f>
        <v>#REF!</v>
      </c>
      <c r="M41" t="s">
        <v>861</v>
      </c>
      <c r="O41" s="36" t="e">
        <f t="shared" si="3"/>
        <v>#REF!</v>
      </c>
    </row>
    <row r="42" spans="1:15" x14ac:dyDescent="0.25">
      <c r="A42" s="7" t="s">
        <v>119</v>
      </c>
      <c r="B42" s="7" t="e">
        <f>list!C42</f>
        <v>#REF!</v>
      </c>
      <c r="C42" s="7" t="str">
        <f>cont!E42</f>
        <v>c151</v>
      </c>
      <c r="D42" s="8" t="str">
        <f t="shared" si="0"/>
        <v>c151</v>
      </c>
      <c r="E42" t="s">
        <v>120</v>
      </c>
      <c r="F42" s="5">
        <v>80</v>
      </c>
      <c r="G42" t="s">
        <v>121</v>
      </c>
      <c r="H42" t="str">
        <f t="shared" si="1"/>
        <v>c151</v>
      </c>
      <c r="I42" t="s">
        <v>860</v>
      </c>
      <c r="J42" t="str">
        <f t="shared" si="2"/>
        <v>c151</v>
      </c>
      <c r="K42" t="s">
        <v>863</v>
      </c>
      <c r="L42" t="e">
        <f>осн!AN42</f>
        <v>#REF!</v>
      </c>
      <c r="M42" t="s">
        <v>861</v>
      </c>
      <c r="O42" s="36" t="e">
        <f t="shared" si="3"/>
        <v>#REF!</v>
      </c>
    </row>
  </sheetData>
  <hyperlinks>
    <hyperlink ref="K2" display="\\&quot;],\\&quot;filter-eval\\&quot;:[\\&quot;0\\&quot;],\\&quot;filter-access\\&quot;:[\\&quot;1\\&quot;]}&quot;,&quot;rows_per_page&quot;:&quot;10&quot;,&quot;menu-anchor_title&quot;:&quot;&quot;,&quot;menu-anchor_css&quot;:&quot;&quot;,&quot;menu_image&quot;:&quot;&quot;,&quot;menu_text&quot;:1,&quot;menu_show&quot;:1,&quot;page_title&quot;:&quot;&quot;,&quot;show_page_heading&quot;:&quot;1&quot;,&quot;page_heading&quot;:&quot;"/>
    <hyperlink ref="K3:K42" display="\\&quot;],\\&quot;filter-eval\\&quot;:[\\&quot;0\\&quot;],\\&quot;filter-access\\&quot;:[\\&quot;1\\&quot;]}&quot;,&quot;rows_per_page&quot;:&quot;10&quot;,&quot;menu-anchor_title&quot;:&quot;&quot;,&quot;menu-anchor_css&quot;:&quot;&quot;,&quot;menu_image&quot;:&quot;&quot;,&quot;menu_text&quot;:1,&quot;menu_show&quot;:1,&quot;page_title&quot;:&quot;&quot;,&quot;show_page_heading&quot;:&quot;1&quot;,&quot;page_heading&quot;:&quot;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39"/>
  <sheetViews>
    <sheetView workbookViewId="0">
      <selection activeCell="V1" sqref="V1:V42"/>
    </sheetView>
  </sheetViews>
  <sheetFormatPr defaultRowHeight="15" x14ac:dyDescent="0.25"/>
  <cols>
    <col min="9" max="9" width="67" bestFit="1" customWidth="1"/>
    <col min="10" max="10" width="16" customWidth="1"/>
    <col min="23" max="23" width="10.140625" bestFit="1" customWidth="1"/>
  </cols>
  <sheetData>
    <row r="1" spans="1:24" x14ac:dyDescent="0.25">
      <c r="A1" t="s">
        <v>337</v>
      </c>
      <c r="H1" t="s">
        <v>815</v>
      </c>
      <c r="I1" t="s">
        <v>817</v>
      </c>
      <c r="J1" t="s">
        <v>818</v>
      </c>
      <c r="K1" t="s">
        <v>124</v>
      </c>
    </row>
    <row r="2" spans="1:24" x14ac:dyDescent="0.25">
      <c r="A2" t="s">
        <v>338</v>
      </c>
      <c r="I2" t="s">
        <v>816</v>
      </c>
      <c r="J2">
        <v>249</v>
      </c>
      <c r="K2" t="str">
        <f>I2&amp;" ="&amp;J2&amp;";"</f>
        <v>DELETE FROM `ez`.`ez_fabrik_elements` WHERE `ez_fabrik_elements`.`id` =249;</v>
      </c>
      <c r="V2" t="s">
        <v>850</v>
      </c>
      <c r="X2">
        <v>10</v>
      </c>
    </row>
    <row r="3" spans="1:24" x14ac:dyDescent="0.25">
      <c r="A3" t="s">
        <v>339</v>
      </c>
      <c r="I3" t="s">
        <v>816</v>
      </c>
      <c r="J3">
        <v>269</v>
      </c>
      <c r="K3" t="str">
        <f t="shared" ref="K3:K66" si="0">I3&amp;" ="&amp;J3&amp;";"</f>
        <v>DELETE FROM `ez`.`ez_fabrik_elements` WHERE `ez_fabrik_elements`.`id` =269;</v>
      </c>
      <c r="V3" s="77" t="s">
        <v>869</v>
      </c>
      <c r="W3" s="77">
        <f t="shared" ref="W3:W43" si="1">V3-$X$2</f>
        <v>43773</v>
      </c>
    </row>
    <row r="4" spans="1:24" x14ac:dyDescent="0.25">
      <c r="A4" s="34">
        <v>230</v>
      </c>
      <c r="I4" t="s">
        <v>816</v>
      </c>
      <c r="J4">
        <v>289</v>
      </c>
      <c r="K4" t="str">
        <f t="shared" si="0"/>
        <v>DELETE FROM `ez`.`ez_fabrik_elements` WHERE `ez_fabrik_elements`.`id` =289;</v>
      </c>
      <c r="V4" s="77" t="s">
        <v>882</v>
      </c>
      <c r="W4" s="77">
        <f t="shared" si="1"/>
        <v>43768</v>
      </c>
    </row>
    <row r="5" spans="1:24" x14ac:dyDescent="0.25">
      <c r="A5" s="34">
        <f>A4+20</f>
        <v>250</v>
      </c>
      <c r="I5" t="s">
        <v>816</v>
      </c>
      <c r="J5">
        <v>309</v>
      </c>
      <c r="K5" t="str">
        <f t="shared" si="0"/>
        <v>DELETE FROM `ez`.`ez_fabrik_elements` WHERE `ez_fabrik_elements`.`id` =309;</v>
      </c>
      <c r="V5" s="77" t="s">
        <v>883</v>
      </c>
      <c r="W5" s="77">
        <f t="shared" si="1"/>
        <v>43767</v>
      </c>
    </row>
    <row r="6" spans="1:24" x14ac:dyDescent="0.25">
      <c r="A6" s="34">
        <f t="shared" ref="A6:A69" si="2">A5+20</f>
        <v>270</v>
      </c>
      <c r="I6" t="s">
        <v>816</v>
      </c>
      <c r="J6">
        <v>329</v>
      </c>
      <c r="K6" t="str">
        <f t="shared" si="0"/>
        <v>DELETE FROM `ez`.`ez_fabrik_elements` WHERE `ez_fabrik_elements`.`id` =329;</v>
      </c>
      <c r="V6" s="77" t="s">
        <v>868</v>
      </c>
      <c r="W6" s="77">
        <f t="shared" si="1"/>
        <v>43766</v>
      </c>
    </row>
    <row r="7" spans="1:24" x14ac:dyDescent="0.25">
      <c r="A7" s="34">
        <f t="shared" si="2"/>
        <v>290</v>
      </c>
      <c r="I7" t="s">
        <v>816</v>
      </c>
      <c r="J7">
        <v>349</v>
      </c>
      <c r="K7" t="str">
        <f t="shared" si="0"/>
        <v>DELETE FROM `ez`.`ez_fabrik_elements` WHERE `ez_fabrik_elements`.`id` =349;</v>
      </c>
      <c r="V7" s="77" t="s">
        <v>868</v>
      </c>
      <c r="W7" s="77">
        <f t="shared" si="1"/>
        <v>43766</v>
      </c>
    </row>
    <row r="8" spans="1:24" x14ac:dyDescent="0.25">
      <c r="A8" s="34">
        <f t="shared" si="2"/>
        <v>310</v>
      </c>
      <c r="I8" t="s">
        <v>816</v>
      </c>
      <c r="J8">
        <v>369</v>
      </c>
      <c r="K8" t="str">
        <f t="shared" si="0"/>
        <v>DELETE FROM `ez`.`ez_fabrik_elements` WHERE `ez_fabrik_elements`.`id` =369;</v>
      </c>
      <c r="V8" s="77" t="s">
        <v>885</v>
      </c>
      <c r="W8" s="77">
        <f t="shared" si="1"/>
        <v>43754</v>
      </c>
    </row>
    <row r="9" spans="1:24" x14ac:dyDescent="0.25">
      <c r="A9" s="34">
        <f t="shared" si="2"/>
        <v>330</v>
      </c>
      <c r="I9" t="s">
        <v>816</v>
      </c>
      <c r="J9">
        <v>389</v>
      </c>
      <c r="K9" t="str">
        <f t="shared" si="0"/>
        <v>DELETE FROM `ez`.`ez_fabrik_elements` WHERE `ez_fabrik_elements`.`id` =389;</v>
      </c>
      <c r="V9" s="77" t="s">
        <v>873</v>
      </c>
      <c r="W9" s="77">
        <f t="shared" si="1"/>
        <v>43752</v>
      </c>
    </row>
    <row r="10" spans="1:24" x14ac:dyDescent="0.25">
      <c r="A10" s="34">
        <f t="shared" si="2"/>
        <v>350</v>
      </c>
      <c r="I10" t="s">
        <v>816</v>
      </c>
      <c r="J10">
        <v>409</v>
      </c>
      <c r="K10" t="str">
        <f t="shared" si="0"/>
        <v>DELETE FROM `ez`.`ez_fabrik_elements` WHERE `ez_fabrik_elements`.`id` =409;</v>
      </c>
      <c r="V10" s="77" t="s">
        <v>873</v>
      </c>
      <c r="W10" s="77">
        <f t="shared" si="1"/>
        <v>43752</v>
      </c>
    </row>
    <row r="11" spans="1:24" x14ac:dyDescent="0.25">
      <c r="A11" s="34">
        <f t="shared" si="2"/>
        <v>370</v>
      </c>
      <c r="I11" t="s">
        <v>816</v>
      </c>
      <c r="J11">
        <v>429</v>
      </c>
      <c r="K11" t="str">
        <f t="shared" si="0"/>
        <v>DELETE FROM `ez`.`ez_fabrik_elements` WHERE `ez_fabrik_elements`.`id` =429;</v>
      </c>
      <c r="V11" s="77" t="s">
        <v>873</v>
      </c>
      <c r="W11" s="77">
        <f t="shared" si="1"/>
        <v>43752</v>
      </c>
    </row>
    <row r="12" spans="1:24" x14ac:dyDescent="0.25">
      <c r="A12" s="34">
        <f t="shared" si="2"/>
        <v>390</v>
      </c>
      <c r="I12" t="s">
        <v>816</v>
      </c>
      <c r="J12">
        <v>449</v>
      </c>
      <c r="K12" t="str">
        <f t="shared" si="0"/>
        <v>DELETE FROM `ez`.`ez_fabrik_elements` WHERE `ez_fabrik_elements`.`id` =449;</v>
      </c>
      <c r="V12" s="77" t="s">
        <v>881</v>
      </c>
      <c r="W12" s="77">
        <f t="shared" si="1"/>
        <v>43747</v>
      </c>
    </row>
    <row r="13" spans="1:24" x14ac:dyDescent="0.25">
      <c r="A13" s="34">
        <f t="shared" si="2"/>
        <v>410</v>
      </c>
      <c r="I13" t="s">
        <v>816</v>
      </c>
      <c r="J13">
        <v>469</v>
      </c>
      <c r="K13" t="str">
        <f t="shared" si="0"/>
        <v>DELETE FROM `ez`.`ez_fabrik_elements` WHERE `ez_fabrik_elements`.`id` =469;</v>
      </c>
      <c r="V13" s="77" t="s">
        <v>874</v>
      </c>
      <c r="W13" s="77">
        <f t="shared" si="1"/>
        <v>43746</v>
      </c>
    </row>
    <row r="14" spans="1:24" x14ac:dyDescent="0.25">
      <c r="A14" s="34">
        <f t="shared" si="2"/>
        <v>430</v>
      </c>
      <c r="I14" t="s">
        <v>816</v>
      </c>
      <c r="J14">
        <v>489</v>
      </c>
      <c r="K14" t="str">
        <f t="shared" si="0"/>
        <v>DELETE FROM `ez`.`ez_fabrik_elements` WHERE `ez_fabrik_elements`.`id` =489;</v>
      </c>
      <c r="V14" s="77" t="s">
        <v>874</v>
      </c>
      <c r="W14" s="77">
        <f t="shared" si="1"/>
        <v>43746</v>
      </c>
    </row>
    <row r="15" spans="1:24" x14ac:dyDescent="0.25">
      <c r="A15" s="34">
        <f t="shared" si="2"/>
        <v>450</v>
      </c>
      <c r="I15" t="s">
        <v>816</v>
      </c>
      <c r="J15">
        <v>509</v>
      </c>
      <c r="K15" t="str">
        <f t="shared" si="0"/>
        <v>DELETE FROM `ez`.`ez_fabrik_elements` WHERE `ez_fabrik_elements`.`id` =509;</v>
      </c>
      <c r="V15" s="77" t="s">
        <v>874</v>
      </c>
      <c r="W15" s="77">
        <f t="shared" si="1"/>
        <v>43746</v>
      </c>
    </row>
    <row r="16" spans="1:24" x14ac:dyDescent="0.25">
      <c r="A16" s="34">
        <f t="shared" si="2"/>
        <v>470</v>
      </c>
      <c r="I16" t="s">
        <v>816</v>
      </c>
      <c r="J16">
        <v>529</v>
      </c>
      <c r="K16" t="str">
        <f t="shared" si="0"/>
        <v>DELETE FROM `ez`.`ez_fabrik_elements` WHERE `ez_fabrik_elements`.`id` =529;</v>
      </c>
      <c r="V16" s="77" t="s">
        <v>876</v>
      </c>
      <c r="W16" s="77">
        <f t="shared" si="1"/>
        <v>43745</v>
      </c>
    </row>
    <row r="17" spans="1:23" x14ac:dyDescent="0.25">
      <c r="A17" s="34">
        <f t="shared" si="2"/>
        <v>490</v>
      </c>
      <c r="I17" t="s">
        <v>816</v>
      </c>
      <c r="J17">
        <v>549</v>
      </c>
      <c r="K17" t="str">
        <f t="shared" si="0"/>
        <v>DELETE FROM `ez`.`ez_fabrik_elements` WHERE `ez_fabrik_elements`.`id` =549;</v>
      </c>
      <c r="V17" s="77" t="s">
        <v>876</v>
      </c>
      <c r="W17" s="77">
        <f t="shared" si="1"/>
        <v>43745</v>
      </c>
    </row>
    <row r="18" spans="1:23" x14ac:dyDescent="0.25">
      <c r="A18" s="34">
        <f t="shared" si="2"/>
        <v>510</v>
      </c>
      <c r="I18" t="s">
        <v>816</v>
      </c>
      <c r="J18">
        <v>569</v>
      </c>
      <c r="K18" t="str">
        <f t="shared" si="0"/>
        <v>DELETE FROM `ez`.`ez_fabrik_elements` WHERE `ez_fabrik_elements`.`id` =569;</v>
      </c>
      <c r="V18" s="77" t="s">
        <v>875</v>
      </c>
      <c r="W18" s="77">
        <f t="shared" si="1"/>
        <v>43740</v>
      </c>
    </row>
    <row r="19" spans="1:23" x14ac:dyDescent="0.25">
      <c r="A19" s="34">
        <f t="shared" si="2"/>
        <v>530</v>
      </c>
      <c r="I19" t="s">
        <v>816</v>
      </c>
      <c r="J19">
        <v>589</v>
      </c>
      <c r="K19" t="str">
        <f t="shared" si="0"/>
        <v>DELETE FROM `ez`.`ez_fabrik_elements` WHERE `ez_fabrik_elements`.`id` =589;</v>
      </c>
      <c r="V19" s="77" t="s">
        <v>875</v>
      </c>
      <c r="W19" s="77">
        <f t="shared" si="1"/>
        <v>43740</v>
      </c>
    </row>
    <row r="20" spans="1:23" x14ac:dyDescent="0.25">
      <c r="A20" s="34">
        <f t="shared" si="2"/>
        <v>550</v>
      </c>
      <c r="I20" t="s">
        <v>816</v>
      </c>
      <c r="J20">
        <v>609</v>
      </c>
      <c r="K20" t="str">
        <f t="shared" si="0"/>
        <v>DELETE FROM `ez`.`ez_fabrik_elements` WHERE `ez_fabrik_elements`.`id` =609;</v>
      </c>
      <c r="V20" s="77" t="s">
        <v>867</v>
      </c>
      <c r="W20" s="77">
        <f t="shared" si="1"/>
        <v>43738</v>
      </c>
    </row>
    <row r="21" spans="1:23" x14ac:dyDescent="0.25">
      <c r="A21" s="34">
        <f t="shared" si="2"/>
        <v>570</v>
      </c>
      <c r="I21" t="s">
        <v>816</v>
      </c>
      <c r="J21">
        <v>629</v>
      </c>
      <c r="K21" t="str">
        <f t="shared" si="0"/>
        <v>DELETE FROM `ez`.`ez_fabrik_elements` WHERE `ez_fabrik_elements`.`id` =629;</v>
      </c>
      <c r="V21" s="77" t="s">
        <v>867</v>
      </c>
      <c r="W21" s="77">
        <f t="shared" si="1"/>
        <v>43738</v>
      </c>
    </row>
    <row r="22" spans="1:23" x14ac:dyDescent="0.25">
      <c r="A22" s="34">
        <f t="shared" si="2"/>
        <v>590</v>
      </c>
      <c r="I22" t="s">
        <v>816</v>
      </c>
      <c r="J22">
        <v>649</v>
      </c>
      <c r="K22" t="str">
        <f t="shared" si="0"/>
        <v>DELETE FROM `ez`.`ez_fabrik_elements` WHERE `ez_fabrik_elements`.`id` =649;</v>
      </c>
      <c r="V22" s="77" t="s">
        <v>867</v>
      </c>
      <c r="W22" s="77">
        <f t="shared" si="1"/>
        <v>43738</v>
      </c>
    </row>
    <row r="23" spans="1:23" x14ac:dyDescent="0.25">
      <c r="A23" s="34">
        <f t="shared" si="2"/>
        <v>610</v>
      </c>
      <c r="I23" t="s">
        <v>816</v>
      </c>
      <c r="J23">
        <v>669</v>
      </c>
      <c r="K23" t="str">
        <f t="shared" si="0"/>
        <v>DELETE FROM `ez`.`ez_fabrik_elements` WHERE `ez_fabrik_elements`.`id` =669;</v>
      </c>
      <c r="V23" s="77" t="s">
        <v>867</v>
      </c>
      <c r="W23" s="77">
        <f t="shared" si="1"/>
        <v>43738</v>
      </c>
    </row>
    <row r="24" spans="1:23" x14ac:dyDescent="0.25">
      <c r="A24" s="34">
        <f t="shared" si="2"/>
        <v>630</v>
      </c>
      <c r="I24" t="s">
        <v>816</v>
      </c>
      <c r="J24">
        <v>689</v>
      </c>
      <c r="K24" t="str">
        <f t="shared" si="0"/>
        <v>DELETE FROM `ez`.`ez_fabrik_elements` WHERE `ez_fabrik_elements`.`id` =689;</v>
      </c>
      <c r="V24" s="77" t="s">
        <v>867</v>
      </c>
      <c r="W24" s="77">
        <f t="shared" si="1"/>
        <v>43738</v>
      </c>
    </row>
    <row r="25" spans="1:23" x14ac:dyDescent="0.25">
      <c r="A25" s="34">
        <f t="shared" si="2"/>
        <v>650</v>
      </c>
      <c r="I25" t="s">
        <v>816</v>
      </c>
      <c r="J25">
        <v>709</v>
      </c>
      <c r="K25" t="str">
        <f t="shared" si="0"/>
        <v>DELETE FROM `ez`.`ez_fabrik_elements` WHERE `ez_fabrik_elements`.`id` =709;</v>
      </c>
      <c r="V25" s="77" t="s">
        <v>877</v>
      </c>
      <c r="W25" s="77">
        <f t="shared" si="1"/>
        <v>43734</v>
      </c>
    </row>
    <row r="26" spans="1:23" x14ac:dyDescent="0.25">
      <c r="A26" s="34">
        <f t="shared" si="2"/>
        <v>670</v>
      </c>
      <c r="I26" t="s">
        <v>816</v>
      </c>
      <c r="J26">
        <v>729</v>
      </c>
      <c r="K26" t="str">
        <f t="shared" si="0"/>
        <v>DELETE FROM `ez`.`ez_fabrik_elements` WHERE `ez_fabrik_elements`.`id` =729;</v>
      </c>
      <c r="V26" s="77" t="s">
        <v>872</v>
      </c>
      <c r="W26" s="77">
        <f t="shared" si="1"/>
        <v>43733</v>
      </c>
    </row>
    <row r="27" spans="1:23" x14ac:dyDescent="0.25">
      <c r="A27" s="34">
        <f t="shared" si="2"/>
        <v>690</v>
      </c>
      <c r="I27" t="s">
        <v>816</v>
      </c>
      <c r="J27">
        <v>749</v>
      </c>
      <c r="K27" t="str">
        <f t="shared" si="0"/>
        <v>DELETE FROM `ez`.`ez_fabrik_elements` WHERE `ez_fabrik_elements`.`id` =749;</v>
      </c>
      <c r="V27" s="77" t="s">
        <v>872</v>
      </c>
      <c r="W27" s="77">
        <f t="shared" si="1"/>
        <v>43733</v>
      </c>
    </row>
    <row r="28" spans="1:23" x14ac:dyDescent="0.25">
      <c r="A28" s="34">
        <f t="shared" si="2"/>
        <v>710</v>
      </c>
      <c r="I28" t="s">
        <v>816</v>
      </c>
      <c r="J28">
        <v>769</v>
      </c>
      <c r="K28" t="str">
        <f t="shared" si="0"/>
        <v>DELETE FROM `ez`.`ez_fabrik_elements` WHERE `ez_fabrik_elements`.`id` =769;</v>
      </c>
      <c r="V28" s="77" t="s">
        <v>872</v>
      </c>
      <c r="W28" s="77">
        <f t="shared" si="1"/>
        <v>43733</v>
      </c>
    </row>
    <row r="29" spans="1:23" x14ac:dyDescent="0.25">
      <c r="A29" s="34">
        <f t="shared" si="2"/>
        <v>730</v>
      </c>
      <c r="I29" t="s">
        <v>816</v>
      </c>
      <c r="J29">
        <v>789</v>
      </c>
      <c r="K29" t="str">
        <f t="shared" si="0"/>
        <v>DELETE FROM `ez`.`ez_fabrik_elements` WHERE `ez_fabrik_elements`.`id` =789;</v>
      </c>
      <c r="V29" s="77" t="s">
        <v>872</v>
      </c>
      <c r="W29" s="77">
        <f t="shared" si="1"/>
        <v>43733</v>
      </c>
    </row>
    <row r="30" spans="1:23" x14ac:dyDescent="0.25">
      <c r="A30" s="34">
        <f t="shared" si="2"/>
        <v>750</v>
      </c>
      <c r="I30" t="s">
        <v>816</v>
      </c>
      <c r="J30">
        <v>809</v>
      </c>
      <c r="K30" t="str">
        <f t="shared" si="0"/>
        <v>DELETE FROM `ez`.`ez_fabrik_elements` WHERE `ez_fabrik_elements`.`id` =809;</v>
      </c>
      <c r="V30" s="77" t="s">
        <v>878</v>
      </c>
      <c r="W30" s="77">
        <f t="shared" si="1"/>
        <v>43732</v>
      </c>
    </row>
    <row r="31" spans="1:23" x14ac:dyDescent="0.25">
      <c r="A31" s="34">
        <f t="shared" si="2"/>
        <v>770</v>
      </c>
      <c r="I31" t="s">
        <v>816</v>
      </c>
      <c r="J31">
        <v>829</v>
      </c>
      <c r="K31" t="str">
        <f t="shared" si="0"/>
        <v>DELETE FROM `ez`.`ez_fabrik_elements` WHERE `ez_fabrik_elements`.`id` =829;</v>
      </c>
      <c r="V31" s="77" t="s">
        <v>870</v>
      </c>
      <c r="W31" s="77">
        <f t="shared" si="1"/>
        <v>43731</v>
      </c>
    </row>
    <row r="32" spans="1:23" x14ac:dyDescent="0.25">
      <c r="A32" s="34">
        <f t="shared" si="2"/>
        <v>790</v>
      </c>
      <c r="I32" t="s">
        <v>816</v>
      </c>
      <c r="J32">
        <v>849</v>
      </c>
      <c r="K32" t="str">
        <f t="shared" si="0"/>
        <v>DELETE FROM `ez`.`ez_fabrik_elements` WHERE `ez_fabrik_elements`.`id` =849;</v>
      </c>
      <c r="V32" s="77" t="s">
        <v>870</v>
      </c>
      <c r="W32" s="77">
        <f t="shared" si="1"/>
        <v>43731</v>
      </c>
    </row>
    <row r="33" spans="1:23" x14ac:dyDescent="0.25">
      <c r="A33" s="34">
        <f t="shared" si="2"/>
        <v>810</v>
      </c>
      <c r="I33" t="s">
        <v>816</v>
      </c>
      <c r="J33">
        <v>869</v>
      </c>
      <c r="K33" t="str">
        <f t="shared" si="0"/>
        <v>DELETE FROM `ez`.`ez_fabrik_elements` WHERE `ez_fabrik_elements`.`id` =869;</v>
      </c>
      <c r="V33" s="77" t="s">
        <v>870</v>
      </c>
      <c r="W33" s="77">
        <f t="shared" si="1"/>
        <v>43731</v>
      </c>
    </row>
    <row r="34" spans="1:23" x14ac:dyDescent="0.25">
      <c r="A34" s="34">
        <f t="shared" si="2"/>
        <v>830</v>
      </c>
      <c r="I34" t="s">
        <v>816</v>
      </c>
      <c r="J34">
        <v>889</v>
      </c>
      <c r="K34" t="str">
        <f t="shared" si="0"/>
        <v>DELETE FROM `ez`.`ez_fabrik_elements` WHERE `ez_fabrik_elements`.`id` =889;</v>
      </c>
      <c r="V34" s="77" t="s">
        <v>879</v>
      </c>
      <c r="W34" s="77">
        <f t="shared" si="1"/>
        <v>43727</v>
      </c>
    </row>
    <row r="35" spans="1:23" x14ac:dyDescent="0.25">
      <c r="A35" s="34">
        <f t="shared" si="2"/>
        <v>850</v>
      </c>
      <c r="I35" t="s">
        <v>816</v>
      </c>
      <c r="J35">
        <v>909</v>
      </c>
      <c r="K35" t="str">
        <f t="shared" si="0"/>
        <v>DELETE FROM `ez`.`ez_fabrik_elements` WHERE `ez_fabrik_elements`.`id` =909;</v>
      </c>
      <c r="V35" s="77" t="s">
        <v>879</v>
      </c>
      <c r="W35" s="77">
        <f t="shared" si="1"/>
        <v>43727</v>
      </c>
    </row>
    <row r="36" spans="1:23" x14ac:dyDescent="0.25">
      <c r="A36" s="34">
        <f t="shared" si="2"/>
        <v>870</v>
      </c>
      <c r="I36" t="s">
        <v>816</v>
      </c>
      <c r="J36">
        <v>929</v>
      </c>
      <c r="K36" t="str">
        <f t="shared" si="0"/>
        <v>DELETE FROM `ez`.`ez_fabrik_elements` WHERE `ez_fabrik_elements`.`id` =929;</v>
      </c>
      <c r="V36" s="77" t="s">
        <v>884</v>
      </c>
      <c r="W36" s="77">
        <f t="shared" si="1"/>
        <v>43726</v>
      </c>
    </row>
    <row r="37" spans="1:23" x14ac:dyDescent="0.25">
      <c r="A37" s="34">
        <f t="shared" si="2"/>
        <v>890</v>
      </c>
      <c r="I37" t="s">
        <v>816</v>
      </c>
      <c r="J37">
        <v>949</v>
      </c>
      <c r="K37" t="str">
        <f t="shared" si="0"/>
        <v>DELETE FROM `ez`.`ez_fabrik_elements` WHERE `ez_fabrik_elements`.`id` =949;</v>
      </c>
      <c r="V37" s="77" t="s">
        <v>866</v>
      </c>
      <c r="W37" s="77">
        <f t="shared" si="1"/>
        <v>43724</v>
      </c>
    </row>
    <row r="38" spans="1:23" x14ac:dyDescent="0.25">
      <c r="A38" s="34">
        <f t="shared" si="2"/>
        <v>910</v>
      </c>
      <c r="I38" t="s">
        <v>816</v>
      </c>
      <c r="J38">
        <v>969</v>
      </c>
      <c r="K38" t="str">
        <f t="shared" si="0"/>
        <v>DELETE FROM `ez`.`ez_fabrik_elements` WHERE `ez_fabrik_elements`.`id` =969;</v>
      </c>
      <c r="V38" s="77" t="s">
        <v>866</v>
      </c>
      <c r="W38" s="77">
        <f t="shared" si="1"/>
        <v>43724</v>
      </c>
    </row>
    <row r="39" spans="1:23" x14ac:dyDescent="0.25">
      <c r="A39" s="34">
        <f t="shared" si="2"/>
        <v>930</v>
      </c>
      <c r="I39" t="s">
        <v>816</v>
      </c>
      <c r="J39">
        <v>989</v>
      </c>
      <c r="K39" t="str">
        <f t="shared" si="0"/>
        <v>DELETE FROM `ez`.`ez_fabrik_elements` WHERE `ez_fabrik_elements`.`id` =989;</v>
      </c>
      <c r="V39" s="77" t="s">
        <v>866</v>
      </c>
      <c r="W39" s="77">
        <f t="shared" si="1"/>
        <v>43724</v>
      </c>
    </row>
    <row r="40" spans="1:23" x14ac:dyDescent="0.25">
      <c r="A40" s="34">
        <f t="shared" si="2"/>
        <v>950</v>
      </c>
      <c r="I40" t="s">
        <v>816</v>
      </c>
      <c r="J40">
        <v>1009</v>
      </c>
      <c r="K40" t="str">
        <f t="shared" si="0"/>
        <v>DELETE FROM `ez`.`ez_fabrik_elements` WHERE `ez_fabrik_elements`.`id` =1009;</v>
      </c>
      <c r="V40" s="77" t="s">
        <v>880</v>
      </c>
      <c r="W40" s="77">
        <f t="shared" si="1"/>
        <v>43719</v>
      </c>
    </row>
    <row r="41" spans="1:23" x14ac:dyDescent="0.25">
      <c r="A41" s="34">
        <f t="shared" si="2"/>
        <v>970</v>
      </c>
      <c r="I41" t="s">
        <v>816</v>
      </c>
      <c r="J41">
        <v>1029</v>
      </c>
      <c r="K41" t="str">
        <f t="shared" si="0"/>
        <v>DELETE FROM `ez`.`ez_fabrik_elements` WHERE `ez_fabrik_elements`.`id` =1029;</v>
      </c>
      <c r="V41" s="77" t="s">
        <v>865</v>
      </c>
      <c r="W41" s="77">
        <f t="shared" si="1"/>
        <v>43717</v>
      </c>
    </row>
    <row r="42" spans="1:23" x14ac:dyDescent="0.25">
      <c r="A42" s="34">
        <f t="shared" si="2"/>
        <v>990</v>
      </c>
      <c r="I42" t="s">
        <v>816</v>
      </c>
      <c r="J42">
        <v>1049</v>
      </c>
      <c r="K42" t="str">
        <f t="shared" si="0"/>
        <v>DELETE FROM `ez`.`ez_fabrik_elements` WHERE `ez_fabrik_elements`.`id` =1049;</v>
      </c>
      <c r="V42" s="77" t="s">
        <v>865</v>
      </c>
      <c r="W42" s="77">
        <f t="shared" si="1"/>
        <v>43717</v>
      </c>
    </row>
    <row r="43" spans="1:23" x14ac:dyDescent="0.25">
      <c r="A43" s="34">
        <f t="shared" si="2"/>
        <v>1010</v>
      </c>
      <c r="I43" t="s">
        <v>816</v>
      </c>
      <c r="J43">
        <v>276</v>
      </c>
      <c r="K43" t="str">
        <f t="shared" si="0"/>
        <v>DELETE FROM `ez`.`ez_fabrik_elements` WHERE `ez_fabrik_elements`.`id` =276;</v>
      </c>
      <c r="V43" s="77" t="s">
        <v>871</v>
      </c>
      <c r="W43" s="77">
        <f t="shared" si="1"/>
        <v>43712</v>
      </c>
    </row>
    <row r="44" spans="1:23" x14ac:dyDescent="0.25">
      <c r="A44" s="34">
        <f t="shared" si="2"/>
        <v>1030</v>
      </c>
      <c r="I44" t="s">
        <v>816</v>
      </c>
      <c r="J44">
        <v>277</v>
      </c>
      <c r="K44" t="str">
        <f t="shared" si="0"/>
        <v>DELETE FROM `ez`.`ez_fabrik_elements` WHERE `ez_fabrik_elements`.`id` =277;</v>
      </c>
    </row>
    <row r="45" spans="1:23" x14ac:dyDescent="0.25">
      <c r="A45" s="34">
        <f t="shared" si="2"/>
        <v>1050</v>
      </c>
      <c r="I45" t="s">
        <v>816</v>
      </c>
      <c r="J45">
        <v>278</v>
      </c>
      <c r="K45" t="str">
        <f t="shared" si="0"/>
        <v>DELETE FROM `ez`.`ez_fabrik_elements` WHERE `ez_fabrik_elements`.`id` =278;</v>
      </c>
    </row>
    <row r="46" spans="1:23" x14ac:dyDescent="0.25">
      <c r="A46" s="34">
        <f t="shared" si="2"/>
        <v>1070</v>
      </c>
      <c r="I46" t="s">
        <v>816</v>
      </c>
      <c r="J46">
        <v>279</v>
      </c>
      <c r="K46" t="str">
        <f t="shared" si="0"/>
        <v>DELETE FROM `ez`.`ez_fabrik_elements` WHERE `ez_fabrik_elements`.`id` =279;</v>
      </c>
    </row>
    <row r="47" spans="1:23" x14ac:dyDescent="0.25">
      <c r="A47" s="34">
        <f t="shared" si="2"/>
        <v>1090</v>
      </c>
      <c r="I47" t="s">
        <v>816</v>
      </c>
      <c r="J47">
        <v>280</v>
      </c>
      <c r="K47" t="str">
        <f t="shared" si="0"/>
        <v>DELETE FROM `ez`.`ez_fabrik_elements` WHERE `ez_fabrik_elements`.`id` =280;</v>
      </c>
    </row>
    <row r="48" spans="1:23" x14ac:dyDescent="0.25">
      <c r="A48" s="34">
        <f t="shared" si="2"/>
        <v>1110</v>
      </c>
      <c r="I48" t="s">
        <v>816</v>
      </c>
      <c r="J48">
        <v>281</v>
      </c>
      <c r="K48" t="str">
        <f t="shared" si="0"/>
        <v>DELETE FROM `ez`.`ez_fabrik_elements` WHERE `ez_fabrik_elements`.`id` =281;</v>
      </c>
    </row>
    <row r="49" spans="1:11" x14ac:dyDescent="0.25">
      <c r="A49" s="34">
        <f t="shared" si="2"/>
        <v>1130</v>
      </c>
      <c r="I49" t="s">
        <v>816</v>
      </c>
      <c r="J49">
        <v>282</v>
      </c>
      <c r="K49" t="str">
        <f t="shared" si="0"/>
        <v>DELETE FROM `ez`.`ez_fabrik_elements` WHERE `ez_fabrik_elements`.`id` =282;</v>
      </c>
    </row>
    <row r="50" spans="1:11" x14ac:dyDescent="0.25">
      <c r="A50" s="34">
        <f t="shared" si="2"/>
        <v>1150</v>
      </c>
      <c r="I50" t="s">
        <v>816</v>
      </c>
      <c r="J50">
        <v>283</v>
      </c>
      <c r="K50" t="str">
        <f t="shared" si="0"/>
        <v>DELETE FROM `ez`.`ez_fabrik_elements` WHERE `ez_fabrik_elements`.`id` =283;</v>
      </c>
    </row>
    <row r="51" spans="1:11" x14ac:dyDescent="0.25">
      <c r="A51" s="34">
        <f t="shared" si="2"/>
        <v>1170</v>
      </c>
      <c r="I51" t="s">
        <v>816</v>
      </c>
      <c r="J51">
        <v>284</v>
      </c>
      <c r="K51" t="str">
        <f t="shared" si="0"/>
        <v>DELETE FROM `ez`.`ez_fabrik_elements` WHERE `ez_fabrik_elements`.`id` =284;</v>
      </c>
    </row>
    <row r="52" spans="1:11" x14ac:dyDescent="0.25">
      <c r="A52" s="34">
        <f t="shared" si="2"/>
        <v>1190</v>
      </c>
      <c r="I52" t="s">
        <v>816</v>
      </c>
      <c r="J52">
        <v>285</v>
      </c>
      <c r="K52" t="str">
        <f t="shared" si="0"/>
        <v>DELETE FROM `ez`.`ez_fabrik_elements` WHERE `ez_fabrik_elements`.`id` =285;</v>
      </c>
    </row>
    <row r="53" spans="1:11" x14ac:dyDescent="0.25">
      <c r="A53" s="34">
        <f t="shared" si="2"/>
        <v>1210</v>
      </c>
      <c r="I53" t="s">
        <v>816</v>
      </c>
      <c r="J53">
        <v>286</v>
      </c>
      <c r="K53" t="str">
        <f t="shared" si="0"/>
        <v>DELETE FROM `ez`.`ez_fabrik_elements` WHERE `ez_fabrik_elements`.`id` =286;</v>
      </c>
    </row>
    <row r="54" spans="1:11" x14ac:dyDescent="0.25">
      <c r="A54" s="34">
        <f t="shared" si="2"/>
        <v>1230</v>
      </c>
      <c r="I54" t="s">
        <v>816</v>
      </c>
      <c r="J54">
        <v>287</v>
      </c>
      <c r="K54" t="str">
        <f t="shared" si="0"/>
        <v>DELETE FROM `ez`.`ez_fabrik_elements` WHERE `ez_fabrik_elements`.`id` =287;</v>
      </c>
    </row>
    <row r="55" spans="1:11" x14ac:dyDescent="0.25">
      <c r="A55" s="34">
        <f t="shared" si="2"/>
        <v>1250</v>
      </c>
      <c r="I55" t="s">
        <v>816</v>
      </c>
      <c r="J55">
        <v>288</v>
      </c>
      <c r="K55" t="str">
        <f t="shared" si="0"/>
        <v>DELETE FROM `ez`.`ez_fabrik_elements` WHERE `ez_fabrik_elements`.`id` =288;</v>
      </c>
    </row>
    <row r="56" spans="1:11" x14ac:dyDescent="0.25">
      <c r="A56" s="34">
        <f t="shared" si="2"/>
        <v>1270</v>
      </c>
      <c r="I56" t="s">
        <v>816</v>
      </c>
      <c r="J56">
        <v>291</v>
      </c>
      <c r="K56" t="str">
        <f t="shared" si="0"/>
        <v>DELETE FROM `ez`.`ez_fabrik_elements` WHERE `ez_fabrik_elements`.`id` =291;</v>
      </c>
    </row>
    <row r="57" spans="1:11" x14ac:dyDescent="0.25">
      <c r="A57" s="34">
        <f t="shared" si="2"/>
        <v>1290</v>
      </c>
      <c r="I57" t="s">
        <v>816</v>
      </c>
      <c r="J57">
        <v>292</v>
      </c>
      <c r="K57" t="str">
        <f t="shared" si="0"/>
        <v>DELETE FROM `ez`.`ez_fabrik_elements` WHERE `ez_fabrik_elements`.`id` =292;</v>
      </c>
    </row>
    <row r="58" spans="1:11" x14ac:dyDescent="0.25">
      <c r="A58" s="34">
        <f t="shared" si="2"/>
        <v>1310</v>
      </c>
      <c r="I58" t="s">
        <v>816</v>
      </c>
      <c r="J58">
        <v>293</v>
      </c>
      <c r="K58" t="str">
        <f t="shared" si="0"/>
        <v>DELETE FROM `ez`.`ez_fabrik_elements` WHERE `ez_fabrik_elements`.`id` =293;</v>
      </c>
    </row>
    <row r="59" spans="1:11" x14ac:dyDescent="0.25">
      <c r="A59" s="34">
        <f t="shared" si="2"/>
        <v>1330</v>
      </c>
      <c r="I59" t="s">
        <v>816</v>
      </c>
      <c r="J59">
        <v>294</v>
      </c>
      <c r="K59" t="str">
        <f t="shared" si="0"/>
        <v>DELETE FROM `ez`.`ez_fabrik_elements` WHERE `ez_fabrik_elements`.`id` =294;</v>
      </c>
    </row>
    <row r="60" spans="1:11" x14ac:dyDescent="0.25">
      <c r="A60" s="34">
        <f t="shared" si="2"/>
        <v>1350</v>
      </c>
      <c r="I60" t="s">
        <v>816</v>
      </c>
      <c r="J60">
        <v>295</v>
      </c>
      <c r="K60" t="str">
        <f t="shared" si="0"/>
        <v>DELETE FROM `ez`.`ez_fabrik_elements` WHERE `ez_fabrik_elements`.`id` =295;</v>
      </c>
    </row>
    <row r="61" spans="1:11" x14ac:dyDescent="0.25">
      <c r="A61" s="34">
        <f t="shared" si="2"/>
        <v>1370</v>
      </c>
      <c r="I61" t="s">
        <v>816</v>
      </c>
      <c r="J61">
        <v>296</v>
      </c>
      <c r="K61" t="str">
        <f t="shared" si="0"/>
        <v>DELETE FROM `ez`.`ez_fabrik_elements` WHERE `ez_fabrik_elements`.`id` =296;</v>
      </c>
    </row>
    <row r="62" spans="1:11" x14ac:dyDescent="0.25">
      <c r="A62" s="34">
        <f t="shared" si="2"/>
        <v>1390</v>
      </c>
      <c r="I62" t="s">
        <v>816</v>
      </c>
      <c r="J62">
        <v>297</v>
      </c>
      <c r="K62" t="str">
        <f t="shared" si="0"/>
        <v>DELETE FROM `ez`.`ez_fabrik_elements` WHERE `ez_fabrik_elements`.`id` =297;</v>
      </c>
    </row>
    <row r="63" spans="1:11" x14ac:dyDescent="0.25">
      <c r="A63" s="34">
        <f t="shared" si="2"/>
        <v>1410</v>
      </c>
      <c r="I63" t="s">
        <v>816</v>
      </c>
      <c r="J63">
        <v>298</v>
      </c>
      <c r="K63" t="str">
        <f t="shared" si="0"/>
        <v>DELETE FROM `ez`.`ez_fabrik_elements` WHERE `ez_fabrik_elements`.`id` =298;</v>
      </c>
    </row>
    <row r="64" spans="1:11" x14ac:dyDescent="0.25">
      <c r="A64" s="34">
        <f t="shared" si="2"/>
        <v>1430</v>
      </c>
      <c r="I64" t="s">
        <v>816</v>
      </c>
      <c r="J64">
        <v>299</v>
      </c>
      <c r="K64" t="str">
        <f t="shared" si="0"/>
        <v>DELETE FROM `ez`.`ez_fabrik_elements` WHERE `ez_fabrik_elements`.`id` =299;</v>
      </c>
    </row>
    <row r="65" spans="1:11" x14ac:dyDescent="0.25">
      <c r="A65" s="34">
        <f t="shared" si="2"/>
        <v>1450</v>
      </c>
      <c r="I65" t="s">
        <v>816</v>
      </c>
      <c r="J65">
        <v>300</v>
      </c>
      <c r="K65" t="str">
        <f t="shared" si="0"/>
        <v>DELETE FROM `ez`.`ez_fabrik_elements` WHERE `ez_fabrik_elements`.`id` =300;</v>
      </c>
    </row>
    <row r="66" spans="1:11" x14ac:dyDescent="0.25">
      <c r="A66" s="34">
        <f t="shared" si="2"/>
        <v>1470</v>
      </c>
      <c r="I66" t="s">
        <v>816</v>
      </c>
      <c r="J66">
        <v>301</v>
      </c>
      <c r="K66" t="str">
        <f t="shared" si="0"/>
        <v>DELETE FROM `ez`.`ez_fabrik_elements` WHERE `ez_fabrik_elements`.`id` =301;</v>
      </c>
    </row>
    <row r="67" spans="1:11" x14ac:dyDescent="0.25">
      <c r="A67" s="34">
        <f t="shared" si="2"/>
        <v>1490</v>
      </c>
      <c r="I67" t="s">
        <v>816</v>
      </c>
      <c r="J67">
        <v>302</v>
      </c>
      <c r="K67" t="str">
        <f t="shared" ref="K67:K130" si="3">I67&amp;" ="&amp;J67&amp;";"</f>
        <v>DELETE FROM `ez`.`ez_fabrik_elements` WHERE `ez_fabrik_elements`.`id` =302;</v>
      </c>
    </row>
    <row r="68" spans="1:11" x14ac:dyDescent="0.25">
      <c r="A68" s="34">
        <f t="shared" si="2"/>
        <v>1510</v>
      </c>
      <c r="I68" t="s">
        <v>816</v>
      </c>
      <c r="J68">
        <v>303</v>
      </c>
      <c r="K68" t="str">
        <f t="shared" si="3"/>
        <v>DELETE FROM `ez`.`ez_fabrik_elements` WHERE `ez_fabrik_elements`.`id` =303;</v>
      </c>
    </row>
    <row r="69" spans="1:11" x14ac:dyDescent="0.25">
      <c r="A69" s="34">
        <f t="shared" si="2"/>
        <v>1530</v>
      </c>
      <c r="I69" t="s">
        <v>816</v>
      </c>
      <c r="J69">
        <v>304</v>
      </c>
      <c r="K69" t="str">
        <f t="shared" si="3"/>
        <v>DELETE FROM `ez`.`ez_fabrik_elements` WHERE `ez_fabrik_elements`.`id` =304;</v>
      </c>
    </row>
    <row r="70" spans="1:11" x14ac:dyDescent="0.25">
      <c r="A70" s="34">
        <f t="shared" ref="A70:A133" si="4">A69+20</f>
        <v>1550</v>
      </c>
      <c r="I70" t="s">
        <v>816</v>
      </c>
      <c r="J70">
        <v>305</v>
      </c>
      <c r="K70" t="str">
        <f t="shared" si="3"/>
        <v>DELETE FROM `ez`.`ez_fabrik_elements` WHERE `ez_fabrik_elements`.`id` =305;</v>
      </c>
    </row>
    <row r="71" spans="1:11" x14ac:dyDescent="0.25">
      <c r="A71" s="34">
        <f t="shared" si="4"/>
        <v>1570</v>
      </c>
      <c r="I71" t="s">
        <v>816</v>
      </c>
      <c r="J71">
        <v>306</v>
      </c>
      <c r="K71" t="str">
        <f t="shared" si="3"/>
        <v>DELETE FROM `ez`.`ez_fabrik_elements` WHERE `ez_fabrik_elements`.`id` =306;</v>
      </c>
    </row>
    <row r="72" spans="1:11" x14ac:dyDescent="0.25">
      <c r="A72" s="34">
        <f t="shared" si="4"/>
        <v>1590</v>
      </c>
      <c r="I72" t="s">
        <v>816</v>
      </c>
      <c r="J72">
        <v>307</v>
      </c>
      <c r="K72" t="str">
        <f t="shared" si="3"/>
        <v>DELETE FROM `ez`.`ez_fabrik_elements` WHERE `ez_fabrik_elements`.`id` =307;</v>
      </c>
    </row>
    <row r="73" spans="1:11" x14ac:dyDescent="0.25">
      <c r="A73" s="34">
        <f t="shared" si="4"/>
        <v>1610</v>
      </c>
      <c r="I73" t="s">
        <v>816</v>
      </c>
      <c r="J73">
        <v>308</v>
      </c>
      <c r="K73" t="str">
        <f t="shared" si="3"/>
        <v>DELETE FROM `ez`.`ez_fabrik_elements` WHERE `ez_fabrik_elements`.`id` =308;</v>
      </c>
    </row>
    <row r="74" spans="1:11" x14ac:dyDescent="0.25">
      <c r="A74" s="34">
        <f t="shared" si="4"/>
        <v>1630</v>
      </c>
      <c r="I74" t="s">
        <v>816</v>
      </c>
      <c r="J74">
        <v>311</v>
      </c>
      <c r="K74" t="str">
        <f t="shared" si="3"/>
        <v>DELETE FROM `ez`.`ez_fabrik_elements` WHERE `ez_fabrik_elements`.`id` =311;</v>
      </c>
    </row>
    <row r="75" spans="1:11" x14ac:dyDescent="0.25">
      <c r="A75" s="34">
        <f t="shared" si="4"/>
        <v>1650</v>
      </c>
      <c r="I75" t="s">
        <v>816</v>
      </c>
      <c r="J75">
        <v>312</v>
      </c>
      <c r="K75" t="str">
        <f t="shared" si="3"/>
        <v>DELETE FROM `ez`.`ez_fabrik_elements` WHERE `ez_fabrik_elements`.`id` =312;</v>
      </c>
    </row>
    <row r="76" spans="1:11" x14ac:dyDescent="0.25">
      <c r="A76" s="34">
        <f t="shared" si="4"/>
        <v>1670</v>
      </c>
      <c r="I76" t="s">
        <v>816</v>
      </c>
      <c r="J76">
        <v>313</v>
      </c>
      <c r="K76" t="str">
        <f t="shared" si="3"/>
        <v>DELETE FROM `ez`.`ez_fabrik_elements` WHERE `ez_fabrik_elements`.`id` =313;</v>
      </c>
    </row>
    <row r="77" spans="1:11" x14ac:dyDescent="0.25">
      <c r="A77" s="34">
        <f t="shared" si="4"/>
        <v>1690</v>
      </c>
      <c r="I77" t="s">
        <v>816</v>
      </c>
      <c r="J77">
        <v>314</v>
      </c>
      <c r="K77" t="str">
        <f t="shared" si="3"/>
        <v>DELETE FROM `ez`.`ez_fabrik_elements` WHERE `ez_fabrik_elements`.`id` =314;</v>
      </c>
    </row>
    <row r="78" spans="1:11" x14ac:dyDescent="0.25">
      <c r="A78" s="34">
        <f t="shared" si="4"/>
        <v>1710</v>
      </c>
      <c r="I78" t="s">
        <v>816</v>
      </c>
      <c r="J78">
        <v>315</v>
      </c>
      <c r="K78" t="str">
        <f t="shared" si="3"/>
        <v>DELETE FROM `ez`.`ez_fabrik_elements` WHERE `ez_fabrik_elements`.`id` =315;</v>
      </c>
    </row>
    <row r="79" spans="1:11" x14ac:dyDescent="0.25">
      <c r="A79" s="34">
        <f t="shared" si="4"/>
        <v>1730</v>
      </c>
      <c r="I79" t="s">
        <v>816</v>
      </c>
      <c r="J79">
        <v>316</v>
      </c>
      <c r="K79" t="str">
        <f t="shared" si="3"/>
        <v>DELETE FROM `ez`.`ez_fabrik_elements` WHERE `ez_fabrik_elements`.`id` =316;</v>
      </c>
    </row>
    <row r="80" spans="1:11" x14ac:dyDescent="0.25">
      <c r="A80" s="34">
        <f t="shared" si="4"/>
        <v>1750</v>
      </c>
      <c r="I80" t="s">
        <v>816</v>
      </c>
      <c r="J80">
        <v>317</v>
      </c>
      <c r="K80" t="str">
        <f t="shared" si="3"/>
        <v>DELETE FROM `ez`.`ez_fabrik_elements` WHERE `ez_fabrik_elements`.`id` =317;</v>
      </c>
    </row>
    <row r="81" spans="1:11" x14ac:dyDescent="0.25">
      <c r="A81" s="34">
        <f t="shared" si="4"/>
        <v>1770</v>
      </c>
      <c r="I81" t="s">
        <v>816</v>
      </c>
      <c r="J81">
        <v>318</v>
      </c>
      <c r="K81" t="str">
        <f t="shared" si="3"/>
        <v>DELETE FROM `ez`.`ez_fabrik_elements` WHERE `ez_fabrik_elements`.`id` =318;</v>
      </c>
    </row>
    <row r="82" spans="1:11" x14ac:dyDescent="0.25">
      <c r="A82" s="34">
        <f t="shared" si="4"/>
        <v>1790</v>
      </c>
      <c r="I82" t="s">
        <v>816</v>
      </c>
      <c r="J82">
        <v>319</v>
      </c>
      <c r="K82" t="str">
        <f t="shared" si="3"/>
        <v>DELETE FROM `ez`.`ez_fabrik_elements` WHERE `ez_fabrik_elements`.`id` =319;</v>
      </c>
    </row>
    <row r="83" spans="1:11" x14ac:dyDescent="0.25">
      <c r="A83" s="34">
        <f t="shared" si="4"/>
        <v>1810</v>
      </c>
      <c r="I83" t="s">
        <v>816</v>
      </c>
      <c r="J83">
        <v>320</v>
      </c>
      <c r="K83" t="str">
        <f t="shared" si="3"/>
        <v>DELETE FROM `ez`.`ez_fabrik_elements` WHERE `ez_fabrik_elements`.`id` =320;</v>
      </c>
    </row>
    <row r="84" spans="1:11" x14ac:dyDescent="0.25">
      <c r="A84" s="34">
        <f t="shared" si="4"/>
        <v>1830</v>
      </c>
      <c r="I84" t="s">
        <v>816</v>
      </c>
      <c r="J84">
        <v>321</v>
      </c>
      <c r="K84" t="str">
        <f t="shared" si="3"/>
        <v>DELETE FROM `ez`.`ez_fabrik_elements` WHERE `ez_fabrik_elements`.`id` =321;</v>
      </c>
    </row>
    <row r="85" spans="1:11" x14ac:dyDescent="0.25">
      <c r="A85" s="34">
        <f t="shared" si="4"/>
        <v>1850</v>
      </c>
      <c r="I85" t="s">
        <v>816</v>
      </c>
      <c r="J85">
        <v>322</v>
      </c>
      <c r="K85" t="str">
        <f t="shared" si="3"/>
        <v>DELETE FROM `ez`.`ez_fabrik_elements` WHERE `ez_fabrik_elements`.`id` =322;</v>
      </c>
    </row>
    <row r="86" spans="1:11" x14ac:dyDescent="0.25">
      <c r="A86" s="34">
        <f t="shared" si="4"/>
        <v>1870</v>
      </c>
      <c r="I86" t="s">
        <v>816</v>
      </c>
      <c r="J86">
        <v>323</v>
      </c>
      <c r="K86" t="str">
        <f t="shared" si="3"/>
        <v>DELETE FROM `ez`.`ez_fabrik_elements` WHERE `ez_fabrik_elements`.`id` =323;</v>
      </c>
    </row>
    <row r="87" spans="1:11" x14ac:dyDescent="0.25">
      <c r="A87" s="34">
        <f t="shared" si="4"/>
        <v>1890</v>
      </c>
      <c r="I87" t="s">
        <v>816</v>
      </c>
      <c r="J87">
        <v>324</v>
      </c>
      <c r="K87" t="str">
        <f t="shared" si="3"/>
        <v>DELETE FROM `ez`.`ez_fabrik_elements` WHERE `ez_fabrik_elements`.`id` =324;</v>
      </c>
    </row>
    <row r="88" spans="1:11" x14ac:dyDescent="0.25">
      <c r="A88" s="34">
        <f t="shared" si="4"/>
        <v>1910</v>
      </c>
      <c r="I88" t="s">
        <v>816</v>
      </c>
      <c r="J88">
        <v>325</v>
      </c>
      <c r="K88" t="str">
        <f t="shared" si="3"/>
        <v>DELETE FROM `ez`.`ez_fabrik_elements` WHERE `ez_fabrik_elements`.`id` =325;</v>
      </c>
    </row>
    <row r="89" spans="1:11" x14ac:dyDescent="0.25">
      <c r="A89" s="34">
        <f t="shared" si="4"/>
        <v>1930</v>
      </c>
      <c r="I89" t="s">
        <v>816</v>
      </c>
      <c r="J89">
        <v>326</v>
      </c>
      <c r="K89" t="str">
        <f t="shared" si="3"/>
        <v>DELETE FROM `ez`.`ez_fabrik_elements` WHERE `ez_fabrik_elements`.`id` =326;</v>
      </c>
    </row>
    <row r="90" spans="1:11" x14ac:dyDescent="0.25">
      <c r="A90" s="34">
        <f t="shared" si="4"/>
        <v>1950</v>
      </c>
      <c r="I90" t="s">
        <v>816</v>
      </c>
      <c r="J90">
        <v>327</v>
      </c>
      <c r="K90" t="str">
        <f t="shared" si="3"/>
        <v>DELETE FROM `ez`.`ez_fabrik_elements` WHERE `ez_fabrik_elements`.`id` =327;</v>
      </c>
    </row>
    <row r="91" spans="1:11" x14ac:dyDescent="0.25">
      <c r="A91" s="34">
        <f t="shared" si="4"/>
        <v>1970</v>
      </c>
      <c r="I91" t="s">
        <v>816</v>
      </c>
      <c r="J91">
        <v>328</v>
      </c>
      <c r="K91" t="str">
        <f t="shared" si="3"/>
        <v>DELETE FROM `ez`.`ez_fabrik_elements` WHERE `ez_fabrik_elements`.`id` =328;</v>
      </c>
    </row>
    <row r="92" spans="1:11" x14ac:dyDescent="0.25">
      <c r="A92" s="34">
        <f t="shared" si="4"/>
        <v>1990</v>
      </c>
      <c r="I92" t="s">
        <v>816</v>
      </c>
      <c r="J92">
        <v>331</v>
      </c>
      <c r="K92" t="str">
        <f t="shared" si="3"/>
        <v>DELETE FROM `ez`.`ez_fabrik_elements` WHERE `ez_fabrik_elements`.`id` =331;</v>
      </c>
    </row>
    <row r="93" spans="1:11" x14ac:dyDescent="0.25">
      <c r="A93" s="34">
        <f t="shared" si="4"/>
        <v>2010</v>
      </c>
      <c r="I93" t="s">
        <v>816</v>
      </c>
      <c r="J93">
        <v>332</v>
      </c>
      <c r="K93" t="str">
        <f t="shared" si="3"/>
        <v>DELETE FROM `ez`.`ez_fabrik_elements` WHERE `ez_fabrik_elements`.`id` =332;</v>
      </c>
    </row>
    <row r="94" spans="1:11" x14ac:dyDescent="0.25">
      <c r="A94" s="34">
        <f t="shared" si="4"/>
        <v>2030</v>
      </c>
      <c r="I94" t="s">
        <v>816</v>
      </c>
      <c r="J94">
        <v>333</v>
      </c>
      <c r="K94" t="str">
        <f t="shared" si="3"/>
        <v>DELETE FROM `ez`.`ez_fabrik_elements` WHERE `ez_fabrik_elements`.`id` =333;</v>
      </c>
    </row>
    <row r="95" spans="1:11" x14ac:dyDescent="0.25">
      <c r="A95" s="34">
        <f t="shared" si="4"/>
        <v>2050</v>
      </c>
      <c r="I95" t="s">
        <v>816</v>
      </c>
      <c r="J95">
        <v>334</v>
      </c>
      <c r="K95" t="str">
        <f t="shared" si="3"/>
        <v>DELETE FROM `ez`.`ez_fabrik_elements` WHERE `ez_fabrik_elements`.`id` =334;</v>
      </c>
    </row>
    <row r="96" spans="1:11" x14ac:dyDescent="0.25">
      <c r="A96" s="34">
        <f t="shared" si="4"/>
        <v>2070</v>
      </c>
      <c r="I96" t="s">
        <v>816</v>
      </c>
      <c r="J96">
        <v>335</v>
      </c>
      <c r="K96" t="str">
        <f t="shared" si="3"/>
        <v>DELETE FROM `ez`.`ez_fabrik_elements` WHERE `ez_fabrik_elements`.`id` =335;</v>
      </c>
    </row>
    <row r="97" spans="1:11" x14ac:dyDescent="0.25">
      <c r="A97" s="34">
        <f t="shared" si="4"/>
        <v>2090</v>
      </c>
      <c r="I97" t="s">
        <v>816</v>
      </c>
      <c r="J97">
        <v>336</v>
      </c>
      <c r="K97" t="str">
        <f t="shared" si="3"/>
        <v>DELETE FROM `ez`.`ez_fabrik_elements` WHERE `ez_fabrik_elements`.`id` =336;</v>
      </c>
    </row>
    <row r="98" spans="1:11" x14ac:dyDescent="0.25">
      <c r="A98" s="34">
        <f t="shared" si="4"/>
        <v>2110</v>
      </c>
      <c r="I98" t="s">
        <v>816</v>
      </c>
      <c r="J98">
        <v>337</v>
      </c>
      <c r="K98" t="str">
        <f t="shared" si="3"/>
        <v>DELETE FROM `ez`.`ez_fabrik_elements` WHERE `ez_fabrik_elements`.`id` =337;</v>
      </c>
    </row>
    <row r="99" spans="1:11" x14ac:dyDescent="0.25">
      <c r="A99" s="34">
        <f t="shared" si="4"/>
        <v>2130</v>
      </c>
      <c r="I99" t="s">
        <v>816</v>
      </c>
      <c r="J99">
        <v>338</v>
      </c>
      <c r="K99" t="str">
        <f t="shared" si="3"/>
        <v>DELETE FROM `ez`.`ez_fabrik_elements` WHERE `ez_fabrik_elements`.`id` =338;</v>
      </c>
    </row>
    <row r="100" spans="1:11" x14ac:dyDescent="0.25">
      <c r="A100" s="34">
        <f t="shared" si="4"/>
        <v>2150</v>
      </c>
      <c r="I100" t="s">
        <v>816</v>
      </c>
      <c r="J100">
        <v>339</v>
      </c>
      <c r="K100" t="str">
        <f t="shared" si="3"/>
        <v>DELETE FROM `ez`.`ez_fabrik_elements` WHERE `ez_fabrik_elements`.`id` =339;</v>
      </c>
    </row>
    <row r="101" spans="1:11" x14ac:dyDescent="0.25">
      <c r="A101" s="34">
        <f t="shared" si="4"/>
        <v>2170</v>
      </c>
      <c r="I101" t="s">
        <v>816</v>
      </c>
      <c r="J101">
        <v>340</v>
      </c>
      <c r="K101" t="str">
        <f t="shared" si="3"/>
        <v>DELETE FROM `ez`.`ez_fabrik_elements` WHERE `ez_fabrik_elements`.`id` =340;</v>
      </c>
    </row>
    <row r="102" spans="1:11" x14ac:dyDescent="0.25">
      <c r="A102" s="34">
        <f t="shared" si="4"/>
        <v>2190</v>
      </c>
      <c r="I102" t="s">
        <v>816</v>
      </c>
      <c r="J102">
        <v>341</v>
      </c>
      <c r="K102" t="str">
        <f t="shared" si="3"/>
        <v>DELETE FROM `ez`.`ez_fabrik_elements` WHERE `ez_fabrik_elements`.`id` =341;</v>
      </c>
    </row>
    <row r="103" spans="1:11" x14ac:dyDescent="0.25">
      <c r="A103" s="34">
        <f t="shared" si="4"/>
        <v>2210</v>
      </c>
      <c r="I103" t="s">
        <v>816</v>
      </c>
      <c r="J103">
        <v>342</v>
      </c>
      <c r="K103" t="str">
        <f t="shared" si="3"/>
        <v>DELETE FROM `ez`.`ez_fabrik_elements` WHERE `ez_fabrik_elements`.`id` =342;</v>
      </c>
    </row>
    <row r="104" spans="1:11" x14ac:dyDescent="0.25">
      <c r="A104" s="34">
        <f t="shared" si="4"/>
        <v>2230</v>
      </c>
      <c r="I104" t="s">
        <v>816</v>
      </c>
      <c r="J104">
        <v>343</v>
      </c>
      <c r="K104" t="str">
        <f t="shared" si="3"/>
        <v>DELETE FROM `ez`.`ez_fabrik_elements` WHERE `ez_fabrik_elements`.`id` =343;</v>
      </c>
    </row>
    <row r="105" spans="1:11" x14ac:dyDescent="0.25">
      <c r="A105" s="34">
        <f t="shared" si="4"/>
        <v>2250</v>
      </c>
      <c r="I105" t="s">
        <v>816</v>
      </c>
      <c r="J105">
        <v>344</v>
      </c>
      <c r="K105" t="str">
        <f t="shared" si="3"/>
        <v>DELETE FROM `ez`.`ez_fabrik_elements` WHERE `ez_fabrik_elements`.`id` =344;</v>
      </c>
    </row>
    <row r="106" spans="1:11" x14ac:dyDescent="0.25">
      <c r="A106" s="34">
        <f t="shared" si="4"/>
        <v>2270</v>
      </c>
      <c r="I106" t="s">
        <v>816</v>
      </c>
      <c r="J106">
        <v>345</v>
      </c>
      <c r="K106" t="str">
        <f t="shared" si="3"/>
        <v>DELETE FROM `ez`.`ez_fabrik_elements` WHERE `ez_fabrik_elements`.`id` =345;</v>
      </c>
    </row>
    <row r="107" spans="1:11" x14ac:dyDescent="0.25">
      <c r="A107" s="34">
        <f t="shared" si="4"/>
        <v>2290</v>
      </c>
      <c r="I107" t="s">
        <v>816</v>
      </c>
      <c r="J107">
        <v>346</v>
      </c>
      <c r="K107" t="str">
        <f t="shared" si="3"/>
        <v>DELETE FROM `ez`.`ez_fabrik_elements` WHERE `ez_fabrik_elements`.`id` =346;</v>
      </c>
    </row>
    <row r="108" spans="1:11" x14ac:dyDescent="0.25">
      <c r="A108" s="34">
        <f t="shared" si="4"/>
        <v>2310</v>
      </c>
      <c r="I108" t="s">
        <v>816</v>
      </c>
      <c r="J108">
        <v>347</v>
      </c>
      <c r="K108" t="str">
        <f t="shared" si="3"/>
        <v>DELETE FROM `ez`.`ez_fabrik_elements` WHERE `ez_fabrik_elements`.`id` =347;</v>
      </c>
    </row>
    <row r="109" spans="1:11" x14ac:dyDescent="0.25">
      <c r="A109" s="34">
        <f t="shared" si="4"/>
        <v>2330</v>
      </c>
      <c r="I109" t="s">
        <v>816</v>
      </c>
      <c r="J109">
        <v>348</v>
      </c>
      <c r="K109" t="str">
        <f t="shared" si="3"/>
        <v>DELETE FROM `ez`.`ez_fabrik_elements` WHERE `ez_fabrik_elements`.`id` =348;</v>
      </c>
    </row>
    <row r="110" spans="1:11" x14ac:dyDescent="0.25">
      <c r="A110" s="34">
        <f t="shared" si="4"/>
        <v>2350</v>
      </c>
      <c r="I110" t="s">
        <v>816</v>
      </c>
      <c r="J110">
        <v>351</v>
      </c>
      <c r="K110" t="str">
        <f t="shared" si="3"/>
        <v>DELETE FROM `ez`.`ez_fabrik_elements` WHERE `ez_fabrik_elements`.`id` =351;</v>
      </c>
    </row>
    <row r="111" spans="1:11" x14ac:dyDescent="0.25">
      <c r="A111" s="34">
        <f t="shared" si="4"/>
        <v>2370</v>
      </c>
      <c r="I111" t="s">
        <v>816</v>
      </c>
      <c r="J111">
        <v>352</v>
      </c>
      <c r="K111" t="str">
        <f t="shared" si="3"/>
        <v>DELETE FROM `ez`.`ez_fabrik_elements` WHERE `ez_fabrik_elements`.`id` =352;</v>
      </c>
    </row>
    <row r="112" spans="1:11" x14ac:dyDescent="0.25">
      <c r="A112" s="34">
        <f t="shared" si="4"/>
        <v>2390</v>
      </c>
      <c r="I112" t="s">
        <v>816</v>
      </c>
      <c r="J112">
        <v>353</v>
      </c>
      <c r="K112" t="str">
        <f t="shared" si="3"/>
        <v>DELETE FROM `ez`.`ez_fabrik_elements` WHERE `ez_fabrik_elements`.`id` =353;</v>
      </c>
    </row>
    <row r="113" spans="1:11" x14ac:dyDescent="0.25">
      <c r="A113" s="34">
        <f t="shared" si="4"/>
        <v>2410</v>
      </c>
      <c r="I113" t="s">
        <v>816</v>
      </c>
      <c r="J113">
        <v>354</v>
      </c>
      <c r="K113" t="str">
        <f t="shared" si="3"/>
        <v>DELETE FROM `ez`.`ez_fabrik_elements` WHERE `ez_fabrik_elements`.`id` =354;</v>
      </c>
    </row>
    <row r="114" spans="1:11" x14ac:dyDescent="0.25">
      <c r="A114" s="34">
        <f t="shared" si="4"/>
        <v>2430</v>
      </c>
      <c r="I114" t="s">
        <v>816</v>
      </c>
      <c r="J114">
        <v>355</v>
      </c>
      <c r="K114" t="str">
        <f t="shared" si="3"/>
        <v>DELETE FROM `ez`.`ez_fabrik_elements` WHERE `ez_fabrik_elements`.`id` =355;</v>
      </c>
    </row>
    <row r="115" spans="1:11" x14ac:dyDescent="0.25">
      <c r="A115" s="34">
        <f t="shared" si="4"/>
        <v>2450</v>
      </c>
      <c r="I115" t="s">
        <v>816</v>
      </c>
      <c r="J115">
        <v>356</v>
      </c>
      <c r="K115" t="str">
        <f t="shared" si="3"/>
        <v>DELETE FROM `ez`.`ez_fabrik_elements` WHERE `ez_fabrik_elements`.`id` =356;</v>
      </c>
    </row>
    <row r="116" spans="1:11" x14ac:dyDescent="0.25">
      <c r="A116" s="34">
        <f t="shared" si="4"/>
        <v>2470</v>
      </c>
      <c r="I116" t="s">
        <v>816</v>
      </c>
      <c r="J116">
        <v>357</v>
      </c>
      <c r="K116" t="str">
        <f t="shared" si="3"/>
        <v>DELETE FROM `ez`.`ez_fabrik_elements` WHERE `ez_fabrik_elements`.`id` =357;</v>
      </c>
    </row>
    <row r="117" spans="1:11" x14ac:dyDescent="0.25">
      <c r="A117" s="34">
        <f t="shared" si="4"/>
        <v>2490</v>
      </c>
      <c r="I117" t="s">
        <v>816</v>
      </c>
      <c r="J117">
        <v>358</v>
      </c>
      <c r="K117" t="str">
        <f t="shared" si="3"/>
        <v>DELETE FROM `ez`.`ez_fabrik_elements` WHERE `ez_fabrik_elements`.`id` =358;</v>
      </c>
    </row>
    <row r="118" spans="1:11" x14ac:dyDescent="0.25">
      <c r="A118" s="34">
        <f t="shared" si="4"/>
        <v>2510</v>
      </c>
      <c r="I118" t="s">
        <v>816</v>
      </c>
      <c r="J118">
        <v>359</v>
      </c>
      <c r="K118" t="str">
        <f t="shared" si="3"/>
        <v>DELETE FROM `ez`.`ez_fabrik_elements` WHERE `ez_fabrik_elements`.`id` =359;</v>
      </c>
    </row>
    <row r="119" spans="1:11" x14ac:dyDescent="0.25">
      <c r="A119" s="34">
        <f t="shared" si="4"/>
        <v>2530</v>
      </c>
      <c r="I119" t="s">
        <v>816</v>
      </c>
      <c r="J119">
        <v>360</v>
      </c>
      <c r="K119" t="str">
        <f t="shared" si="3"/>
        <v>DELETE FROM `ez`.`ez_fabrik_elements` WHERE `ez_fabrik_elements`.`id` =360;</v>
      </c>
    </row>
    <row r="120" spans="1:11" x14ac:dyDescent="0.25">
      <c r="A120" s="34">
        <f t="shared" si="4"/>
        <v>2550</v>
      </c>
      <c r="I120" t="s">
        <v>816</v>
      </c>
      <c r="J120">
        <v>361</v>
      </c>
      <c r="K120" t="str">
        <f t="shared" si="3"/>
        <v>DELETE FROM `ez`.`ez_fabrik_elements` WHERE `ez_fabrik_elements`.`id` =361;</v>
      </c>
    </row>
    <row r="121" spans="1:11" x14ac:dyDescent="0.25">
      <c r="A121" s="34">
        <f t="shared" si="4"/>
        <v>2570</v>
      </c>
      <c r="I121" t="s">
        <v>816</v>
      </c>
      <c r="J121">
        <v>362</v>
      </c>
      <c r="K121" t="str">
        <f t="shared" si="3"/>
        <v>DELETE FROM `ez`.`ez_fabrik_elements` WHERE `ez_fabrik_elements`.`id` =362;</v>
      </c>
    </row>
    <row r="122" spans="1:11" x14ac:dyDescent="0.25">
      <c r="A122" s="34">
        <f t="shared" si="4"/>
        <v>2590</v>
      </c>
      <c r="I122" t="s">
        <v>816</v>
      </c>
      <c r="J122">
        <v>363</v>
      </c>
      <c r="K122" t="str">
        <f t="shared" si="3"/>
        <v>DELETE FROM `ez`.`ez_fabrik_elements` WHERE `ez_fabrik_elements`.`id` =363;</v>
      </c>
    </row>
    <row r="123" spans="1:11" x14ac:dyDescent="0.25">
      <c r="A123" s="34">
        <f t="shared" si="4"/>
        <v>2610</v>
      </c>
      <c r="I123" t="s">
        <v>816</v>
      </c>
      <c r="J123">
        <v>364</v>
      </c>
      <c r="K123" t="str">
        <f t="shared" si="3"/>
        <v>DELETE FROM `ez`.`ez_fabrik_elements` WHERE `ez_fabrik_elements`.`id` =364;</v>
      </c>
    </row>
    <row r="124" spans="1:11" x14ac:dyDescent="0.25">
      <c r="A124" s="34">
        <f t="shared" si="4"/>
        <v>2630</v>
      </c>
      <c r="I124" t="s">
        <v>816</v>
      </c>
      <c r="J124">
        <v>365</v>
      </c>
      <c r="K124" t="str">
        <f t="shared" si="3"/>
        <v>DELETE FROM `ez`.`ez_fabrik_elements` WHERE `ez_fabrik_elements`.`id` =365;</v>
      </c>
    </row>
    <row r="125" spans="1:11" x14ac:dyDescent="0.25">
      <c r="A125" s="34">
        <f t="shared" si="4"/>
        <v>2650</v>
      </c>
      <c r="I125" t="s">
        <v>816</v>
      </c>
      <c r="J125">
        <v>366</v>
      </c>
      <c r="K125" t="str">
        <f t="shared" si="3"/>
        <v>DELETE FROM `ez`.`ez_fabrik_elements` WHERE `ez_fabrik_elements`.`id` =366;</v>
      </c>
    </row>
    <row r="126" spans="1:11" x14ac:dyDescent="0.25">
      <c r="A126" s="34">
        <f t="shared" si="4"/>
        <v>2670</v>
      </c>
      <c r="I126" t="s">
        <v>816</v>
      </c>
      <c r="J126">
        <v>367</v>
      </c>
      <c r="K126" t="str">
        <f t="shared" si="3"/>
        <v>DELETE FROM `ez`.`ez_fabrik_elements` WHERE `ez_fabrik_elements`.`id` =367;</v>
      </c>
    </row>
    <row r="127" spans="1:11" x14ac:dyDescent="0.25">
      <c r="A127" s="34">
        <f t="shared" si="4"/>
        <v>2690</v>
      </c>
      <c r="I127" t="s">
        <v>816</v>
      </c>
      <c r="J127">
        <v>368</v>
      </c>
      <c r="K127" t="str">
        <f t="shared" si="3"/>
        <v>DELETE FROM `ez`.`ez_fabrik_elements` WHERE `ez_fabrik_elements`.`id` =368;</v>
      </c>
    </row>
    <row r="128" spans="1:11" x14ac:dyDescent="0.25">
      <c r="A128" s="34">
        <f t="shared" si="4"/>
        <v>2710</v>
      </c>
      <c r="I128" t="s">
        <v>816</v>
      </c>
      <c r="J128">
        <v>371</v>
      </c>
      <c r="K128" t="str">
        <f t="shared" si="3"/>
        <v>DELETE FROM `ez`.`ez_fabrik_elements` WHERE `ez_fabrik_elements`.`id` =371;</v>
      </c>
    </row>
    <row r="129" spans="1:11" x14ac:dyDescent="0.25">
      <c r="A129" s="34">
        <f t="shared" si="4"/>
        <v>2730</v>
      </c>
      <c r="I129" t="s">
        <v>816</v>
      </c>
      <c r="J129">
        <v>372</v>
      </c>
      <c r="K129" t="str">
        <f t="shared" si="3"/>
        <v>DELETE FROM `ez`.`ez_fabrik_elements` WHERE `ez_fabrik_elements`.`id` =372;</v>
      </c>
    </row>
    <row r="130" spans="1:11" x14ac:dyDescent="0.25">
      <c r="A130" s="34">
        <f t="shared" si="4"/>
        <v>2750</v>
      </c>
      <c r="I130" t="s">
        <v>816</v>
      </c>
      <c r="J130">
        <v>373</v>
      </c>
      <c r="K130" t="str">
        <f t="shared" si="3"/>
        <v>DELETE FROM `ez`.`ez_fabrik_elements` WHERE `ez_fabrik_elements`.`id` =373;</v>
      </c>
    </row>
    <row r="131" spans="1:11" x14ac:dyDescent="0.25">
      <c r="A131" s="34">
        <f t="shared" si="4"/>
        <v>2770</v>
      </c>
      <c r="I131" t="s">
        <v>816</v>
      </c>
      <c r="J131">
        <v>374</v>
      </c>
      <c r="K131" t="str">
        <f t="shared" ref="K131:K194" si="5">I131&amp;" ="&amp;J131&amp;";"</f>
        <v>DELETE FROM `ez`.`ez_fabrik_elements` WHERE `ez_fabrik_elements`.`id` =374;</v>
      </c>
    </row>
    <row r="132" spans="1:11" x14ac:dyDescent="0.25">
      <c r="A132" s="34">
        <f t="shared" si="4"/>
        <v>2790</v>
      </c>
      <c r="I132" t="s">
        <v>816</v>
      </c>
      <c r="J132">
        <v>375</v>
      </c>
      <c r="K132" t="str">
        <f t="shared" si="5"/>
        <v>DELETE FROM `ez`.`ez_fabrik_elements` WHERE `ez_fabrik_elements`.`id` =375;</v>
      </c>
    </row>
    <row r="133" spans="1:11" x14ac:dyDescent="0.25">
      <c r="A133" s="34">
        <f t="shared" si="4"/>
        <v>2810</v>
      </c>
      <c r="I133" t="s">
        <v>816</v>
      </c>
      <c r="J133">
        <v>376</v>
      </c>
      <c r="K133" t="str">
        <f t="shared" si="5"/>
        <v>DELETE FROM `ez`.`ez_fabrik_elements` WHERE `ez_fabrik_elements`.`id` =376;</v>
      </c>
    </row>
    <row r="134" spans="1:11" x14ac:dyDescent="0.25">
      <c r="A134" s="34">
        <f t="shared" ref="A134:A197" si="6">A133+20</f>
        <v>2830</v>
      </c>
      <c r="I134" t="s">
        <v>816</v>
      </c>
      <c r="J134">
        <v>377</v>
      </c>
      <c r="K134" t="str">
        <f t="shared" si="5"/>
        <v>DELETE FROM `ez`.`ez_fabrik_elements` WHERE `ez_fabrik_elements`.`id` =377;</v>
      </c>
    </row>
    <row r="135" spans="1:11" x14ac:dyDescent="0.25">
      <c r="A135" s="34">
        <f t="shared" si="6"/>
        <v>2850</v>
      </c>
      <c r="I135" t="s">
        <v>816</v>
      </c>
      <c r="J135">
        <v>378</v>
      </c>
      <c r="K135" t="str">
        <f t="shared" si="5"/>
        <v>DELETE FROM `ez`.`ez_fabrik_elements` WHERE `ez_fabrik_elements`.`id` =378;</v>
      </c>
    </row>
    <row r="136" spans="1:11" x14ac:dyDescent="0.25">
      <c r="A136" s="34">
        <f t="shared" si="6"/>
        <v>2870</v>
      </c>
      <c r="I136" t="s">
        <v>816</v>
      </c>
      <c r="J136">
        <v>379</v>
      </c>
      <c r="K136" t="str">
        <f t="shared" si="5"/>
        <v>DELETE FROM `ez`.`ez_fabrik_elements` WHERE `ez_fabrik_elements`.`id` =379;</v>
      </c>
    </row>
    <row r="137" spans="1:11" x14ac:dyDescent="0.25">
      <c r="A137" s="34">
        <f t="shared" si="6"/>
        <v>2890</v>
      </c>
      <c r="I137" t="s">
        <v>816</v>
      </c>
      <c r="J137">
        <v>380</v>
      </c>
      <c r="K137" t="str">
        <f t="shared" si="5"/>
        <v>DELETE FROM `ez`.`ez_fabrik_elements` WHERE `ez_fabrik_elements`.`id` =380;</v>
      </c>
    </row>
    <row r="138" spans="1:11" x14ac:dyDescent="0.25">
      <c r="A138" s="34">
        <f t="shared" si="6"/>
        <v>2910</v>
      </c>
      <c r="I138" t="s">
        <v>816</v>
      </c>
      <c r="J138">
        <v>381</v>
      </c>
      <c r="K138" t="str">
        <f t="shared" si="5"/>
        <v>DELETE FROM `ez`.`ez_fabrik_elements` WHERE `ez_fabrik_elements`.`id` =381;</v>
      </c>
    </row>
    <row r="139" spans="1:11" x14ac:dyDescent="0.25">
      <c r="A139" s="34">
        <f t="shared" si="6"/>
        <v>2930</v>
      </c>
      <c r="I139" t="s">
        <v>816</v>
      </c>
      <c r="J139">
        <v>382</v>
      </c>
      <c r="K139" t="str">
        <f t="shared" si="5"/>
        <v>DELETE FROM `ez`.`ez_fabrik_elements` WHERE `ez_fabrik_elements`.`id` =382;</v>
      </c>
    </row>
    <row r="140" spans="1:11" x14ac:dyDescent="0.25">
      <c r="A140" s="34">
        <f t="shared" si="6"/>
        <v>2950</v>
      </c>
      <c r="I140" t="s">
        <v>816</v>
      </c>
      <c r="J140">
        <v>383</v>
      </c>
      <c r="K140" t="str">
        <f t="shared" si="5"/>
        <v>DELETE FROM `ez`.`ez_fabrik_elements` WHERE `ez_fabrik_elements`.`id` =383;</v>
      </c>
    </row>
    <row r="141" spans="1:11" x14ac:dyDescent="0.25">
      <c r="A141" s="34">
        <f t="shared" si="6"/>
        <v>2970</v>
      </c>
      <c r="I141" t="s">
        <v>816</v>
      </c>
      <c r="J141">
        <v>384</v>
      </c>
      <c r="K141" t="str">
        <f t="shared" si="5"/>
        <v>DELETE FROM `ez`.`ez_fabrik_elements` WHERE `ez_fabrik_elements`.`id` =384;</v>
      </c>
    </row>
    <row r="142" spans="1:11" x14ac:dyDescent="0.25">
      <c r="A142" s="34">
        <f t="shared" si="6"/>
        <v>2990</v>
      </c>
      <c r="I142" t="s">
        <v>816</v>
      </c>
      <c r="J142">
        <v>385</v>
      </c>
      <c r="K142" t="str">
        <f t="shared" si="5"/>
        <v>DELETE FROM `ez`.`ez_fabrik_elements` WHERE `ez_fabrik_elements`.`id` =385;</v>
      </c>
    </row>
    <row r="143" spans="1:11" x14ac:dyDescent="0.25">
      <c r="A143" s="34">
        <f t="shared" si="6"/>
        <v>3010</v>
      </c>
      <c r="I143" t="s">
        <v>816</v>
      </c>
      <c r="J143">
        <v>386</v>
      </c>
      <c r="K143" t="str">
        <f t="shared" si="5"/>
        <v>DELETE FROM `ez`.`ez_fabrik_elements` WHERE `ez_fabrik_elements`.`id` =386;</v>
      </c>
    </row>
    <row r="144" spans="1:11" x14ac:dyDescent="0.25">
      <c r="A144" s="34">
        <f t="shared" si="6"/>
        <v>3030</v>
      </c>
      <c r="I144" t="s">
        <v>816</v>
      </c>
      <c r="J144">
        <v>387</v>
      </c>
      <c r="K144" t="str">
        <f t="shared" si="5"/>
        <v>DELETE FROM `ez`.`ez_fabrik_elements` WHERE `ez_fabrik_elements`.`id` =387;</v>
      </c>
    </row>
    <row r="145" spans="1:11" x14ac:dyDescent="0.25">
      <c r="A145" s="34">
        <f t="shared" si="6"/>
        <v>3050</v>
      </c>
      <c r="I145" t="s">
        <v>816</v>
      </c>
      <c r="J145">
        <v>388</v>
      </c>
      <c r="K145" t="str">
        <f t="shared" si="5"/>
        <v>DELETE FROM `ez`.`ez_fabrik_elements` WHERE `ez_fabrik_elements`.`id` =388;</v>
      </c>
    </row>
    <row r="146" spans="1:11" x14ac:dyDescent="0.25">
      <c r="A146" s="34">
        <f t="shared" si="6"/>
        <v>3070</v>
      </c>
      <c r="I146" t="s">
        <v>816</v>
      </c>
      <c r="J146">
        <v>391</v>
      </c>
      <c r="K146" t="str">
        <f t="shared" si="5"/>
        <v>DELETE FROM `ez`.`ez_fabrik_elements` WHERE `ez_fabrik_elements`.`id` =391;</v>
      </c>
    </row>
    <row r="147" spans="1:11" x14ac:dyDescent="0.25">
      <c r="A147" s="34">
        <f t="shared" si="6"/>
        <v>3090</v>
      </c>
      <c r="I147" t="s">
        <v>816</v>
      </c>
      <c r="J147">
        <v>392</v>
      </c>
      <c r="K147" t="str">
        <f t="shared" si="5"/>
        <v>DELETE FROM `ez`.`ez_fabrik_elements` WHERE `ez_fabrik_elements`.`id` =392;</v>
      </c>
    </row>
    <row r="148" spans="1:11" x14ac:dyDescent="0.25">
      <c r="A148" s="34">
        <f t="shared" si="6"/>
        <v>3110</v>
      </c>
      <c r="I148" t="s">
        <v>816</v>
      </c>
      <c r="J148">
        <v>393</v>
      </c>
      <c r="K148" t="str">
        <f t="shared" si="5"/>
        <v>DELETE FROM `ez`.`ez_fabrik_elements` WHERE `ez_fabrik_elements`.`id` =393;</v>
      </c>
    </row>
    <row r="149" spans="1:11" x14ac:dyDescent="0.25">
      <c r="A149" s="34">
        <f t="shared" si="6"/>
        <v>3130</v>
      </c>
      <c r="I149" t="s">
        <v>816</v>
      </c>
      <c r="J149">
        <v>394</v>
      </c>
      <c r="K149" t="str">
        <f t="shared" si="5"/>
        <v>DELETE FROM `ez`.`ez_fabrik_elements` WHERE `ez_fabrik_elements`.`id` =394;</v>
      </c>
    </row>
    <row r="150" spans="1:11" x14ac:dyDescent="0.25">
      <c r="A150" s="34">
        <f t="shared" si="6"/>
        <v>3150</v>
      </c>
      <c r="I150" t="s">
        <v>816</v>
      </c>
      <c r="J150">
        <v>395</v>
      </c>
      <c r="K150" t="str">
        <f t="shared" si="5"/>
        <v>DELETE FROM `ez`.`ez_fabrik_elements` WHERE `ez_fabrik_elements`.`id` =395;</v>
      </c>
    </row>
    <row r="151" spans="1:11" x14ac:dyDescent="0.25">
      <c r="A151" s="34">
        <f t="shared" si="6"/>
        <v>3170</v>
      </c>
      <c r="I151" t="s">
        <v>816</v>
      </c>
      <c r="J151">
        <v>396</v>
      </c>
      <c r="K151" t="str">
        <f t="shared" si="5"/>
        <v>DELETE FROM `ez`.`ez_fabrik_elements` WHERE `ez_fabrik_elements`.`id` =396;</v>
      </c>
    </row>
    <row r="152" spans="1:11" x14ac:dyDescent="0.25">
      <c r="A152" s="34">
        <f t="shared" si="6"/>
        <v>3190</v>
      </c>
      <c r="I152" t="s">
        <v>816</v>
      </c>
      <c r="J152">
        <v>397</v>
      </c>
      <c r="K152" t="str">
        <f t="shared" si="5"/>
        <v>DELETE FROM `ez`.`ez_fabrik_elements` WHERE `ez_fabrik_elements`.`id` =397;</v>
      </c>
    </row>
    <row r="153" spans="1:11" x14ac:dyDescent="0.25">
      <c r="A153" s="34">
        <f t="shared" si="6"/>
        <v>3210</v>
      </c>
      <c r="I153" t="s">
        <v>816</v>
      </c>
      <c r="J153">
        <v>398</v>
      </c>
      <c r="K153" t="str">
        <f t="shared" si="5"/>
        <v>DELETE FROM `ez`.`ez_fabrik_elements` WHERE `ez_fabrik_elements`.`id` =398;</v>
      </c>
    </row>
    <row r="154" spans="1:11" x14ac:dyDescent="0.25">
      <c r="A154" s="34">
        <f t="shared" si="6"/>
        <v>3230</v>
      </c>
      <c r="I154" t="s">
        <v>816</v>
      </c>
      <c r="J154">
        <v>399</v>
      </c>
      <c r="K154" t="str">
        <f t="shared" si="5"/>
        <v>DELETE FROM `ez`.`ez_fabrik_elements` WHERE `ez_fabrik_elements`.`id` =399;</v>
      </c>
    </row>
    <row r="155" spans="1:11" x14ac:dyDescent="0.25">
      <c r="A155" s="34">
        <f t="shared" si="6"/>
        <v>3250</v>
      </c>
      <c r="I155" t="s">
        <v>816</v>
      </c>
      <c r="J155">
        <v>400</v>
      </c>
      <c r="K155" t="str">
        <f t="shared" si="5"/>
        <v>DELETE FROM `ez`.`ez_fabrik_elements` WHERE `ez_fabrik_elements`.`id` =400;</v>
      </c>
    </row>
    <row r="156" spans="1:11" x14ac:dyDescent="0.25">
      <c r="A156" s="34">
        <f t="shared" si="6"/>
        <v>3270</v>
      </c>
      <c r="I156" t="s">
        <v>816</v>
      </c>
      <c r="J156">
        <v>401</v>
      </c>
      <c r="K156" t="str">
        <f t="shared" si="5"/>
        <v>DELETE FROM `ez`.`ez_fabrik_elements` WHERE `ez_fabrik_elements`.`id` =401;</v>
      </c>
    </row>
    <row r="157" spans="1:11" x14ac:dyDescent="0.25">
      <c r="A157" s="34">
        <f t="shared" si="6"/>
        <v>3290</v>
      </c>
      <c r="I157" t="s">
        <v>816</v>
      </c>
      <c r="J157">
        <v>402</v>
      </c>
      <c r="K157" t="str">
        <f t="shared" si="5"/>
        <v>DELETE FROM `ez`.`ez_fabrik_elements` WHERE `ez_fabrik_elements`.`id` =402;</v>
      </c>
    </row>
    <row r="158" spans="1:11" x14ac:dyDescent="0.25">
      <c r="A158" s="34">
        <f t="shared" si="6"/>
        <v>3310</v>
      </c>
      <c r="I158" t="s">
        <v>816</v>
      </c>
      <c r="J158">
        <v>403</v>
      </c>
      <c r="K158" t="str">
        <f t="shared" si="5"/>
        <v>DELETE FROM `ez`.`ez_fabrik_elements` WHERE `ez_fabrik_elements`.`id` =403;</v>
      </c>
    </row>
    <row r="159" spans="1:11" x14ac:dyDescent="0.25">
      <c r="A159" s="34">
        <f t="shared" si="6"/>
        <v>3330</v>
      </c>
      <c r="I159" t="s">
        <v>816</v>
      </c>
      <c r="J159">
        <v>404</v>
      </c>
      <c r="K159" t="str">
        <f t="shared" si="5"/>
        <v>DELETE FROM `ez`.`ez_fabrik_elements` WHERE `ez_fabrik_elements`.`id` =404;</v>
      </c>
    </row>
    <row r="160" spans="1:11" x14ac:dyDescent="0.25">
      <c r="A160" s="34">
        <f t="shared" si="6"/>
        <v>3350</v>
      </c>
      <c r="I160" t="s">
        <v>816</v>
      </c>
      <c r="J160">
        <v>405</v>
      </c>
      <c r="K160" t="str">
        <f t="shared" si="5"/>
        <v>DELETE FROM `ez`.`ez_fabrik_elements` WHERE `ez_fabrik_elements`.`id` =405;</v>
      </c>
    </row>
    <row r="161" spans="1:11" x14ac:dyDescent="0.25">
      <c r="A161" s="34">
        <f t="shared" si="6"/>
        <v>3370</v>
      </c>
      <c r="I161" t="s">
        <v>816</v>
      </c>
      <c r="J161">
        <v>406</v>
      </c>
      <c r="K161" t="str">
        <f t="shared" si="5"/>
        <v>DELETE FROM `ez`.`ez_fabrik_elements` WHERE `ez_fabrik_elements`.`id` =406;</v>
      </c>
    </row>
    <row r="162" spans="1:11" x14ac:dyDescent="0.25">
      <c r="A162" s="34">
        <f t="shared" si="6"/>
        <v>3390</v>
      </c>
      <c r="I162" t="s">
        <v>816</v>
      </c>
      <c r="J162">
        <v>407</v>
      </c>
      <c r="K162" t="str">
        <f t="shared" si="5"/>
        <v>DELETE FROM `ez`.`ez_fabrik_elements` WHERE `ez_fabrik_elements`.`id` =407;</v>
      </c>
    </row>
    <row r="163" spans="1:11" x14ac:dyDescent="0.25">
      <c r="A163" s="34">
        <f t="shared" si="6"/>
        <v>3410</v>
      </c>
      <c r="I163" t="s">
        <v>816</v>
      </c>
      <c r="J163">
        <v>408</v>
      </c>
      <c r="K163" t="str">
        <f t="shared" si="5"/>
        <v>DELETE FROM `ez`.`ez_fabrik_elements` WHERE `ez_fabrik_elements`.`id` =408;</v>
      </c>
    </row>
    <row r="164" spans="1:11" x14ac:dyDescent="0.25">
      <c r="A164" s="34">
        <f t="shared" si="6"/>
        <v>3430</v>
      </c>
      <c r="I164" t="s">
        <v>816</v>
      </c>
      <c r="J164">
        <v>411</v>
      </c>
      <c r="K164" t="str">
        <f t="shared" si="5"/>
        <v>DELETE FROM `ez`.`ez_fabrik_elements` WHERE `ez_fabrik_elements`.`id` =411;</v>
      </c>
    </row>
    <row r="165" spans="1:11" x14ac:dyDescent="0.25">
      <c r="A165" s="34">
        <f t="shared" si="6"/>
        <v>3450</v>
      </c>
      <c r="I165" t="s">
        <v>816</v>
      </c>
      <c r="J165">
        <v>412</v>
      </c>
      <c r="K165" t="str">
        <f t="shared" si="5"/>
        <v>DELETE FROM `ez`.`ez_fabrik_elements` WHERE `ez_fabrik_elements`.`id` =412;</v>
      </c>
    </row>
    <row r="166" spans="1:11" x14ac:dyDescent="0.25">
      <c r="A166" s="34">
        <f t="shared" si="6"/>
        <v>3470</v>
      </c>
      <c r="I166" t="s">
        <v>816</v>
      </c>
      <c r="J166">
        <v>413</v>
      </c>
      <c r="K166" t="str">
        <f t="shared" si="5"/>
        <v>DELETE FROM `ez`.`ez_fabrik_elements` WHERE `ez_fabrik_elements`.`id` =413;</v>
      </c>
    </row>
    <row r="167" spans="1:11" x14ac:dyDescent="0.25">
      <c r="A167" s="34">
        <f t="shared" si="6"/>
        <v>3490</v>
      </c>
      <c r="I167" t="s">
        <v>816</v>
      </c>
      <c r="J167">
        <v>414</v>
      </c>
      <c r="K167" t="str">
        <f t="shared" si="5"/>
        <v>DELETE FROM `ez`.`ez_fabrik_elements` WHERE `ez_fabrik_elements`.`id` =414;</v>
      </c>
    </row>
    <row r="168" spans="1:11" x14ac:dyDescent="0.25">
      <c r="A168" s="34">
        <f t="shared" si="6"/>
        <v>3510</v>
      </c>
      <c r="I168" t="s">
        <v>816</v>
      </c>
      <c r="J168">
        <v>415</v>
      </c>
      <c r="K168" t="str">
        <f t="shared" si="5"/>
        <v>DELETE FROM `ez`.`ez_fabrik_elements` WHERE `ez_fabrik_elements`.`id` =415;</v>
      </c>
    </row>
    <row r="169" spans="1:11" x14ac:dyDescent="0.25">
      <c r="A169" s="34">
        <f t="shared" si="6"/>
        <v>3530</v>
      </c>
      <c r="I169" t="s">
        <v>816</v>
      </c>
      <c r="J169">
        <v>416</v>
      </c>
      <c r="K169" t="str">
        <f t="shared" si="5"/>
        <v>DELETE FROM `ez`.`ez_fabrik_elements` WHERE `ez_fabrik_elements`.`id` =416;</v>
      </c>
    </row>
    <row r="170" spans="1:11" x14ac:dyDescent="0.25">
      <c r="A170" s="34">
        <f t="shared" si="6"/>
        <v>3550</v>
      </c>
      <c r="I170" t="s">
        <v>816</v>
      </c>
      <c r="J170">
        <v>417</v>
      </c>
      <c r="K170" t="str">
        <f t="shared" si="5"/>
        <v>DELETE FROM `ez`.`ez_fabrik_elements` WHERE `ez_fabrik_elements`.`id` =417;</v>
      </c>
    </row>
    <row r="171" spans="1:11" x14ac:dyDescent="0.25">
      <c r="A171" s="34">
        <f t="shared" si="6"/>
        <v>3570</v>
      </c>
      <c r="I171" t="s">
        <v>816</v>
      </c>
      <c r="J171">
        <v>418</v>
      </c>
      <c r="K171" t="str">
        <f t="shared" si="5"/>
        <v>DELETE FROM `ez`.`ez_fabrik_elements` WHERE `ez_fabrik_elements`.`id` =418;</v>
      </c>
    </row>
    <row r="172" spans="1:11" x14ac:dyDescent="0.25">
      <c r="A172" s="34">
        <f t="shared" si="6"/>
        <v>3590</v>
      </c>
      <c r="I172" t="s">
        <v>816</v>
      </c>
      <c r="J172">
        <v>419</v>
      </c>
      <c r="K172" t="str">
        <f t="shared" si="5"/>
        <v>DELETE FROM `ez`.`ez_fabrik_elements` WHERE `ez_fabrik_elements`.`id` =419;</v>
      </c>
    </row>
    <row r="173" spans="1:11" x14ac:dyDescent="0.25">
      <c r="A173" s="34">
        <f t="shared" si="6"/>
        <v>3610</v>
      </c>
      <c r="I173" t="s">
        <v>816</v>
      </c>
      <c r="J173">
        <v>420</v>
      </c>
      <c r="K173" t="str">
        <f t="shared" si="5"/>
        <v>DELETE FROM `ez`.`ez_fabrik_elements` WHERE `ez_fabrik_elements`.`id` =420;</v>
      </c>
    </row>
    <row r="174" spans="1:11" x14ac:dyDescent="0.25">
      <c r="A174" s="34">
        <f t="shared" si="6"/>
        <v>3630</v>
      </c>
      <c r="I174" t="s">
        <v>816</v>
      </c>
      <c r="J174">
        <v>421</v>
      </c>
      <c r="K174" t="str">
        <f t="shared" si="5"/>
        <v>DELETE FROM `ez`.`ez_fabrik_elements` WHERE `ez_fabrik_elements`.`id` =421;</v>
      </c>
    </row>
    <row r="175" spans="1:11" x14ac:dyDescent="0.25">
      <c r="A175" s="34">
        <f t="shared" si="6"/>
        <v>3650</v>
      </c>
      <c r="I175" t="s">
        <v>816</v>
      </c>
      <c r="J175">
        <v>422</v>
      </c>
      <c r="K175" t="str">
        <f t="shared" si="5"/>
        <v>DELETE FROM `ez`.`ez_fabrik_elements` WHERE `ez_fabrik_elements`.`id` =422;</v>
      </c>
    </row>
    <row r="176" spans="1:11" x14ac:dyDescent="0.25">
      <c r="A176" s="34">
        <f t="shared" si="6"/>
        <v>3670</v>
      </c>
      <c r="I176" t="s">
        <v>816</v>
      </c>
      <c r="J176">
        <v>423</v>
      </c>
      <c r="K176" t="str">
        <f t="shared" si="5"/>
        <v>DELETE FROM `ez`.`ez_fabrik_elements` WHERE `ez_fabrik_elements`.`id` =423;</v>
      </c>
    </row>
    <row r="177" spans="1:11" x14ac:dyDescent="0.25">
      <c r="A177" s="34">
        <f t="shared" si="6"/>
        <v>3690</v>
      </c>
      <c r="I177" t="s">
        <v>816</v>
      </c>
      <c r="J177">
        <v>424</v>
      </c>
      <c r="K177" t="str">
        <f t="shared" si="5"/>
        <v>DELETE FROM `ez`.`ez_fabrik_elements` WHERE `ez_fabrik_elements`.`id` =424;</v>
      </c>
    </row>
    <row r="178" spans="1:11" x14ac:dyDescent="0.25">
      <c r="A178" s="34">
        <f t="shared" si="6"/>
        <v>3710</v>
      </c>
      <c r="I178" t="s">
        <v>816</v>
      </c>
      <c r="J178">
        <v>425</v>
      </c>
      <c r="K178" t="str">
        <f t="shared" si="5"/>
        <v>DELETE FROM `ez`.`ez_fabrik_elements` WHERE `ez_fabrik_elements`.`id` =425;</v>
      </c>
    </row>
    <row r="179" spans="1:11" x14ac:dyDescent="0.25">
      <c r="A179" s="34">
        <f t="shared" si="6"/>
        <v>3730</v>
      </c>
      <c r="I179" t="s">
        <v>816</v>
      </c>
      <c r="J179">
        <v>426</v>
      </c>
      <c r="K179" t="str">
        <f t="shared" si="5"/>
        <v>DELETE FROM `ez`.`ez_fabrik_elements` WHERE `ez_fabrik_elements`.`id` =426;</v>
      </c>
    </row>
    <row r="180" spans="1:11" x14ac:dyDescent="0.25">
      <c r="A180" s="34">
        <f t="shared" si="6"/>
        <v>3750</v>
      </c>
      <c r="I180" t="s">
        <v>816</v>
      </c>
      <c r="J180">
        <v>427</v>
      </c>
      <c r="K180" t="str">
        <f t="shared" si="5"/>
        <v>DELETE FROM `ez`.`ez_fabrik_elements` WHERE `ez_fabrik_elements`.`id` =427;</v>
      </c>
    </row>
    <row r="181" spans="1:11" x14ac:dyDescent="0.25">
      <c r="A181" s="34">
        <f t="shared" si="6"/>
        <v>3770</v>
      </c>
      <c r="I181" t="s">
        <v>816</v>
      </c>
      <c r="J181">
        <v>428</v>
      </c>
      <c r="K181" t="str">
        <f t="shared" si="5"/>
        <v>DELETE FROM `ez`.`ez_fabrik_elements` WHERE `ez_fabrik_elements`.`id` =428;</v>
      </c>
    </row>
    <row r="182" spans="1:11" x14ac:dyDescent="0.25">
      <c r="A182" s="34">
        <f t="shared" si="6"/>
        <v>3790</v>
      </c>
      <c r="I182" t="s">
        <v>816</v>
      </c>
      <c r="J182">
        <v>431</v>
      </c>
      <c r="K182" t="str">
        <f t="shared" si="5"/>
        <v>DELETE FROM `ez`.`ez_fabrik_elements` WHERE `ez_fabrik_elements`.`id` =431;</v>
      </c>
    </row>
    <row r="183" spans="1:11" x14ac:dyDescent="0.25">
      <c r="A183" s="34">
        <f t="shared" si="6"/>
        <v>3810</v>
      </c>
      <c r="I183" t="s">
        <v>816</v>
      </c>
      <c r="J183">
        <v>432</v>
      </c>
      <c r="K183" t="str">
        <f t="shared" si="5"/>
        <v>DELETE FROM `ez`.`ez_fabrik_elements` WHERE `ez_fabrik_elements`.`id` =432;</v>
      </c>
    </row>
    <row r="184" spans="1:11" x14ac:dyDescent="0.25">
      <c r="A184" s="34">
        <f t="shared" si="6"/>
        <v>3830</v>
      </c>
      <c r="I184" t="s">
        <v>816</v>
      </c>
      <c r="J184">
        <v>433</v>
      </c>
      <c r="K184" t="str">
        <f t="shared" si="5"/>
        <v>DELETE FROM `ez`.`ez_fabrik_elements` WHERE `ez_fabrik_elements`.`id` =433;</v>
      </c>
    </row>
    <row r="185" spans="1:11" x14ac:dyDescent="0.25">
      <c r="A185" s="34">
        <f t="shared" si="6"/>
        <v>3850</v>
      </c>
      <c r="I185" t="s">
        <v>816</v>
      </c>
      <c r="J185">
        <v>434</v>
      </c>
      <c r="K185" t="str">
        <f t="shared" si="5"/>
        <v>DELETE FROM `ez`.`ez_fabrik_elements` WHERE `ez_fabrik_elements`.`id` =434;</v>
      </c>
    </row>
    <row r="186" spans="1:11" x14ac:dyDescent="0.25">
      <c r="A186" s="34">
        <f t="shared" si="6"/>
        <v>3870</v>
      </c>
      <c r="I186" t="s">
        <v>816</v>
      </c>
      <c r="J186">
        <v>435</v>
      </c>
      <c r="K186" t="str">
        <f t="shared" si="5"/>
        <v>DELETE FROM `ez`.`ez_fabrik_elements` WHERE `ez_fabrik_elements`.`id` =435;</v>
      </c>
    </row>
    <row r="187" spans="1:11" x14ac:dyDescent="0.25">
      <c r="A187" s="34">
        <f t="shared" si="6"/>
        <v>3890</v>
      </c>
      <c r="I187" t="s">
        <v>816</v>
      </c>
      <c r="J187">
        <v>436</v>
      </c>
      <c r="K187" t="str">
        <f t="shared" si="5"/>
        <v>DELETE FROM `ez`.`ez_fabrik_elements` WHERE `ez_fabrik_elements`.`id` =436;</v>
      </c>
    </row>
    <row r="188" spans="1:11" x14ac:dyDescent="0.25">
      <c r="A188" s="34">
        <f t="shared" si="6"/>
        <v>3910</v>
      </c>
      <c r="I188" t="s">
        <v>816</v>
      </c>
      <c r="J188">
        <v>437</v>
      </c>
      <c r="K188" t="str">
        <f t="shared" si="5"/>
        <v>DELETE FROM `ez`.`ez_fabrik_elements` WHERE `ez_fabrik_elements`.`id` =437;</v>
      </c>
    </row>
    <row r="189" spans="1:11" x14ac:dyDescent="0.25">
      <c r="A189" s="34">
        <f t="shared" si="6"/>
        <v>3930</v>
      </c>
      <c r="I189" t="s">
        <v>816</v>
      </c>
      <c r="J189">
        <v>438</v>
      </c>
      <c r="K189" t="str">
        <f t="shared" si="5"/>
        <v>DELETE FROM `ez`.`ez_fabrik_elements` WHERE `ez_fabrik_elements`.`id` =438;</v>
      </c>
    </row>
    <row r="190" spans="1:11" x14ac:dyDescent="0.25">
      <c r="A190" s="34">
        <f t="shared" si="6"/>
        <v>3950</v>
      </c>
      <c r="I190" t="s">
        <v>816</v>
      </c>
      <c r="J190">
        <v>439</v>
      </c>
      <c r="K190" t="str">
        <f t="shared" si="5"/>
        <v>DELETE FROM `ez`.`ez_fabrik_elements` WHERE `ez_fabrik_elements`.`id` =439;</v>
      </c>
    </row>
    <row r="191" spans="1:11" x14ac:dyDescent="0.25">
      <c r="A191" s="34">
        <f t="shared" si="6"/>
        <v>3970</v>
      </c>
      <c r="I191" t="s">
        <v>816</v>
      </c>
      <c r="J191">
        <v>440</v>
      </c>
      <c r="K191" t="str">
        <f t="shared" si="5"/>
        <v>DELETE FROM `ez`.`ez_fabrik_elements` WHERE `ez_fabrik_elements`.`id` =440;</v>
      </c>
    </row>
    <row r="192" spans="1:11" x14ac:dyDescent="0.25">
      <c r="A192" s="34">
        <f t="shared" si="6"/>
        <v>3990</v>
      </c>
      <c r="I192" t="s">
        <v>816</v>
      </c>
      <c r="J192">
        <v>441</v>
      </c>
      <c r="K192" t="str">
        <f t="shared" si="5"/>
        <v>DELETE FROM `ez`.`ez_fabrik_elements` WHERE `ez_fabrik_elements`.`id` =441;</v>
      </c>
    </row>
    <row r="193" spans="1:11" x14ac:dyDescent="0.25">
      <c r="A193" s="34">
        <f t="shared" si="6"/>
        <v>4010</v>
      </c>
      <c r="I193" t="s">
        <v>816</v>
      </c>
      <c r="J193">
        <v>442</v>
      </c>
      <c r="K193" t="str">
        <f t="shared" si="5"/>
        <v>DELETE FROM `ez`.`ez_fabrik_elements` WHERE `ez_fabrik_elements`.`id` =442;</v>
      </c>
    </row>
    <row r="194" spans="1:11" x14ac:dyDescent="0.25">
      <c r="A194" s="34">
        <f t="shared" si="6"/>
        <v>4030</v>
      </c>
      <c r="I194" t="s">
        <v>816</v>
      </c>
      <c r="J194">
        <v>443</v>
      </c>
      <c r="K194" t="str">
        <f t="shared" si="5"/>
        <v>DELETE FROM `ez`.`ez_fabrik_elements` WHERE `ez_fabrik_elements`.`id` =443;</v>
      </c>
    </row>
    <row r="195" spans="1:11" x14ac:dyDescent="0.25">
      <c r="A195" s="34">
        <f t="shared" si="6"/>
        <v>4050</v>
      </c>
      <c r="I195" t="s">
        <v>816</v>
      </c>
      <c r="J195">
        <v>444</v>
      </c>
      <c r="K195" t="str">
        <f t="shared" ref="K195:K258" si="7">I195&amp;" ="&amp;J195&amp;";"</f>
        <v>DELETE FROM `ez`.`ez_fabrik_elements` WHERE `ez_fabrik_elements`.`id` =444;</v>
      </c>
    </row>
    <row r="196" spans="1:11" x14ac:dyDescent="0.25">
      <c r="A196" s="34">
        <f t="shared" si="6"/>
        <v>4070</v>
      </c>
      <c r="I196" t="s">
        <v>816</v>
      </c>
      <c r="J196">
        <v>445</v>
      </c>
      <c r="K196" t="str">
        <f t="shared" si="7"/>
        <v>DELETE FROM `ez`.`ez_fabrik_elements` WHERE `ez_fabrik_elements`.`id` =445;</v>
      </c>
    </row>
    <row r="197" spans="1:11" x14ac:dyDescent="0.25">
      <c r="A197" s="34">
        <f t="shared" si="6"/>
        <v>4090</v>
      </c>
      <c r="I197" t="s">
        <v>816</v>
      </c>
      <c r="J197">
        <v>446</v>
      </c>
      <c r="K197" t="str">
        <f t="shared" si="7"/>
        <v>DELETE FROM `ez`.`ez_fabrik_elements` WHERE `ez_fabrik_elements`.`id` =446;</v>
      </c>
    </row>
    <row r="198" spans="1:11" x14ac:dyDescent="0.25">
      <c r="A198" s="34">
        <f t="shared" ref="A198:A261" si="8">A197+20</f>
        <v>4110</v>
      </c>
      <c r="I198" t="s">
        <v>816</v>
      </c>
      <c r="J198">
        <v>447</v>
      </c>
      <c r="K198" t="str">
        <f t="shared" si="7"/>
        <v>DELETE FROM `ez`.`ez_fabrik_elements` WHERE `ez_fabrik_elements`.`id` =447;</v>
      </c>
    </row>
    <row r="199" spans="1:11" x14ac:dyDescent="0.25">
      <c r="A199" s="34">
        <f t="shared" si="8"/>
        <v>4130</v>
      </c>
      <c r="I199" t="s">
        <v>816</v>
      </c>
      <c r="J199">
        <v>448</v>
      </c>
      <c r="K199" t="str">
        <f t="shared" si="7"/>
        <v>DELETE FROM `ez`.`ez_fabrik_elements` WHERE `ez_fabrik_elements`.`id` =448;</v>
      </c>
    </row>
    <row r="200" spans="1:11" x14ac:dyDescent="0.25">
      <c r="A200" s="34">
        <f t="shared" si="8"/>
        <v>4150</v>
      </c>
      <c r="I200" t="s">
        <v>816</v>
      </c>
      <c r="J200">
        <v>451</v>
      </c>
      <c r="K200" t="str">
        <f t="shared" si="7"/>
        <v>DELETE FROM `ez`.`ez_fabrik_elements` WHERE `ez_fabrik_elements`.`id` =451;</v>
      </c>
    </row>
    <row r="201" spans="1:11" x14ac:dyDescent="0.25">
      <c r="A201" s="34">
        <f t="shared" si="8"/>
        <v>4170</v>
      </c>
      <c r="I201" t="s">
        <v>816</v>
      </c>
      <c r="J201">
        <v>452</v>
      </c>
      <c r="K201" t="str">
        <f t="shared" si="7"/>
        <v>DELETE FROM `ez`.`ez_fabrik_elements` WHERE `ez_fabrik_elements`.`id` =452;</v>
      </c>
    </row>
    <row r="202" spans="1:11" x14ac:dyDescent="0.25">
      <c r="A202" s="34">
        <f t="shared" si="8"/>
        <v>4190</v>
      </c>
      <c r="I202" t="s">
        <v>816</v>
      </c>
      <c r="J202">
        <v>453</v>
      </c>
      <c r="K202" t="str">
        <f t="shared" si="7"/>
        <v>DELETE FROM `ez`.`ez_fabrik_elements` WHERE `ez_fabrik_elements`.`id` =453;</v>
      </c>
    </row>
    <row r="203" spans="1:11" x14ac:dyDescent="0.25">
      <c r="A203" s="34">
        <f t="shared" si="8"/>
        <v>4210</v>
      </c>
      <c r="I203" t="s">
        <v>816</v>
      </c>
      <c r="J203">
        <v>454</v>
      </c>
      <c r="K203" t="str">
        <f t="shared" si="7"/>
        <v>DELETE FROM `ez`.`ez_fabrik_elements` WHERE `ez_fabrik_elements`.`id` =454;</v>
      </c>
    </row>
    <row r="204" spans="1:11" x14ac:dyDescent="0.25">
      <c r="A204" s="34">
        <f t="shared" si="8"/>
        <v>4230</v>
      </c>
      <c r="I204" t="s">
        <v>816</v>
      </c>
      <c r="J204">
        <v>455</v>
      </c>
      <c r="K204" t="str">
        <f t="shared" si="7"/>
        <v>DELETE FROM `ez`.`ez_fabrik_elements` WHERE `ez_fabrik_elements`.`id` =455;</v>
      </c>
    </row>
    <row r="205" spans="1:11" x14ac:dyDescent="0.25">
      <c r="A205" s="34">
        <f t="shared" si="8"/>
        <v>4250</v>
      </c>
      <c r="I205" t="s">
        <v>816</v>
      </c>
      <c r="J205">
        <v>456</v>
      </c>
      <c r="K205" t="str">
        <f t="shared" si="7"/>
        <v>DELETE FROM `ez`.`ez_fabrik_elements` WHERE `ez_fabrik_elements`.`id` =456;</v>
      </c>
    </row>
    <row r="206" spans="1:11" x14ac:dyDescent="0.25">
      <c r="A206" s="34">
        <f t="shared" si="8"/>
        <v>4270</v>
      </c>
      <c r="I206" t="s">
        <v>816</v>
      </c>
      <c r="J206">
        <v>457</v>
      </c>
      <c r="K206" t="str">
        <f t="shared" si="7"/>
        <v>DELETE FROM `ez`.`ez_fabrik_elements` WHERE `ez_fabrik_elements`.`id` =457;</v>
      </c>
    </row>
    <row r="207" spans="1:11" x14ac:dyDescent="0.25">
      <c r="A207" s="34">
        <f t="shared" si="8"/>
        <v>4290</v>
      </c>
      <c r="I207" t="s">
        <v>816</v>
      </c>
      <c r="J207">
        <v>458</v>
      </c>
      <c r="K207" t="str">
        <f t="shared" si="7"/>
        <v>DELETE FROM `ez`.`ez_fabrik_elements` WHERE `ez_fabrik_elements`.`id` =458;</v>
      </c>
    </row>
    <row r="208" spans="1:11" x14ac:dyDescent="0.25">
      <c r="A208" s="34">
        <f t="shared" si="8"/>
        <v>4310</v>
      </c>
      <c r="I208" t="s">
        <v>816</v>
      </c>
      <c r="J208">
        <v>459</v>
      </c>
      <c r="K208" t="str">
        <f t="shared" si="7"/>
        <v>DELETE FROM `ez`.`ez_fabrik_elements` WHERE `ez_fabrik_elements`.`id` =459;</v>
      </c>
    </row>
    <row r="209" spans="1:11" x14ac:dyDescent="0.25">
      <c r="A209" s="34">
        <f t="shared" si="8"/>
        <v>4330</v>
      </c>
      <c r="I209" t="s">
        <v>816</v>
      </c>
      <c r="J209">
        <v>460</v>
      </c>
      <c r="K209" t="str">
        <f t="shared" si="7"/>
        <v>DELETE FROM `ez`.`ez_fabrik_elements` WHERE `ez_fabrik_elements`.`id` =460;</v>
      </c>
    </row>
    <row r="210" spans="1:11" x14ac:dyDescent="0.25">
      <c r="A210" s="34">
        <f t="shared" si="8"/>
        <v>4350</v>
      </c>
      <c r="I210" t="s">
        <v>816</v>
      </c>
      <c r="J210">
        <v>461</v>
      </c>
      <c r="K210" t="str">
        <f t="shared" si="7"/>
        <v>DELETE FROM `ez`.`ez_fabrik_elements` WHERE `ez_fabrik_elements`.`id` =461;</v>
      </c>
    </row>
    <row r="211" spans="1:11" x14ac:dyDescent="0.25">
      <c r="A211" s="34">
        <f t="shared" si="8"/>
        <v>4370</v>
      </c>
      <c r="I211" t="s">
        <v>816</v>
      </c>
      <c r="J211">
        <v>462</v>
      </c>
      <c r="K211" t="str">
        <f t="shared" si="7"/>
        <v>DELETE FROM `ez`.`ez_fabrik_elements` WHERE `ez_fabrik_elements`.`id` =462;</v>
      </c>
    </row>
    <row r="212" spans="1:11" x14ac:dyDescent="0.25">
      <c r="A212" s="34">
        <f t="shared" si="8"/>
        <v>4390</v>
      </c>
      <c r="I212" t="s">
        <v>816</v>
      </c>
      <c r="J212">
        <v>463</v>
      </c>
      <c r="K212" t="str">
        <f t="shared" si="7"/>
        <v>DELETE FROM `ez`.`ez_fabrik_elements` WHERE `ez_fabrik_elements`.`id` =463;</v>
      </c>
    </row>
    <row r="213" spans="1:11" x14ac:dyDescent="0.25">
      <c r="A213" s="34">
        <f t="shared" si="8"/>
        <v>4410</v>
      </c>
      <c r="I213" t="s">
        <v>816</v>
      </c>
      <c r="J213">
        <v>464</v>
      </c>
      <c r="K213" t="str">
        <f t="shared" si="7"/>
        <v>DELETE FROM `ez`.`ez_fabrik_elements` WHERE `ez_fabrik_elements`.`id` =464;</v>
      </c>
    </row>
    <row r="214" spans="1:11" x14ac:dyDescent="0.25">
      <c r="A214" s="34">
        <f t="shared" si="8"/>
        <v>4430</v>
      </c>
      <c r="I214" t="s">
        <v>816</v>
      </c>
      <c r="J214">
        <v>465</v>
      </c>
      <c r="K214" t="str">
        <f t="shared" si="7"/>
        <v>DELETE FROM `ez`.`ez_fabrik_elements` WHERE `ez_fabrik_elements`.`id` =465;</v>
      </c>
    </row>
    <row r="215" spans="1:11" x14ac:dyDescent="0.25">
      <c r="A215" s="34">
        <f t="shared" si="8"/>
        <v>4450</v>
      </c>
      <c r="I215" t="s">
        <v>816</v>
      </c>
      <c r="J215">
        <v>466</v>
      </c>
      <c r="K215" t="str">
        <f t="shared" si="7"/>
        <v>DELETE FROM `ez`.`ez_fabrik_elements` WHERE `ez_fabrik_elements`.`id` =466;</v>
      </c>
    </row>
    <row r="216" spans="1:11" x14ac:dyDescent="0.25">
      <c r="A216" s="34">
        <f t="shared" si="8"/>
        <v>4470</v>
      </c>
      <c r="I216" t="s">
        <v>816</v>
      </c>
      <c r="J216">
        <v>467</v>
      </c>
      <c r="K216" t="str">
        <f t="shared" si="7"/>
        <v>DELETE FROM `ez`.`ez_fabrik_elements` WHERE `ez_fabrik_elements`.`id` =467;</v>
      </c>
    </row>
    <row r="217" spans="1:11" x14ac:dyDescent="0.25">
      <c r="A217" s="34">
        <f t="shared" si="8"/>
        <v>4490</v>
      </c>
      <c r="I217" t="s">
        <v>816</v>
      </c>
      <c r="J217">
        <v>468</v>
      </c>
      <c r="K217" t="str">
        <f t="shared" si="7"/>
        <v>DELETE FROM `ez`.`ez_fabrik_elements` WHERE `ez_fabrik_elements`.`id` =468;</v>
      </c>
    </row>
    <row r="218" spans="1:11" x14ac:dyDescent="0.25">
      <c r="A218" s="34">
        <f t="shared" si="8"/>
        <v>4510</v>
      </c>
      <c r="I218" t="s">
        <v>816</v>
      </c>
      <c r="J218">
        <v>471</v>
      </c>
      <c r="K218" t="str">
        <f t="shared" si="7"/>
        <v>DELETE FROM `ez`.`ez_fabrik_elements` WHERE `ez_fabrik_elements`.`id` =471;</v>
      </c>
    </row>
    <row r="219" spans="1:11" x14ac:dyDescent="0.25">
      <c r="A219" s="34">
        <f t="shared" si="8"/>
        <v>4530</v>
      </c>
      <c r="I219" t="s">
        <v>816</v>
      </c>
      <c r="J219">
        <v>472</v>
      </c>
      <c r="K219" t="str">
        <f t="shared" si="7"/>
        <v>DELETE FROM `ez`.`ez_fabrik_elements` WHERE `ez_fabrik_elements`.`id` =472;</v>
      </c>
    </row>
    <row r="220" spans="1:11" x14ac:dyDescent="0.25">
      <c r="A220" s="34">
        <f t="shared" si="8"/>
        <v>4550</v>
      </c>
      <c r="I220" t="s">
        <v>816</v>
      </c>
      <c r="J220">
        <v>473</v>
      </c>
      <c r="K220" t="str">
        <f t="shared" si="7"/>
        <v>DELETE FROM `ez`.`ez_fabrik_elements` WHERE `ez_fabrik_elements`.`id` =473;</v>
      </c>
    </row>
    <row r="221" spans="1:11" x14ac:dyDescent="0.25">
      <c r="A221" s="34">
        <f t="shared" si="8"/>
        <v>4570</v>
      </c>
      <c r="I221" t="s">
        <v>816</v>
      </c>
      <c r="J221">
        <v>474</v>
      </c>
      <c r="K221" t="str">
        <f t="shared" si="7"/>
        <v>DELETE FROM `ez`.`ez_fabrik_elements` WHERE `ez_fabrik_elements`.`id` =474;</v>
      </c>
    </row>
    <row r="222" spans="1:11" x14ac:dyDescent="0.25">
      <c r="A222" s="34">
        <f t="shared" si="8"/>
        <v>4590</v>
      </c>
      <c r="I222" t="s">
        <v>816</v>
      </c>
      <c r="J222">
        <v>475</v>
      </c>
      <c r="K222" t="str">
        <f t="shared" si="7"/>
        <v>DELETE FROM `ez`.`ez_fabrik_elements` WHERE `ez_fabrik_elements`.`id` =475;</v>
      </c>
    </row>
    <row r="223" spans="1:11" x14ac:dyDescent="0.25">
      <c r="A223" s="34">
        <f t="shared" si="8"/>
        <v>4610</v>
      </c>
      <c r="I223" t="s">
        <v>816</v>
      </c>
      <c r="J223">
        <v>476</v>
      </c>
      <c r="K223" t="str">
        <f t="shared" si="7"/>
        <v>DELETE FROM `ez`.`ez_fabrik_elements` WHERE `ez_fabrik_elements`.`id` =476;</v>
      </c>
    </row>
    <row r="224" spans="1:11" x14ac:dyDescent="0.25">
      <c r="A224" s="34">
        <f t="shared" si="8"/>
        <v>4630</v>
      </c>
      <c r="I224" t="s">
        <v>816</v>
      </c>
      <c r="J224">
        <v>477</v>
      </c>
      <c r="K224" t="str">
        <f t="shared" si="7"/>
        <v>DELETE FROM `ez`.`ez_fabrik_elements` WHERE `ez_fabrik_elements`.`id` =477;</v>
      </c>
    </row>
    <row r="225" spans="1:11" x14ac:dyDescent="0.25">
      <c r="A225" s="34">
        <f t="shared" si="8"/>
        <v>4650</v>
      </c>
      <c r="I225" t="s">
        <v>816</v>
      </c>
      <c r="J225">
        <v>478</v>
      </c>
      <c r="K225" t="str">
        <f t="shared" si="7"/>
        <v>DELETE FROM `ez`.`ez_fabrik_elements` WHERE `ez_fabrik_elements`.`id` =478;</v>
      </c>
    </row>
    <row r="226" spans="1:11" x14ac:dyDescent="0.25">
      <c r="A226" s="34">
        <f t="shared" si="8"/>
        <v>4670</v>
      </c>
      <c r="I226" t="s">
        <v>816</v>
      </c>
      <c r="J226">
        <v>479</v>
      </c>
      <c r="K226" t="str">
        <f t="shared" si="7"/>
        <v>DELETE FROM `ez`.`ez_fabrik_elements` WHERE `ez_fabrik_elements`.`id` =479;</v>
      </c>
    </row>
    <row r="227" spans="1:11" x14ac:dyDescent="0.25">
      <c r="A227" s="34">
        <f t="shared" si="8"/>
        <v>4690</v>
      </c>
      <c r="I227" t="s">
        <v>816</v>
      </c>
      <c r="J227">
        <v>480</v>
      </c>
      <c r="K227" t="str">
        <f t="shared" si="7"/>
        <v>DELETE FROM `ez`.`ez_fabrik_elements` WHERE `ez_fabrik_elements`.`id` =480;</v>
      </c>
    </row>
    <row r="228" spans="1:11" x14ac:dyDescent="0.25">
      <c r="A228" s="34">
        <f t="shared" si="8"/>
        <v>4710</v>
      </c>
      <c r="I228" t="s">
        <v>816</v>
      </c>
      <c r="J228">
        <v>481</v>
      </c>
      <c r="K228" t="str">
        <f t="shared" si="7"/>
        <v>DELETE FROM `ez`.`ez_fabrik_elements` WHERE `ez_fabrik_elements`.`id` =481;</v>
      </c>
    </row>
    <row r="229" spans="1:11" x14ac:dyDescent="0.25">
      <c r="A229" s="34">
        <f t="shared" si="8"/>
        <v>4730</v>
      </c>
      <c r="I229" t="s">
        <v>816</v>
      </c>
      <c r="J229">
        <v>482</v>
      </c>
      <c r="K229" t="str">
        <f t="shared" si="7"/>
        <v>DELETE FROM `ez`.`ez_fabrik_elements` WHERE `ez_fabrik_elements`.`id` =482;</v>
      </c>
    </row>
    <row r="230" spans="1:11" x14ac:dyDescent="0.25">
      <c r="A230" s="34">
        <f t="shared" si="8"/>
        <v>4750</v>
      </c>
      <c r="I230" t="s">
        <v>816</v>
      </c>
      <c r="J230">
        <v>483</v>
      </c>
      <c r="K230" t="str">
        <f t="shared" si="7"/>
        <v>DELETE FROM `ez`.`ez_fabrik_elements` WHERE `ez_fabrik_elements`.`id` =483;</v>
      </c>
    </row>
    <row r="231" spans="1:11" x14ac:dyDescent="0.25">
      <c r="A231" s="34">
        <f t="shared" si="8"/>
        <v>4770</v>
      </c>
      <c r="I231" t="s">
        <v>816</v>
      </c>
      <c r="J231">
        <v>484</v>
      </c>
      <c r="K231" t="str">
        <f t="shared" si="7"/>
        <v>DELETE FROM `ez`.`ez_fabrik_elements` WHERE `ez_fabrik_elements`.`id` =484;</v>
      </c>
    </row>
    <row r="232" spans="1:11" x14ac:dyDescent="0.25">
      <c r="A232" s="34">
        <f t="shared" si="8"/>
        <v>4790</v>
      </c>
      <c r="I232" t="s">
        <v>816</v>
      </c>
      <c r="J232">
        <v>485</v>
      </c>
      <c r="K232" t="str">
        <f t="shared" si="7"/>
        <v>DELETE FROM `ez`.`ez_fabrik_elements` WHERE `ez_fabrik_elements`.`id` =485;</v>
      </c>
    </row>
    <row r="233" spans="1:11" x14ac:dyDescent="0.25">
      <c r="A233" s="34">
        <f t="shared" si="8"/>
        <v>4810</v>
      </c>
      <c r="I233" t="s">
        <v>816</v>
      </c>
      <c r="J233">
        <v>486</v>
      </c>
      <c r="K233" t="str">
        <f t="shared" si="7"/>
        <v>DELETE FROM `ez`.`ez_fabrik_elements` WHERE `ez_fabrik_elements`.`id` =486;</v>
      </c>
    </row>
    <row r="234" spans="1:11" x14ac:dyDescent="0.25">
      <c r="A234" s="34">
        <f t="shared" si="8"/>
        <v>4830</v>
      </c>
      <c r="I234" t="s">
        <v>816</v>
      </c>
      <c r="J234">
        <v>487</v>
      </c>
      <c r="K234" t="str">
        <f t="shared" si="7"/>
        <v>DELETE FROM `ez`.`ez_fabrik_elements` WHERE `ez_fabrik_elements`.`id` =487;</v>
      </c>
    </row>
    <row r="235" spans="1:11" x14ac:dyDescent="0.25">
      <c r="A235" s="34">
        <f t="shared" si="8"/>
        <v>4850</v>
      </c>
      <c r="I235" t="s">
        <v>816</v>
      </c>
      <c r="J235">
        <v>488</v>
      </c>
      <c r="K235" t="str">
        <f t="shared" si="7"/>
        <v>DELETE FROM `ez`.`ez_fabrik_elements` WHERE `ez_fabrik_elements`.`id` =488;</v>
      </c>
    </row>
    <row r="236" spans="1:11" x14ac:dyDescent="0.25">
      <c r="A236" s="34">
        <f t="shared" si="8"/>
        <v>4870</v>
      </c>
      <c r="I236" t="s">
        <v>816</v>
      </c>
      <c r="J236">
        <v>491</v>
      </c>
      <c r="K236" t="str">
        <f t="shared" si="7"/>
        <v>DELETE FROM `ez`.`ez_fabrik_elements` WHERE `ez_fabrik_elements`.`id` =491;</v>
      </c>
    </row>
    <row r="237" spans="1:11" x14ac:dyDescent="0.25">
      <c r="A237" s="34">
        <f t="shared" si="8"/>
        <v>4890</v>
      </c>
      <c r="I237" t="s">
        <v>816</v>
      </c>
      <c r="J237">
        <v>492</v>
      </c>
      <c r="K237" t="str">
        <f t="shared" si="7"/>
        <v>DELETE FROM `ez`.`ez_fabrik_elements` WHERE `ez_fabrik_elements`.`id` =492;</v>
      </c>
    </row>
    <row r="238" spans="1:11" x14ac:dyDescent="0.25">
      <c r="A238" s="34">
        <f t="shared" si="8"/>
        <v>4910</v>
      </c>
      <c r="I238" t="s">
        <v>816</v>
      </c>
      <c r="J238">
        <v>493</v>
      </c>
      <c r="K238" t="str">
        <f t="shared" si="7"/>
        <v>DELETE FROM `ez`.`ez_fabrik_elements` WHERE `ez_fabrik_elements`.`id` =493;</v>
      </c>
    </row>
    <row r="239" spans="1:11" x14ac:dyDescent="0.25">
      <c r="A239" s="34">
        <f t="shared" si="8"/>
        <v>4930</v>
      </c>
      <c r="I239" t="s">
        <v>816</v>
      </c>
      <c r="J239">
        <v>494</v>
      </c>
      <c r="K239" t="str">
        <f t="shared" si="7"/>
        <v>DELETE FROM `ez`.`ez_fabrik_elements` WHERE `ez_fabrik_elements`.`id` =494;</v>
      </c>
    </row>
    <row r="240" spans="1:11" x14ac:dyDescent="0.25">
      <c r="A240" s="34">
        <f t="shared" si="8"/>
        <v>4950</v>
      </c>
      <c r="I240" t="s">
        <v>816</v>
      </c>
      <c r="J240">
        <v>495</v>
      </c>
      <c r="K240" t="str">
        <f t="shared" si="7"/>
        <v>DELETE FROM `ez`.`ez_fabrik_elements` WHERE `ez_fabrik_elements`.`id` =495;</v>
      </c>
    </row>
    <row r="241" spans="1:11" x14ac:dyDescent="0.25">
      <c r="A241" s="34">
        <f t="shared" si="8"/>
        <v>4970</v>
      </c>
      <c r="I241" t="s">
        <v>816</v>
      </c>
      <c r="J241">
        <v>496</v>
      </c>
      <c r="K241" t="str">
        <f t="shared" si="7"/>
        <v>DELETE FROM `ez`.`ez_fabrik_elements` WHERE `ez_fabrik_elements`.`id` =496;</v>
      </c>
    </row>
    <row r="242" spans="1:11" x14ac:dyDescent="0.25">
      <c r="A242" s="34">
        <f t="shared" si="8"/>
        <v>4990</v>
      </c>
      <c r="I242" t="s">
        <v>816</v>
      </c>
      <c r="J242">
        <v>497</v>
      </c>
      <c r="K242" t="str">
        <f t="shared" si="7"/>
        <v>DELETE FROM `ez`.`ez_fabrik_elements` WHERE `ez_fabrik_elements`.`id` =497;</v>
      </c>
    </row>
    <row r="243" spans="1:11" x14ac:dyDescent="0.25">
      <c r="A243" s="34">
        <f t="shared" si="8"/>
        <v>5010</v>
      </c>
      <c r="I243" t="s">
        <v>816</v>
      </c>
      <c r="J243">
        <v>498</v>
      </c>
      <c r="K243" t="str">
        <f t="shared" si="7"/>
        <v>DELETE FROM `ez`.`ez_fabrik_elements` WHERE `ez_fabrik_elements`.`id` =498;</v>
      </c>
    </row>
    <row r="244" spans="1:11" x14ac:dyDescent="0.25">
      <c r="A244" s="34">
        <f t="shared" si="8"/>
        <v>5030</v>
      </c>
      <c r="I244" t="s">
        <v>816</v>
      </c>
      <c r="J244">
        <v>499</v>
      </c>
      <c r="K244" t="str">
        <f t="shared" si="7"/>
        <v>DELETE FROM `ez`.`ez_fabrik_elements` WHERE `ez_fabrik_elements`.`id` =499;</v>
      </c>
    </row>
    <row r="245" spans="1:11" x14ac:dyDescent="0.25">
      <c r="A245" s="34">
        <f t="shared" si="8"/>
        <v>5050</v>
      </c>
      <c r="I245" t="s">
        <v>816</v>
      </c>
      <c r="J245">
        <v>500</v>
      </c>
      <c r="K245" t="str">
        <f t="shared" si="7"/>
        <v>DELETE FROM `ez`.`ez_fabrik_elements` WHERE `ez_fabrik_elements`.`id` =500;</v>
      </c>
    </row>
    <row r="246" spans="1:11" x14ac:dyDescent="0.25">
      <c r="A246" s="34">
        <f t="shared" si="8"/>
        <v>5070</v>
      </c>
      <c r="I246" t="s">
        <v>816</v>
      </c>
      <c r="J246">
        <v>501</v>
      </c>
      <c r="K246" t="str">
        <f t="shared" si="7"/>
        <v>DELETE FROM `ez`.`ez_fabrik_elements` WHERE `ez_fabrik_elements`.`id` =501;</v>
      </c>
    </row>
    <row r="247" spans="1:11" x14ac:dyDescent="0.25">
      <c r="A247" s="34">
        <f t="shared" si="8"/>
        <v>5090</v>
      </c>
      <c r="I247" t="s">
        <v>816</v>
      </c>
      <c r="J247">
        <v>502</v>
      </c>
      <c r="K247" t="str">
        <f t="shared" si="7"/>
        <v>DELETE FROM `ez`.`ez_fabrik_elements` WHERE `ez_fabrik_elements`.`id` =502;</v>
      </c>
    </row>
    <row r="248" spans="1:11" x14ac:dyDescent="0.25">
      <c r="A248" s="34">
        <f t="shared" si="8"/>
        <v>5110</v>
      </c>
      <c r="I248" t="s">
        <v>816</v>
      </c>
      <c r="J248">
        <v>503</v>
      </c>
      <c r="K248" t="str">
        <f t="shared" si="7"/>
        <v>DELETE FROM `ez`.`ez_fabrik_elements` WHERE `ez_fabrik_elements`.`id` =503;</v>
      </c>
    </row>
    <row r="249" spans="1:11" x14ac:dyDescent="0.25">
      <c r="A249" s="34">
        <f t="shared" si="8"/>
        <v>5130</v>
      </c>
      <c r="I249" t="s">
        <v>816</v>
      </c>
      <c r="J249">
        <v>504</v>
      </c>
      <c r="K249" t="str">
        <f t="shared" si="7"/>
        <v>DELETE FROM `ez`.`ez_fabrik_elements` WHERE `ez_fabrik_elements`.`id` =504;</v>
      </c>
    </row>
    <row r="250" spans="1:11" x14ac:dyDescent="0.25">
      <c r="A250" s="34">
        <f t="shared" si="8"/>
        <v>5150</v>
      </c>
      <c r="I250" t="s">
        <v>816</v>
      </c>
      <c r="J250">
        <v>505</v>
      </c>
      <c r="K250" t="str">
        <f t="shared" si="7"/>
        <v>DELETE FROM `ez`.`ez_fabrik_elements` WHERE `ez_fabrik_elements`.`id` =505;</v>
      </c>
    </row>
    <row r="251" spans="1:11" x14ac:dyDescent="0.25">
      <c r="A251" s="34">
        <f t="shared" si="8"/>
        <v>5170</v>
      </c>
      <c r="I251" t="s">
        <v>816</v>
      </c>
      <c r="J251">
        <v>506</v>
      </c>
      <c r="K251" t="str">
        <f t="shared" si="7"/>
        <v>DELETE FROM `ez`.`ez_fabrik_elements` WHERE `ez_fabrik_elements`.`id` =506;</v>
      </c>
    </row>
    <row r="252" spans="1:11" x14ac:dyDescent="0.25">
      <c r="A252" s="34">
        <f t="shared" si="8"/>
        <v>5190</v>
      </c>
      <c r="I252" t="s">
        <v>816</v>
      </c>
      <c r="J252">
        <v>507</v>
      </c>
      <c r="K252" t="str">
        <f t="shared" si="7"/>
        <v>DELETE FROM `ez`.`ez_fabrik_elements` WHERE `ez_fabrik_elements`.`id` =507;</v>
      </c>
    </row>
    <row r="253" spans="1:11" x14ac:dyDescent="0.25">
      <c r="A253" s="34">
        <f t="shared" si="8"/>
        <v>5210</v>
      </c>
      <c r="I253" t="s">
        <v>816</v>
      </c>
      <c r="J253">
        <v>508</v>
      </c>
      <c r="K253" t="str">
        <f t="shared" si="7"/>
        <v>DELETE FROM `ez`.`ez_fabrik_elements` WHERE `ez_fabrik_elements`.`id` =508;</v>
      </c>
    </row>
    <row r="254" spans="1:11" x14ac:dyDescent="0.25">
      <c r="A254" s="34">
        <f t="shared" si="8"/>
        <v>5230</v>
      </c>
      <c r="I254" t="s">
        <v>816</v>
      </c>
      <c r="J254">
        <v>511</v>
      </c>
      <c r="K254" t="str">
        <f t="shared" si="7"/>
        <v>DELETE FROM `ez`.`ez_fabrik_elements` WHERE `ez_fabrik_elements`.`id` =511;</v>
      </c>
    </row>
    <row r="255" spans="1:11" x14ac:dyDescent="0.25">
      <c r="A255" s="34">
        <f t="shared" si="8"/>
        <v>5250</v>
      </c>
      <c r="I255" t="s">
        <v>816</v>
      </c>
      <c r="J255">
        <v>512</v>
      </c>
      <c r="K255" t="str">
        <f t="shared" si="7"/>
        <v>DELETE FROM `ez`.`ez_fabrik_elements` WHERE `ez_fabrik_elements`.`id` =512;</v>
      </c>
    </row>
    <row r="256" spans="1:11" x14ac:dyDescent="0.25">
      <c r="A256" s="34">
        <f t="shared" si="8"/>
        <v>5270</v>
      </c>
      <c r="I256" t="s">
        <v>816</v>
      </c>
      <c r="J256">
        <v>513</v>
      </c>
      <c r="K256" t="str">
        <f t="shared" si="7"/>
        <v>DELETE FROM `ez`.`ez_fabrik_elements` WHERE `ez_fabrik_elements`.`id` =513;</v>
      </c>
    </row>
    <row r="257" spans="1:11" x14ac:dyDescent="0.25">
      <c r="A257" s="34">
        <f t="shared" si="8"/>
        <v>5290</v>
      </c>
      <c r="I257" t="s">
        <v>816</v>
      </c>
      <c r="J257">
        <v>514</v>
      </c>
      <c r="K257" t="str">
        <f t="shared" si="7"/>
        <v>DELETE FROM `ez`.`ez_fabrik_elements` WHERE `ez_fabrik_elements`.`id` =514;</v>
      </c>
    </row>
    <row r="258" spans="1:11" x14ac:dyDescent="0.25">
      <c r="A258" s="34">
        <f t="shared" si="8"/>
        <v>5310</v>
      </c>
      <c r="I258" t="s">
        <v>816</v>
      </c>
      <c r="J258">
        <v>515</v>
      </c>
      <c r="K258" t="str">
        <f t="shared" si="7"/>
        <v>DELETE FROM `ez`.`ez_fabrik_elements` WHERE `ez_fabrik_elements`.`id` =515;</v>
      </c>
    </row>
    <row r="259" spans="1:11" x14ac:dyDescent="0.25">
      <c r="A259" s="34">
        <f t="shared" si="8"/>
        <v>5330</v>
      </c>
      <c r="I259" t="s">
        <v>816</v>
      </c>
      <c r="J259">
        <v>516</v>
      </c>
      <c r="K259" t="str">
        <f t="shared" ref="K259:K322" si="9">I259&amp;" ="&amp;J259&amp;";"</f>
        <v>DELETE FROM `ez`.`ez_fabrik_elements` WHERE `ez_fabrik_elements`.`id` =516;</v>
      </c>
    </row>
    <row r="260" spans="1:11" x14ac:dyDescent="0.25">
      <c r="A260" s="34">
        <f t="shared" si="8"/>
        <v>5350</v>
      </c>
      <c r="I260" t="s">
        <v>816</v>
      </c>
      <c r="J260">
        <v>517</v>
      </c>
      <c r="K260" t="str">
        <f t="shared" si="9"/>
        <v>DELETE FROM `ez`.`ez_fabrik_elements` WHERE `ez_fabrik_elements`.`id` =517;</v>
      </c>
    </row>
    <row r="261" spans="1:11" x14ac:dyDescent="0.25">
      <c r="A261" s="34">
        <f t="shared" si="8"/>
        <v>5370</v>
      </c>
      <c r="I261" t="s">
        <v>816</v>
      </c>
      <c r="J261">
        <v>518</v>
      </c>
      <c r="K261" t="str">
        <f t="shared" si="9"/>
        <v>DELETE FROM `ez`.`ez_fabrik_elements` WHERE `ez_fabrik_elements`.`id` =518;</v>
      </c>
    </row>
    <row r="262" spans="1:11" x14ac:dyDescent="0.25">
      <c r="A262" s="34">
        <f t="shared" ref="A262:A278" si="10">A261+20</f>
        <v>5390</v>
      </c>
      <c r="I262" t="s">
        <v>816</v>
      </c>
      <c r="J262">
        <v>519</v>
      </c>
      <c r="K262" t="str">
        <f t="shared" si="9"/>
        <v>DELETE FROM `ez`.`ez_fabrik_elements` WHERE `ez_fabrik_elements`.`id` =519;</v>
      </c>
    </row>
    <row r="263" spans="1:11" x14ac:dyDescent="0.25">
      <c r="A263" s="34">
        <f t="shared" si="10"/>
        <v>5410</v>
      </c>
      <c r="I263" t="s">
        <v>816</v>
      </c>
      <c r="J263">
        <v>520</v>
      </c>
      <c r="K263" t="str">
        <f t="shared" si="9"/>
        <v>DELETE FROM `ez`.`ez_fabrik_elements` WHERE `ez_fabrik_elements`.`id` =520;</v>
      </c>
    </row>
    <row r="264" spans="1:11" x14ac:dyDescent="0.25">
      <c r="A264" s="34">
        <f t="shared" si="10"/>
        <v>5430</v>
      </c>
      <c r="I264" t="s">
        <v>816</v>
      </c>
      <c r="J264">
        <v>521</v>
      </c>
      <c r="K264" t="str">
        <f t="shared" si="9"/>
        <v>DELETE FROM `ez`.`ez_fabrik_elements` WHERE `ez_fabrik_elements`.`id` =521;</v>
      </c>
    </row>
    <row r="265" spans="1:11" x14ac:dyDescent="0.25">
      <c r="A265" s="34">
        <f t="shared" si="10"/>
        <v>5450</v>
      </c>
      <c r="I265" t="s">
        <v>816</v>
      </c>
      <c r="J265">
        <v>522</v>
      </c>
      <c r="K265" t="str">
        <f t="shared" si="9"/>
        <v>DELETE FROM `ez`.`ez_fabrik_elements` WHERE `ez_fabrik_elements`.`id` =522;</v>
      </c>
    </row>
    <row r="266" spans="1:11" x14ac:dyDescent="0.25">
      <c r="A266" s="34">
        <f t="shared" si="10"/>
        <v>5470</v>
      </c>
      <c r="I266" t="s">
        <v>816</v>
      </c>
      <c r="J266">
        <v>523</v>
      </c>
      <c r="K266" t="str">
        <f t="shared" si="9"/>
        <v>DELETE FROM `ez`.`ez_fabrik_elements` WHERE `ez_fabrik_elements`.`id` =523;</v>
      </c>
    </row>
    <row r="267" spans="1:11" x14ac:dyDescent="0.25">
      <c r="A267" s="34">
        <f t="shared" si="10"/>
        <v>5490</v>
      </c>
      <c r="I267" t="s">
        <v>816</v>
      </c>
      <c r="J267">
        <v>524</v>
      </c>
      <c r="K267" t="str">
        <f t="shared" si="9"/>
        <v>DELETE FROM `ez`.`ez_fabrik_elements` WHERE `ez_fabrik_elements`.`id` =524;</v>
      </c>
    </row>
    <row r="268" spans="1:11" x14ac:dyDescent="0.25">
      <c r="A268" s="34">
        <f t="shared" si="10"/>
        <v>5510</v>
      </c>
      <c r="I268" t="s">
        <v>816</v>
      </c>
      <c r="J268">
        <v>525</v>
      </c>
      <c r="K268" t="str">
        <f t="shared" si="9"/>
        <v>DELETE FROM `ez`.`ez_fabrik_elements` WHERE `ez_fabrik_elements`.`id` =525;</v>
      </c>
    </row>
    <row r="269" spans="1:11" x14ac:dyDescent="0.25">
      <c r="A269" s="34">
        <f t="shared" si="10"/>
        <v>5530</v>
      </c>
      <c r="I269" t="s">
        <v>816</v>
      </c>
      <c r="J269">
        <v>526</v>
      </c>
      <c r="K269" t="str">
        <f t="shared" si="9"/>
        <v>DELETE FROM `ez`.`ez_fabrik_elements` WHERE `ez_fabrik_elements`.`id` =526;</v>
      </c>
    </row>
    <row r="270" spans="1:11" x14ac:dyDescent="0.25">
      <c r="A270" s="34">
        <f t="shared" si="10"/>
        <v>5550</v>
      </c>
      <c r="I270" t="s">
        <v>816</v>
      </c>
      <c r="J270">
        <v>527</v>
      </c>
      <c r="K270" t="str">
        <f t="shared" si="9"/>
        <v>DELETE FROM `ez`.`ez_fabrik_elements` WHERE `ez_fabrik_elements`.`id` =527;</v>
      </c>
    </row>
    <row r="271" spans="1:11" x14ac:dyDescent="0.25">
      <c r="A271" s="34">
        <f t="shared" si="10"/>
        <v>5570</v>
      </c>
      <c r="I271" t="s">
        <v>816</v>
      </c>
      <c r="J271">
        <v>528</v>
      </c>
      <c r="K271" t="str">
        <f t="shared" si="9"/>
        <v>DELETE FROM `ez`.`ez_fabrik_elements` WHERE `ez_fabrik_elements`.`id` =528;</v>
      </c>
    </row>
    <row r="272" spans="1:11" x14ac:dyDescent="0.25">
      <c r="A272" s="34">
        <f t="shared" si="10"/>
        <v>5590</v>
      </c>
      <c r="I272" t="s">
        <v>816</v>
      </c>
      <c r="J272">
        <v>531</v>
      </c>
      <c r="K272" t="str">
        <f t="shared" si="9"/>
        <v>DELETE FROM `ez`.`ez_fabrik_elements` WHERE `ez_fabrik_elements`.`id` =531;</v>
      </c>
    </row>
    <row r="273" spans="1:11" x14ac:dyDescent="0.25">
      <c r="A273" s="34">
        <f t="shared" si="10"/>
        <v>5610</v>
      </c>
      <c r="I273" t="s">
        <v>816</v>
      </c>
      <c r="J273">
        <v>532</v>
      </c>
      <c r="K273" t="str">
        <f t="shared" si="9"/>
        <v>DELETE FROM `ez`.`ez_fabrik_elements` WHERE `ez_fabrik_elements`.`id` =532;</v>
      </c>
    </row>
    <row r="274" spans="1:11" x14ac:dyDescent="0.25">
      <c r="A274" s="34">
        <f t="shared" si="10"/>
        <v>5630</v>
      </c>
      <c r="I274" t="s">
        <v>816</v>
      </c>
      <c r="J274">
        <v>533</v>
      </c>
      <c r="K274" t="str">
        <f t="shared" si="9"/>
        <v>DELETE FROM `ez`.`ez_fabrik_elements` WHERE `ez_fabrik_elements`.`id` =533;</v>
      </c>
    </row>
    <row r="275" spans="1:11" x14ac:dyDescent="0.25">
      <c r="A275" s="34">
        <f t="shared" si="10"/>
        <v>5650</v>
      </c>
      <c r="I275" t="s">
        <v>816</v>
      </c>
      <c r="J275">
        <v>534</v>
      </c>
      <c r="K275" t="str">
        <f t="shared" si="9"/>
        <v>DELETE FROM `ez`.`ez_fabrik_elements` WHERE `ez_fabrik_elements`.`id` =534;</v>
      </c>
    </row>
    <row r="276" spans="1:11" x14ac:dyDescent="0.25">
      <c r="A276" s="34">
        <f t="shared" si="10"/>
        <v>5670</v>
      </c>
      <c r="I276" t="s">
        <v>816</v>
      </c>
      <c r="J276">
        <v>535</v>
      </c>
      <c r="K276" t="str">
        <f t="shared" si="9"/>
        <v>DELETE FROM `ez`.`ez_fabrik_elements` WHERE `ez_fabrik_elements`.`id` =535;</v>
      </c>
    </row>
    <row r="277" spans="1:11" x14ac:dyDescent="0.25">
      <c r="A277" s="34">
        <f t="shared" si="10"/>
        <v>5690</v>
      </c>
      <c r="I277" t="s">
        <v>816</v>
      </c>
      <c r="J277">
        <v>536</v>
      </c>
      <c r="K277" t="str">
        <f t="shared" si="9"/>
        <v>DELETE FROM `ez`.`ez_fabrik_elements` WHERE `ez_fabrik_elements`.`id` =536;</v>
      </c>
    </row>
    <row r="278" spans="1:11" x14ac:dyDescent="0.25">
      <c r="A278" s="34">
        <f t="shared" si="10"/>
        <v>5710</v>
      </c>
      <c r="I278" t="s">
        <v>816</v>
      </c>
      <c r="J278">
        <v>537</v>
      </c>
      <c r="K278" t="str">
        <f t="shared" si="9"/>
        <v>DELETE FROM `ez`.`ez_fabrik_elements` WHERE `ez_fabrik_elements`.`id` =537;</v>
      </c>
    </row>
    <row r="279" spans="1:11" x14ac:dyDescent="0.25">
      <c r="I279" t="s">
        <v>816</v>
      </c>
      <c r="J279">
        <v>538</v>
      </c>
      <c r="K279" t="str">
        <f t="shared" si="9"/>
        <v>DELETE FROM `ez`.`ez_fabrik_elements` WHERE `ez_fabrik_elements`.`id` =538;</v>
      </c>
    </row>
    <row r="280" spans="1:11" x14ac:dyDescent="0.25">
      <c r="I280" t="s">
        <v>816</v>
      </c>
      <c r="J280">
        <v>539</v>
      </c>
      <c r="K280" t="str">
        <f t="shared" si="9"/>
        <v>DELETE FROM `ez`.`ez_fabrik_elements` WHERE `ez_fabrik_elements`.`id` =539;</v>
      </c>
    </row>
    <row r="281" spans="1:11" x14ac:dyDescent="0.25">
      <c r="I281" t="s">
        <v>816</v>
      </c>
      <c r="J281">
        <v>540</v>
      </c>
      <c r="K281" t="str">
        <f t="shared" si="9"/>
        <v>DELETE FROM `ez`.`ez_fabrik_elements` WHERE `ez_fabrik_elements`.`id` =540;</v>
      </c>
    </row>
    <row r="282" spans="1:11" x14ac:dyDescent="0.25">
      <c r="I282" t="s">
        <v>816</v>
      </c>
      <c r="J282">
        <v>541</v>
      </c>
      <c r="K282" t="str">
        <f t="shared" si="9"/>
        <v>DELETE FROM `ez`.`ez_fabrik_elements` WHERE `ez_fabrik_elements`.`id` =541;</v>
      </c>
    </row>
    <row r="283" spans="1:11" x14ac:dyDescent="0.25">
      <c r="I283" t="s">
        <v>816</v>
      </c>
      <c r="J283">
        <v>542</v>
      </c>
      <c r="K283" t="str">
        <f t="shared" si="9"/>
        <v>DELETE FROM `ez`.`ez_fabrik_elements` WHERE `ez_fabrik_elements`.`id` =542;</v>
      </c>
    </row>
    <row r="284" spans="1:11" x14ac:dyDescent="0.25">
      <c r="I284" t="s">
        <v>816</v>
      </c>
      <c r="J284">
        <v>543</v>
      </c>
      <c r="K284" t="str">
        <f t="shared" si="9"/>
        <v>DELETE FROM `ez`.`ez_fabrik_elements` WHERE `ez_fabrik_elements`.`id` =543;</v>
      </c>
    </row>
    <row r="285" spans="1:11" x14ac:dyDescent="0.25">
      <c r="I285" t="s">
        <v>816</v>
      </c>
      <c r="J285">
        <v>544</v>
      </c>
      <c r="K285" t="str">
        <f t="shared" si="9"/>
        <v>DELETE FROM `ez`.`ez_fabrik_elements` WHERE `ez_fabrik_elements`.`id` =544;</v>
      </c>
    </row>
    <row r="286" spans="1:11" x14ac:dyDescent="0.25">
      <c r="I286" t="s">
        <v>816</v>
      </c>
      <c r="J286">
        <v>545</v>
      </c>
      <c r="K286" t="str">
        <f t="shared" si="9"/>
        <v>DELETE FROM `ez`.`ez_fabrik_elements` WHERE `ez_fabrik_elements`.`id` =545;</v>
      </c>
    </row>
    <row r="287" spans="1:11" x14ac:dyDescent="0.25">
      <c r="I287" t="s">
        <v>816</v>
      </c>
      <c r="J287">
        <v>546</v>
      </c>
      <c r="K287" t="str">
        <f t="shared" si="9"/>
        <v>DELETE FROM `ez`.`ez_fabrik_elements` WHERE `ez_fabrik_elements`.`id` =546;</v>
      </c>
    </row>
    <row r="288" spans="1:11" x14ac:dyDescent="0.25">
      <c r="I288" t="s">
        <v>816</v>
      </c>
      <c r="J288">
        <v>547</v>
      </c>
      <c r="K288" t="str">
        <f t="shared" si="9"/>
        <v>DELETE FROM `ez`.`ez_fabrik_elements` WHERE `ez_fabrik_elements`.`id` =547;</v>
      </c>
    </row>
    <row r="289" spans="9:11" x14ac:dyDescent="0.25">
      <c r="I289" t="s">
        <v>816</v>
      </c>
      <c r="J289">
        <v>548</v>
      </c>
      <c r="K289" t="str">
        <f t="shared" si="9"/>
        <v>DELETE FROM `ez`.`ez_fabrik_elements` WHERE `ez_fabrik_elements`.`id` =548;</v>
      </c>
    </row>
    <row r="290" spans="9:11" x14ac:dyDescent="0.25">
      <c r="I290" t="s">
        <v>816</v>
      </c>
      <c r="J290">
        <v>551</v>
      </c>
      <c r="K290" t="str">
        <f t="shared" si="9"/>
        <v>DELETE FROM `ez`.`ez_fabrik_elements` WHERE `ez_fabrik_elements`.`id` =551;</v>
      </c>
    </row>
    <row r="291" spans="9:11" x14ac:dyDescent="0.25">
      <c r="I291" t="s">
        <v>816</v>
      </c>
      <c r="J291">
        <v>552</v>
      </c>
      <c r="K291" t="str">
        <f t="shared" si="9"/>
        <v>DELETE FROM `ez`.`ez_fabrik_elements` WHERE `ez_fabrik_elements`.`id` =552;</v>
      </c>
    </row>
    <row r="292" spans="9:11" x14ac:dyDescent="0.25">
      <c r="I292" t="s">
        <v>816</v>
      </c>
      <c r="J292">
        <v>553</v>
      </c>
      <c r="K292" t="str">
        <f t="shared" si="9"/>
        <v>DELETE FROM `ez`.`ez_fabrik_elements` WHERE `ez_fabrik_elements`.`id` =553;</v>
      </c>
    </row>
    <row r="293" spans="9:11" x14ac:dyDescent="0.25">
      <c r="I293" t="s">
        <v>816</v>
      </c>
      <c r="J293">
        <v>554</v>
      </c>
      <c r="K293" t="str">
        <f t="shared" si="9"/>
        <v>DELETE FROM `ez`.`ez_fabrik_elements` WHERE `ez_fabrik_elements`.`id` =554;</v>
      </c>
    </row>
    <row r="294" spans="9:11" x14ac:dyDescent="0.25">
      <c r="I294" t="s">
        <v>816</v>
      </c>
      <c r="J294">
        <v>555</v>
      </c>
      <c r="K294" t="str">
        <f t="shared" si="9"/>
        <v>DELETE FROM `ez`.`ez_fabrik_elements` WHERE `ez_fabrik_elements`.`id` =555;</v>
      </c>
    </row>
    <row r="295" spans="9:11" x14ac:dyDescent="0.25">
      <c r="I295" t="s">
        <v>816</v>
      </c>
      <c r="J295">
        <v>556</v>
      </c>
      <c r="K295" t="str">
        <f t="shared" si="9"/>
        <v>DELETE FROM `ez`.`ez_fabrik_elements` WHERE `ez_fabrik_elements`.`id` =556;</v>
      </c>
    </row>
    <row r="296" spans="9:11" x14ac:dyDescent="0.25">
      <c r="I296" t="s">
        <v>816</v>
      </c>
      <c r="J296">
        <v>557</v>
      </c>
      <c r="K296" t="str">
        <f t="shared" si="9"/>
        <v>DELETE FROM `ez`.`ez_fabrik_elements` WHERE `ez_fabrik_elements`.`id` =557;</v>
      </c>
    </row>
    <row r="297" spans="9:11" x14ac:dyDescent="0.25">
      <c r="I297" t="s">
        <v>816</v>
      </c>
      <c r="J297">
        <v>558</v>
      </c>
      <c r="K297" t="str">
        <f t="shared" si="9"/>
        <v>DELETE FROM `ez`.`ez_fabrik_elements` WHERE `ez_fabrik_elements`.`id` =558;</v>
      </c>
    </row>
    <row r="298" spans="9:11" x14ac:dyDescent="0.25">
      <c r="I298" t="s">
        <v>816</v>
      </c>
      <c r="J298">
        <v>559</v>
      </c>
      <c r="K298" t="str">
        <f t="shared" si="9"/>
        <v>DELETE FROM `ez`.`ez_fabrik_elements` WHERE `ez_fabrik_elements`.`id` =559;</v>
      </c>
    </row>
    <row r="299" spans="9:11" x14ac:dyDescent="0.25">
      <c r="I299" t="s">
        <v>816</v>
      </c>
      <c r="J299">
        <v>560</v>
      </c>
      <c r="K299" t="str">
        <f t="shared" si="9"/>
        <v>DELETE FROM `ez`.`ez_fabrik_elements` WHERE `ez_fabrik_elements`.`id` =560;</v>
      </c>
    </row>
    <row r="300" spans="9:11" x14ac:dyDescent="0.25">
      <c r="I300" t="s">
        <v>816</v>
      </c>
      <c r="J300">
        <v>561</v>
      </c>
      <c r="K300" t="str">
        <f t="shared" si="9"/>
        <v>DELETE FROM `ez`.`ez_fabrik_elements` WHERE `ez_fabrik_elements`.`id` =561;</v>
      </c>
    </row>
    <row r="301" spans="9:11" x14ac:dyDescent="0.25">
      <c r="I301" t="s">
        <v>816</v>
      </c>
      <c r="J301">
        <v>562</v>
      </c>
      <c r="K301" t="str">
        <f t="shared" si="9"/>
        <v>DELETE FROM `ez`.`ez_fabrik_elements` WHERE `ez_fabrik_elements`.`id` =562;</v>
      </c>
    </row>
    <row r="302" spans="9:11" x14ac:dyDescent="0.25">
      <c r="I302" t="s">
        <v>816</v>
      </c>
      <c r="J302">
        <v>563</v>
      </c>
      <c r="K302" t="str">
        <f t="shared" si="9"/>
        <v>DELETE FROM `ez`.`ez_fabrik_elements` WHERE `ez_fabrik_elements`.`id` =563;</v>
      </c>
    </row>
    <row r="303" spans="9:11" x14ac:dyDescent="0.25">
      <c r="I303" t="s">
        <v>816</v>
      </c>
      <c r="J303">
        <v>564</v>
      </c>
      <c r="K303" t="str">
        <f t="shared" si="9"/>
        <v>DELETE FROM `ez`.`ez_fabrik_elements` WHERE `ez_fabrik_elements`.`id` =564;</v>
      </c>
    </row>
    <row r="304" spans="9:11" x14ac:dyDescent="0.25">
      <c r="I304" t="s">
        <v>816</v>
      </c>
      <c r="J304">
        <v>565</v>
      </c>
      <c r="K304" t="str">
        <f t="shared" si="9"/>
        <v>DELETE FROM `ez`.`ez_fabrik_elements` WHERE `ez_fabrik_elements`.`id` =565;</v>
      </c>
    </row>
    <row r="305" spans="9:11" x14ac:dyDescent="0.25">
      <c r="I305" t="s">
        <v>816</v>
      </c>
      <c r="J305">
        <v>566</v>
      </c>
      <c r="K305" t="str">
        <f t="shared" si="9"/>
        <v>DELETE FROM `ez`.`ez_fabrik_elements` WHERE `ez_fabrik_elements`.`id` =566;</v>
      </c>
    </row>
    <row r="306" spans="9:11" x14ac:dyDescent="0.25">
      <c r="I306" t="s">
        <v>816</v>
      </c>
      <c r="J306">
        <v>567</v>
      </c>
      <c r="K306" t="str">
        <f t="shared" si="9"/>
        <v>DELETE FROM `ez`.`ez_fabrik_elements` WHERE `ez_fabrik_elements`.`id` =567;</v>
      </c>
    </row>
    <row r="307" spans="9:11" x14ac:dyDescent="0.25">
      <c r="I307" t="s">
        <v>816</v>
      </c>
      <c r="J307">
        <v>568</v>
      </c>
      <c r="K307" t="str">
        <f t="shared" si="9"/>
        <v>DELETE FROM `ez`.`ez_fabrik_elements` WHERE `ez_fabrik_elements`.`id` =568;</v>
      </c>
    </row>
    <row r="308" spans="9:11" x14ac:dyDescent="0.25">
      <c r="I308" t="s">
        <v>816</v>
      </c>
      <c r="J308">
        <v>571</v>
      </c>
      <c r="K308" t="str">
        <f t="shared" si="9"/>
        <v>DELETE FROM `ez`.`ez_fabrik_elements` WHERE `ez_fabrik_elements`.`id` =571;</v>
      </c>
    </row>
    <row r="309" spans="9:11" x14ac:dyDescent="0.25">
      <c r="I309" t="s">
        <v>816</v>
      </c>
      <c r="J309">
        <v>572</v>
      </c>
      <c r="K309" t="str">
        <f t="shared" si="9"/>
        <v>DELETE FROM `ez`.`ez_fabrik_elements` WHERE `ez_fabrik_elements`.`id` =572;</v>
      </c>
    </row>
    <row r="310" spans="9:11" x14ac:dyDescent="0.25">
      <c r="I310" t="s">
        <v>816</v>
      </c>
      <c r="J310">
        <v>573</v>
      </c>
      <c r="K310" t="str">
        <f t="shared" si="9"/>
        <v>DELETE FROM `ez`.`ez_fabrik_elements` WHERE `ez_fabrik_elements`.`id` =573;</v>
      </c>
    </row>
    <row r="311" spans="9:11" x14ac:dyDescent="0.25">
      <c r="I311" t="s">
        <v>816</v>
      </c>
      <c r="J311">
        <v>574</v>
      </c>
      <c r="K311" t="str">
        <f t="shared" si="9"/>
        <v>DELETE FROM `ez`.`ez_fabrik_elements` WHERE `ez_fabrik_elements`.`id` =574;</v>
      </c>
    </row>
    <row r="312" spans="9:11" x14ac:dyDescent="0.25">
      <c r="I312" t="s">
        <v>816</v>
      </c>
      <c r="J312">
        <v>575</v>
      </c>
      <c r="K312" t="str">
        <f t="shared" si="9"/>
        <v>DELETE FROM `ez`.`ez_fabrik_elements` WHERE `ez_fabrik_elements`.`id` =575;</v>
      </c>
    </row>
    <row r="313" spans="9:11" x14ac:dyDescent="0.25">
      <c r="I313" t="s">
        <v>816</v>
      </c>
      <c r="J313">
        <v>576</v>
      </c>
      <c r="K313" t="str">
        <f t="shared" si="9"/>
        <v>DELETE FROM `ez`.`ez_fabrik_elements` WHERE `ez_fabrik_elements`.`id` =576;</v>
      </c>
    </row>
    <row r="314" spans="9:11" x14ac:dyDescent="0.25">
      <c r="I314" t="s">
        <v>816</v>
      </c>
      <c r="J314">
        <v>577</v>
      </c>
      <c r="K314" t="str">
        <f t="shared" si="9"/>
        <v>DELETE FROM `ez`.`ez_fabrik_elements` WHERE `ez_fabrik_elements`.`id` =577;</v>
      </c>
    </row>
    <row r="315" spans="9:11" x14ac:dyDescent="0.25">
      <c r="I315" t="s">
        <v>816</v>
      </c>
      <c r="J315">
        <v>578</v>
      </c>
      <c r="K315" t="str">
        <f t="shared" si="9"/>
        <v>DELETE FROM `ez`.`ez_fabrik_elements` WHERE `ez_fabrik_elements`.`id` =578;</v>
      </c>
    </row>
    <row r="316" spans="9:11" x14ac:dyDescent="0.25">
      <c r="I316" t="s">
        <v>816</v>
      </c>
      <c r="J316">
        <v>579</v>
      </c>
      <c r="K316" t="str">
        <f t="shared" si="9"/>
        <v>DELETE FROM `ez`.`ez_fabrik_elements` WHERE `ez_fabrik_elements`.`id` =579;</v>
      </c>
    </row>
    <row r="317" spans="9:11" x14ac:dyDescent="0.25">
      <c r="I317" t="s">
        <v>816</v>
      </c>
      <c r="J317">
        <v>580</v>
      </c>
      <c r="K317" t="str">
        <f t="shared" si="9"/>
        <v>DELETE FROM `ez`.`ez_fabrik_elements` WHERE `ez_fabrik_elements`.`id` =580;</v>
      </c>
    </row>
    <row r="318" spans="9:11" x14ac:dyDescent="0.25">
      <c r="I318" t="s">
        <v>816</v>
      </c>
      <c r="J318">
        <v>581</v>
      </c>
      <c r="K318" t="str">
        <f t="shared" si="9"/>
        <v>DELETE FROM `ez`.`ez_fabrik_elements` WHERE `ez_fabrik_elements`.`id` =581;</v>
      </c>
    </row>
    <row r="319" spans="9:11" x14ac:dyDescent="0.25">
      <c r="I319" t="s">
        <v>816</v>
      </c>
      <c r="J319">
        <v>582</v>
      </c>
      <c r="K319" t="str">
        <f t="shared" si="9"/>
        <v>DELETE FROM `ez`.`ez_fabrik_elements` WHERE `ez_fabrik_elements`.`id` =582;</v>
      </c>
    </row>
    <row r="320" spans="9:11" x14ac:dyDescent="0.25">
      <c r="I320" t="s">
        <v>816</v>
      </c>
      <c r="J320">
        <v>583</v>
      </c>
      <c r="K320" t="str">
        <f t="shared" si="9"/>
        <v>DELETE FROM `ez`.`ez_fabrik_elements` WHERE `ez_fabrik_elements`.`id` =583;</v>
      </c>
    </row>
    <row r="321" spans="9:11" x14ac:dyDescent="0.25">
      <c r="I321" t="s">
        <v>816</v>
      </c>
      <c r="J321">
        <v>584</v>
      </c>
      <c r="K321" t="str">
        <f t="shared" si="9"/>
        <v>DELETE FROM `ez`.`ez_fabrik_elements` WHERE `ez_fabrik_elements`.`id` =584;</v>
      </c>
    </row>
    <row r="322" spans="9:11" x14ac:dyDescent="0.25">
      <c r="I322" t="s">
        <v>816</v>
      </c>
      <c r="J322">
        <v>585</v>
      </c>
      <c r="K322" t="str">
        <f t="shared" si="9"/>
        <v>DELETE FROM `ez`.`ez_fabrik_elements` WHERE `ez_fabrik_elements`.`id` =585;</v>
      </c>
    </row>
    <row r="323" spans="9:11" x14ac:dyDescent="0.25">
      <c r="I323" t="s">
        <v>816</v>
      </c>
      <c r="J323">
        <v>586</v>
      </c>
      <c r="K323" t="str">
        <f t="shared" ref="K323:K386" si="11">I323&amp;" ="&amp;J323&amp;";"</f>
        <v>DELETE FROM `ez`.`ez_fabrik_elements` WHERE `ez_fabrik_elements`.`id` =586;</v>
      </c>
    </row>
    <row r="324" spans="9:11" x14ac:dyDescent="0.25">
      <c r="I324" t="s">
        <v>816</v>
      </c>
      <c r="J324">
        <v>587</v>
      </c>
      <c r="K324" t="str">
        <f t="shared" si="11"/>
        <v>DELETE FROM `ez`.`ez_fabrik_elements` WHERE `ez_fabrik_elements`.`id` =587;</v>
      </c>
    </row>
    <row r="325" spans="9:11" x14ac:dyDescent="0.25">
      <c r="I325" t="s">
        <v>816</v>
      </c>
      <c r="J325">
        <v>588</v>
      </c>
      <c r="K325" t="str">
        <f t="shared" si="11"/>
        <v>DELETE FROM `ez`.`ez_fabrik_elements` WHERE `ez_fabrik_elements`.`id` =588;</v>
      </c>
    </row>
    <row r="326" spans="9:11" x14ac:dyDescent="0.25">
      <c r="I326" t="s">
        <v>816</v>
      </c>
      <c r="J326">
        <v>591</v>
      </c>
      <c r="K326" t="str">
        <f t="shared" si="11"/>
        <v>DELETE FROM `ez`.`ez_fabrik_elements` WHERE `ez_fabrik_elements`.`id` =591;</v>
      </c>
    </row>
    <row r="327" spans="9:11" x14ac:dyDescent="0.25">
      <c r="I327" t="s">
        <v>816</v>
      </c>
      <c r="J327">
        <v>592</v>
      </c>
      <c r="K327" t="str">
        <f t="shared" si="11"/>
        <v>DELETE FROM `ez`.`ez_fabrik_elements` WHERE `ez_fabrik_elements`.`id` =592;</v>
      </c>
    </row>
    <row r="328" spans="9:11" x14ac:dyDescent="0.25">
      <c r="I328" t="s">
        <v>816</v>
      </c>
      <c r="J328">
        <v>593</v>
      </c>
      <c r="K328" t="str">
        <f t="shared" si="11"/>
        <v>DELETE FROM `ez`.`ez_fabrik_elements` WHERE `ez_fabrik_elements`.`id` =593;</v>
      </c>
    </row>
    <row r="329" spans="9:11" x14ac:dyDescent="0.25">
      <c r="I329" t="s">
        <v>816</v>
      </c>
      <c r="J329">
        <v>594</v>
      </c>
      <c r="K329" t="str">
        <f t="shared" si="11"/>
        <v>DELETE FROM `ez`.`ez_fabrik_elements` WHERE `ez_fabrik_elements`.`id` =594;</v>
      </c>
    </row>
    <row r="330" spans="9:11" x14ac:dyDescent="0.25">
      <c r="I330" t="s">
        <v>816</v>
      </c>
      <c r="J330">
        <v>595</v>
      </c>
      <c r="K330" t="str">
        <f t="shared" si="11"/>
        <v>DELETE FROM `ez`.`ez_fabrik_elements` WHERE `ez_fabrik_elements`.`id` =595;</v>
      </c>
    </row>
    <row r="331" spans="9:11" x14ac:dyDescent="0.25">
      <c r="I331" t="s">
        <v>816</v>
      </c>
      <c r="J331">
        <v>596</v>
      </c>
      <c r="K331" t="str">
        <f t="shared" si="11"/>
        <v>DELETE FROM `ez`.`ez_fabrik_elements` WHERE `ez_fabrik_elements`.`id` =596;</v>
      </c>
    </row>
    <row r="332" spans="9:11" x14ac:dyDescent="0.25">
      <c r="I332" t="s">
        <v>816</v>
      </c>
      <c r="J332">
        <v>597</v>
      </c>
      <c r="K332" t="str">
        <f t="shared" si="11"/>
        <v>DELETE FROM `ez`.`ez_fabrik_elements` WHERE `ez_fabrik_elements`.`id` =597;</v>
      </c>
    </row>
    <row r="333" spans="9:11" x14ac:dyDescent="0.25">
      <c r="I333" t="s">
        <v>816</v>
      </c>
      <c r="J333">
        <v>598</v>
      </c>
      <c r="K333" t="str">
        <f t="shared" si="11"/>
        <v>DELETE FROM `ez`.`ez_fabrik_elements` WHERE `ez_fabrik_elements`.`id` =598;</v>
      </c>
    </row>
    <row r="334" spans="9:11" x14ac:dyDescent="0.25">
      <c r="I334" t="s">
        <v>816</v>
      </c>
      <c r="J334">
        <v>599</v>
      </c>
      <c r="K334" t="str">
        <f t="shared" si="11"/>
        <v>DELETE FROM `ez`.`ez_fabrik_elements` WHERE `ez_fabrik_elements`.`id` =599;</v>
      </c>
    </row>
    <row r="335" spans="9:11" x14ac:dyDescent="0.25">
      <c r="I335" t="s">
        <v>816</v>
      </c>
      <c r="J335">
        <v>600</v>
      </c>
      <c r="K335" t="str">
        <f t="shared" si="11"/>
        <v>DELETE FROM `ez`.`ez_fabrik_elements` WHERE `ez_fabrik_elements`.`id` =600;</v>
      </c>
    </row>
    <row r="336" spans="9:11" x14ac:dyDescent="0.25">
      <c r="I336" t="s">
        <v>816</v>
      </c>
      <c r="J336">
        <v>601</v>
      </c>
      <c r="K336" t="str">
        <f t="shared" si="11"/>
        <v>DELETE FROM `ez`.`ez_fabrik_elements` WHERE `ez_fabrik_elements`.`id` =601;</v>
      </c>
    </row>
    <row r="337" spans="9:11" x14ac:dyDescent="0.25">
      <c r="I337" t="s">
        <v>816</v>
      </c>
      <c r="J337">
        <v>602</v>
      </c>
      <c r="K337" t="str">
        <f t="shared" si="11"/>
        <v>DELETE FROM `ez`.`ez_fabrik_elements` WHERE `ez_fabrik_elements`.`id` =602;</v>
      </c>
    </row>
    <row r="338" spans="9:11" x14ac:dyDescent="0.25">
      <c r="I338" t="s">
        <v>816</v>
      </c>
      <c r="J338">
        <v>603</v>
      </c>
      <c r="K338" t="str">
        <f t="shared" si="11"/>
        <v>DELETE FROM `ez`.`ez_fabrik_elements` WHERE `ez_fabrik_elements`.`id` =603;</v>
      </c>
    </row>
    <row r="339" spans="9:11" x14ac:dyDescent="0.25">
      <c r="I339" t="s">
        <v>816</v>
      </c>
      <c r="J339">
        <v>604</v>
      </c>
      <c r="K339" t="str">
        <f t="shared" si="11"/>
        <v>DELETE FROM `ez`.`ez_fabrik_elements` WHERE `ez_fabrik_elements`.`id` =604;</v>
      </c>
    </row>
    <row r="340" spans="9:11" x14ac:dyDescent="0.25">
      <c r="I340" t="s">
        <v>816</v>
      </c>
      <c r="J340">
        <v>605</v>
      </c>
      <c r="K340" t="str">
        <f t="shared" si="11"/>
        <v>DELETE FROM `ez`.`ez_fabrik_elements` WHERE `ez_fabrik_elements`.`id` =605;</v>
      </c>
    </row>
    <row r="341" spans="9:11" x14ac:dyDescent="0.25">
      <c r="I341" t="s">
        <v>816</v>
      </c>
      <c r="J341">
        <v>606</v>
      </c>
      <c r="K341" t="str">
        <f t="shared" si="11"/>
        <v>DELETE FROM `ez`.`ez_fabrik_elements` WHERE `ez_fabrik_elements`.`id` =606;</v>
      </c>
    </row>
    <row r="342" spans="9:11" x14ac:dyDescent="0.25">
      <c r="I342" t="s">
        <v>816</v>
      </c>
      <c r="J342">
        <v>607</v>
      </c>
      <c r="K342" t="str">
        <f t="shared" si="11"/>
        <v>DELETE FROM `ez`.`ez_fabrik_elements` WHERE `ez_fabrik_elements`.`id` =607;</v>
      </c>
    </row>
    <row r="343" spans="9:11" x14ac:dyDescent="0.25">
      <c r="I343" t="s">
        <v>816</v>
      </c>
      <c r="J343">
        <v>608</v>
      </c>
      <c r="K343" t="str">
        <f t="shared" si="11"/>
        <v>DELETE FROM `ez`.`ez_fabrik_elements` WHERE `ez_fabrik_elements`.`id` =608;</v>
      </c>
    </row>
    <row r="344" spans="9:11" x14ac:dyDescent="0.25">
      <c r="I344" t="s">
        <v>816</v>
      </c>
      <c r="J344">
        <v>611</v>
      </c>
      <c r="K344" t="str">
        <f t="shared" si="11"/>
        <v>DELETE FROM `ez`.`ez_fabrik_elements` WHERE `ez_fabrik_elements`.`id` =611;</v>
      </c>
    </row>
    <row r="345" spans="9:11" x14ac:dyDescent="0.25">
      <c r="I345" t="s">
        <v>816</v>
      </c>
      <c r="J345">
        <v>612</v>
      </c>
      <c r="K345" t="str">
        <f t="shared" si="11"/>
        <v>DELETE FROM `ez`.`ez_fabrik_elements` WHERE `ez_fabrik_elements`.`id` =612;</v>
      </c>
    </row>
    <row r="346" spans="9:11" x14ac:dyDescent="0.25">
      <c r="I346" t="s">
        <v>816</v>
      </c>
      <c r="J346">
        <v>613</v>
      </c>
      <c r="K346" t="str">
        <f t="shared" si="11"/>
        <v>DELETE FROM `ez`.`ez_fabrik_elements` WHERE `ez_fabrik_elements`.`id` =613;</v>
      </c>
    </row>
    <row r="347" spans="9:11" x14ac:dyDescent="0.25">
      <c r="I347" t="s">
        <v>816</v>
      </c>
      <c r="J347">
        <v>614</v>
      </c>
      <c r="K347" t="str">
        <f t="shared" si="11"/>
        <v>DELETE FROM `ez`.`ez_fabrik_elements` WHERE `ez_fabrik_elements`.`id` =614;</v>
      </c>
    </row>
    <row r="348" spans="9:11" x14ac:dyDescent="0.25">
      <c r="I348" t="s">
        <v>816</v>
      </c>
      <c r="J348">
        <v>615</v>
      </c>
      <c r="K348" t="str">
        <f t="shared" si="11"/>
        <v>DELETE FROM `ez`.`ez_fabrik_elements` WHERE `ez_fabrik_elements`.`id` =615;</v>
      </c>
    </row>
    <row r="349" spans="9:11" x14ac:dyDescent="0.25">
      <c r="I349" t="s">
        <v>816</v>
      </c>
      <c r="J349">
        <v>616</v>
      </c>
      <c r="K349" t="str">
        <f t="shared" si="11"/>
        <v>DELETE FROM `ez`.`ez_fabrik_elements` WHERE `ez_fabrik_elements`.`id` =616;</v>
      </c>
    </row>
    <row r="350" spans="9:11" x14ac:dyDescent="0.25">
      <c r="I350" t="s">
        <v>816</v>
      </c>
      <c r="J350">
        <v>617</v>
      </c>
      <c r="K350" t="str">
        <f t="shared" si="11"/>
        <v>DELETE FROM `ez`.`ez_fabrik_elements` WHERE `ez_fabrik_elements`.`id` =617;</v>
      </c>
    </row>
    <row r="351" spans="9:11" x14ac:dyDescent="0.25">
      <c r="I351" t="s">
        <v>816</v>
      </c>
      <c r="J351">
        <v>618</v>
      </c>
      <c r="K351" t="str">
        <f t="shared" si="11"/>
        <v>DELETE FROM `ez`.`ez_fabrik_elements` WHERE `ez_fabrik_elements`.`id` =618;</v>
      </c>
    </row>
    <row r="352" spans="9:11" x14ac:dyDescent="0.25">
      <c r="I352" t="s">
        <v>816</v>
      </c>
      <c r="J352">
        <v>619</v>
      </c>
      <c r="K352" t="str">
        <f t="shared" si="11"/>
        <v>DELETE FROM `ez`.`ez_fabrik_elements` WHERE `ez_fabrik_elements`.`id` =619;</v>
      </c>
    </row>
    <row r="353" spans="9:11" x14ac:dyDescent="0.25">
      <c r="I353" t="s">
        <v>816</v>
      </c>
      <c r="J353">
        <v>620</v>
      </c>
      <c r="K353" t="str">
        <f t="shared" si="11"/>
        <v>DELETE FROM `ez`.`ez_fabrik_elements` WHERE `ez_fabrik_elements`.`id` =620;</v>
      </c>
    </row>
    <row r="354" spans="9:11" x14ac:dyDescent="0.25">
      <c r="I354" t="s">
        <v>816</v>
      </c>
      <c r="J354">
        <v>621</v>
      </c>
      <c r="K354" t="str">
        <f t="shared" si="11"/>
        <v>DELETE FROM `ez`.`ez_fabrik_elements` WHERE `ez_fabrik_elements`.`id` =621;</v>
      </c>
    </row>
    <row r="355" spans="9:11" x14ac:dyDescent="0.25">
      <c r="I355" t="s">
        <v>816</v>
      </c>
      <c r="J355">
        <v>622</v>
      </c>
      <c r="K355" t="str">
        <f t="shared" si="11"/>
        <v>DELETE FROM `ez`.`ez_fabrik_elements` WHERE `ez_fabrik_elements`.`id` =622;</v>
      </c>
    </row>
    <row r="356" spans="9:11" x14ac:dyDescent="0.25">
      <c r="I356" t="s">
        <v>816</v>
      </c>
      <c r="J356">
        <v>623</v>
      </c>
      <c r="K356" t="str">
        <f t="shared" si="11"/>
        <v>DELETE FROM `ez`.`ez_fabrik_elements` WHERE `ez_fabrik_elements`.`id` =623;</v>
      </c>
    </row>
    <row r="357" spans="9:11" x14ac:dyDescent="0.25">
      <c r="I357" t="s">
        <v>816</v>
      </c>
      <c r="J357">
        <v>624</v>
      </c>
      <c r="K357" t="str">
        <f t="shared" si="11"/>
        <v>DELETE FROM `ez`.`ez_fabrik_elements` WHERE `ez_fabrik_elements`.`id` =624;</v>
      </c>
    </row>
    <row r="358" spans="9:11" x14ac:dyDescent="0.25">
      <c r="I358" t="s">
        <v>816</v>
      </c>
      <c r="J358">
        <v>625</v>
      </c>
      <c r="K358" t="str">
        <f t="shared" si="11"/>
        <v>DELETE FROM `ez`.`ez_fabrik_elements` WHERE `ez_fabrik_elements`.`id` =625;</v>
      </c>
    </row>
    <row r="359" spans="9:11" x14ac:dyDescent="0.25">
      <c r="I359" t="s">
        <v>816</v>
      </c>
      <c r="J359">
        <v>626</v>
      </c>
      <c r="K359" t="str">
        <f t="shared" si="11"/>
        <v>DELETE FROM `ez`.`ez_fabrik_elements` WHERE `ez_fabrik_elements`.`id` =626;</v>
      </c>
    </row>
    <row r="360" spans="9:11" x14ac:dyDescent="0.25">
      <c r="I360" t="s">
        <v>816</v>
      </c>
      <c r="J360">
        <v>627</v>
      </c>
      <c r="K360" t="str">
        <f t="shared" si="11"/>
        <v>DELETE FROM `ez`.`ez_fabrik_elements` WHERE `ez_fabrik_elements`.`id` =627;</v>
      </c>
    </row>
    <row r="361" spans="9:11" x14ac:dyDescent="0.25">
      <c r="I361" t="s">
        <v>816</v>
      </c>
      <c r="J361">
        <v>628</v>
      </c>
      <c r="K361" t="str">
        <f t="shared" si="11"/>
        <v>DELETE FROM `ez`.`ez_fabrik_elements` WHERE `ez_fabrik_elements`.`id` =628;</v>
      </c>
    </row>
    <row r="362" spans="9:11" x14ac:dyDescent="0.25">
      <c r="I362" t="s">
        <v>816</v>
      </c>
      <c r="J362">
        <v>631</v>
      </c>
      <c r="K362" t="str">
        <f t="shared" si="11"/>
        <v>DELETE FROM `ez`.`ez_fabrik_elements` WHERE `ez_fabrik_elements`.`id` =631;</v>
      </c>
    </row>
    <row r="363" spans="9:11" x14ac:dyDescent="0.25">
      <c r="I363" t="s">
        <v>816</v>
      </c>
      <c r="J363">
        <v>632</v>
      </c>
      <c r="K363" t="str">
        <f t="shared" si="11"/>
        <v>DELETE FROM `ez`.`ez_fabrik_elements` WHERE `ez_fabrik_elements`.`id` =632;</v>
      </c>
    </row>
    <row r="364" spans="9:11" x14ac:dyDescent="0.25">
      <c r="I364" t="s">
        <v>816</v>
      </c>
      <c r="J364">
        <v>633</v>
      </c>
      <c r="K364" t="str">
        <f t="shared" si="11"/>
        <v>DELETE FROM `ez`.`ez_fabrik_elements` WHERE `ez_fabrik_elements`.`id` =633;</v>
      </c>
    </row>
    <row r="365" spans="9:11" x14ac:dyDescent="0.25">
      <c r="I365" t="s">
        <v>816</v>
      </c>
      <c r="J365">
        <v>634</v>
      </c>
      <c r="K365" t="str">
        <f t="shared" si="11"/>
        <v>DELETE FROM `ez`.`ez_fabrik_elements` WHERE `ez_fabrik_elements`.`id` =634;</v>
      </c>
    </row>
    <row r="366" spans="9:11" x14ac:dyDescent="0.25">
      <c r="I366" t="s">
        <v>816</v>
      </c>
      <c r="J366">
        <v>635</v>
      </c>
      <c r="K366" t="str">
        <f t="shared" si="11"/>
        <v>DELETE FROM `ez`.`ez_fabrik_elements` WHERE `ez_fabrik_elements`.`id` =635;</v>
      </c>
    </row>
    <row r="367" spans="9:11" x14ac:dyDescent="0.25">
      <c r="I367" t="s">
        <v>816</v>
      </c>
      <c r="J367">
        <v>636</v>
      </c>
      <c r="K367" t="str">
        <f t="shared" si="11"/>
        <v>DELETE FROM `ez`.`ez_fabrik_elements` WHERE `ez_fabrik_elements`.`id` =636;</v>
      </c>
    </row>
    <row r="368" spans="9:11" x14ac:dyDescent="0.25">
      <c r="I368" t="s">
        <v>816</v>
      </c>
      <c r="J368">
        <v>637</v>
      </c>
      <c r="K368" t="str">
        <f t="shared" si="11"/>
        <v>DELETE FROM `ez`.`ez_fabrik_elements` WHERE `ez_fabrik_elements`.`id` =637;</v>
      </c>
    </row>
    <row r="369" spans="9:11" x14ac:dyDescent="0.25">
      <c r="I369" t="s">
        <v>816</v>
      </c>
      <c r="J369">
        <v>638</v>
      </c>
      <c r="K369" t="str">
        <f t="shared" si="11"/>
        <v>DELETE FROM `ez`.`ez_fabrik_elements` WHERE `ez_fabrik_elements`.`id` =638;</v>
      </c>
    </row>
    <row r="370" spans="9:11" x14ac:dyDescent="0.25">
      <c r="I370" t="s">
        <v>816</v>
      </c>
      <c r="J370">
        <v>639</v>
      </c>
      <c r="K370" t="str">
        <f t="shared" si="11"/>
        <v>DELETE FROM `ez`.`ez_fabrik_elements` WHERE `ez_fabrik_elements`.`id` =639;</v>
      </c>
    </row>
    <row r="371" spans="9:11" x14ac:dyDescent="0.25">
      <c r="I371" t="s">
        <v>816</v>
      </c>
      <c r="J371">
        <v>640</v>
      </c>
      <c r="K371" t="str">
        <f t="shared" si="11"/>
        <v>DELETE FROM `ez`.`ez_fabrik_elements` WHERE `ez_fabrik_elements`.`id` =640;</v>
      </c>
    </row>
    <row r="372" spans="9:11" x14ac:dyDescent="0.25">
      <c r="I372" t="s">
        <v>816</v>
      </c>
      <c r="J372">
        <v>641</v>
      </c>
      <c r="K372" t="str">
        <f t="shared" si="11"/>
        <v>DELETE FROM `ez`.`ez_fabrik_elements` WHERE `ez_fabrik_elements`.`id` =641;</v>
      </c>
    </row>
    <row r="373" spans="9:11" x14ac:dyDescent="0.25">
      <c r="I373" t="s">
        <v>816</v>
      </c>
      <c r="J373">
        <v>642</v>
      </c>
      <c r="K373" t="str">
        <f t="shared" si="11"/>
        <v>DELETE FROM `ez`.`ez_fabrik_elements` WHERE `ez_fabrik_elements`.`id` =642;</v>
      </c>
    </row>
    <row r="374" spans="9:11" x14ac:dyDescent="0.25">
      <c r="I374" t="s">
        <v>816</v>
      </c>
      <c r="J374">
        <v>643</v>
      </c>
      <c r="K374" t="str">
        <f t="shared" si="11"/>
        <v>DELETE FROM `ez`.`ez_fabrik_elements` WHERE `ez_fabrik_elements`.`id` =643;</v>
      </c>
    </row>
    <row r="375" spans="9:11" x14ac:dyDescent="0.25">
      <c r="I375" t="s">
        <v>816</v>
      </c>
      <c r="J375">
        <v>644</v>
      </c>
      <c r="K375" t="str">
        <f t="shared" si="11"/>
        <v>DELETE FROM `ez`.`ez_fabrik_elements` WHERE `ez_fabrik_elements`.`id` =644;</v>
      </c>
    </row>
    <row r="376" spans="9:11" x14ac:dyDescent="0.25">
      <c r="I376" t="s">
        <v>816</v>
      </c>
      <c r="J376">
        <v>645</v>
      </c>
      <c r="K376" t="str">
        <f t="shared" si="11"/>
        <v>DELETE FROM `ez`.`ez_fabrik_elements` WHERE `ez_fabrik_elements`.`id` =645;</v>
      </c>
    </row>
    <row r="377" spans="9:11" x14ac:dyDescent="0.25">
      <c r="I377" t="s">
        <v>816</v>
      </c>
      <c r="J377">
        <v>646</v>
      </c>
      <c r="K377" t="str">
        <f t="shared" si="11"/>
        <v>DELETE FROM `ez`.`ez_fabrik_elements` WHERE `ez_fabrik_elements`.`id` =646;</v>
      </c>
    </row>
    <row r="378" spans="9:11" x14ac:dyDescent="0.25">
      <c r="I378" t="s">
        <v>816</v>
      </c>
      <c r="J378">
        <v>647</v>
      </c>
      <c r="K378" t="str">
        <f t="shared" si="11"/>
        <v>DELETE FROM `ez`.`ez_fabrik_elements` WHERE `ez_fabrik_elements`.`id` =647;</v>
      </c>
    </row>
    <row r="379" spans="9:11" x14ac:dyDescent="0.25">
      <c r="I379" t="s">
        <v>816</v>
      </c>
      <c r="J379">
        <v>648</v>
      </c>
      <c r="K379" t="str">
        <f t="shared" si="11"/>
        <v>DELETE FROM `ez`.`ez_fabrik_elements` WHERE `ez_fabrik_elements`.`id` =648;</v>
      </c>
    </row>
    <row r="380" spans="9:11" x14ac:dyDescent="0.25">
      <c r="I380" t="s">
        <v>816</v>
      </c>
      <c r="J380">
        <v>651</v>
      </c>
      <c r="K380" t="str">
        <f t="shared" si="11"/>
        <v>DELETE FROM `ez`.`ez_fabrik_elements` WHERE `ez_fabrik_elements`.`id` =651;</v>
      </c>
    </row>
    <row r="381" spans="9:11" x14ac:dyDescent="0.25">
      <c r="I381" t="s">
        <v>816</v>
      </c>
      <c r="J381">
        <v>652</v>
      </c>
      <c r="K381" t="str">
        <f t="shared" si="11"/>
        <v>DELETE FROM `ez`.`ez_fabrik_elements` WHERE `ez_fabrik_elements`.`id` =652;</v>
      </c>
    </row>
    <row r="382" spans="9:11" x14ac:dyDescent="0.25">
      <c r="I382" t="s">
        <v>816</v>
      </c>
      <c r="J382">
        <v>653</v>
      </c>
      <c r="K382" t="str">
        <f t="shared" si="11"/>
        <v>DELETE FROM `ez`.`ez_fabrik_elements` WHERE `ez_fabrik_elements`.`id` =653;</v>
      </c>
    </row>
    <row r="383" spans="9:11" x14ac:dyDescent="0.25">
      <c r="I383" t="s">
        <v>816</v>
      </c>
      <c r="J383">
        <v>654</v>
      </c>
      <c r="K383" t="str">
        <f t="shared" si="11"/>
        <v>DELETE FROM `ez`.`ez_fabrik_elements` WHERE `ez_fabrik_elements`.`id` =654;</v>
      </c>
    </row>
    <row r="384" spans="9:11" x14ac:dyDescent="0.25">
      <c r="I384" t="s">
        <v>816</v>
      </c>
      <c r="J384">
        <v>655</v>
      </c>
      <c r="K384" t="str">
        <f t="shared" si="11"/>
        <v>DELETE FROM `ez`.`ez_fabrik_elements` WHERE `ez_fabrik_elements`.`id` =655;</v>
      </c>
    </row>
    <row r="385" spans="9:11" x14ac:dyDescent="0.25">
      <c r="I385" t="s">
        <v>816</v>
      </c>
      <c r="J385">
        <v>656</v>
      </c>
      <c r="K385" t="str">
        <f t="shared" si="11"/>
        <v>DELETE FROM `ez`.`ez_fabrik_elements` WHERE `ez_fabrik_elements`.`id` =656;</v>
      </c>
    </row>
    <row r="386" spans="9:11" x14ac:dyDescent="0.25">
      <c r="I386" t="s">
        <v>816</v>
      </c>
      <c r="J386">
        <v>657</v>
      </c>
      <c r="K386" t="str">
        <f t="shared" si="11"/>
        <v>DELETE FROM `ez`.`ez_fabrik_elements` WHERE `ez_fabrik_elements`.`id` =657;</v>
      </c>
    </row>
    <row r="387" spans="9:11" x14ac:dyDescent="0.25">
      <c r="I387" t="s">
        <v>816</v>
      </c>
      <c r="J387">
        <v>658</v>
      </c>
      <c r="K387" t="str">
        <f t="shared" ref="K387:K450" si="12">I387&amp;" ="&amp;J387&amp;";"</f>
        <v>DELETE FROM `ez`.`ez_fabrik_elements` WHERE `ez_fabrik_elements`.`id` =658;</v>
      </c>
    </row>
    <row r="388" spans="9:11" x14ac:dyDescent="0.25">
      <c r="I388" t="s">
        <v>816</v>
      </c>
      <c r="J388">
        <v>659</v>
      </c>
      <c r="K388" t="str">
        <f t="shared" si="12"/>
        <v>DELETE FROM `ez`.`ez_fabrik_elements` WHERE `ez_fabrik_elements`.`id` =659;</v>
      </c>
    </row>
    <row r="389" spans="9:11" x14ac:dyDescent="0.25">
      <c r="I389" t="s">
        <v>816</v>
      </c>
      <c r="J389">
        <v>660</v>
      </c>
      <c r="K389" t="str">
        <f t="shared" si="12"/>
        <v>DELETE FROM `ez`.`ez_fabrik_elements` WHERE `ez_fabrik_elements`.`id` =660;</v>
      </c>
    </row>
    <row r="390" spans="9:11" x14ac:dyDescent="0.25">
      <c r="I390" t="s">
        <v>816</v>
      </c>
      <c r="J390">
        <v>661</v>
      </c>
      <c r="K390" t="str">
        <f t="shared" si="12"/>
        <v>DELETE FROM `ez`.`ez_fabrik_elements` WHERE `ez_fabrik_elements`.`id` =661;</v>
      </c>
    </row>
    <row r="391" spans="9:11" x14ac:dyDescent="0.25">
      <c r="I391" t="s">
        <v>816</v>
      </c>
      <c r="J391">
        <v>662</v>
      </c>
      <c r="K391" t="str">
        <f t="shared" si="12"/>
        <v>DELETE FROM `ez`.`ez_fabrik_elements` WHERE `ez_fabrik_elements`.`id` =662;</v>
      </c>
    </row>
    <row r="392" spans="9:11" x14ac:dyDescent="0.25">
      <c r="I392" t="s">
        <v>816</v>
      </c>
      <c r="J392">
        <v>663</v>
      </c>
      <c r="K392" t="str">
        <f t="shared" si="12"/>
        <v>DELETE FROM `ez`.`ez_fabrik_elements` WHERE `ez_fabrik_elements`.`id` =663;</v>
      </c>
    </row>
    <row r="393" spans="9:11" x14ac:dyDescent="0.25">
      <c r="I393" t="s">
        <v>816</v>
      </c>
      <c r="J393">
        <v>664</v>
      </c>
      <c r="K393" t="str">
        <f t="shared" si="12"/>
        <v>DELETE FROM `ez`.`ez_fabrik_elements` WHERE `ez_fabrik_elements`.`id` =664;</v>
      </c>
    </row>
    <row r="394" spans="9:11" x14ac:dyDescent="0.25">
      <c r="I394" t="s">
        <v>816</v>
      </c>
      <c r="J394">
        <v>665</v>
      </c>
      <c r="K394" t="str">
        <f t="shared" si="12"/>
        <v>DELETE FROM `ez`.`ez_fabrik_elements` WHERE `ez_fabrik_elements`.`id` =665;</v>
      </c>
    </row>
    <row r="395" spans="9:11" x14ac:dyDescent="0.25">
      <c r="I395" t="s">
        <v>816</v>
      </c>
      <c r="J395">
        <v>666</v>
      </c>
      <c r="K395" t="str">
        <f t="shared" si="12"/>
        <v>DELETE FROM `ez`.`ez_fabrik_elements` WHERE `ez_fabrik_elements`.`id` =666;</v>
      </c>
    </row>
    <row r="396" spans="9:11" x14ac:dyDescent="0.25">
      <c r="I396" t="s">
        <v>816</v>
      </c>
      <c r="J396">
        <v>667</v>
      </c>
      <c r="K396" t="str">
        <f t="shared" si="12"/>
        <v>DELETE FROM `ez`.`ez_fabrik_elements` WHERE `ez_fabrik_elements`.`id` =667;</v>
      </c>
    </row>
    <row r="397" spans="9:11" x14ac:dyDescent="0.25">
      <c r="I397" t="s">
        <v>816</v>
      </c>
      <c r="J397">
        <v>668</v>
      </c>
      <c r="K397" t="str">
        <f t="shared" si="12"/>
        <v>DELETE FROM `ez`.`ez_fabrik_elements` WHERE `ez_fabrik_elements`.`id` =668;</v>
      </c>
    </row>
    <row r="398" spans="9:11" x14ac:dyDescent="0.25">
      <c r="I398" t="s">
        <v>816</v>
      </c>
      <c r="J398">
        <v>671</v>
      </c>
      <c r="K398" t="str">
        <f t="shared" si="12"/>
        <v>DELETE FROM `ez`.`ez_fabrik_elements` WHERE `ez_fabrik_elements`.`id` =671;</v>
      </c>
    </row>
    <row r="399" spans="9:11" x14ac:dyDescent="0.25">
      <c r="I399" t="s">
        <v>816</v>
      </c>
      <c r="J399">
        <v>672</v>
      </c>
      <c r="K399" t="str">
        <f t="shared" si="12"/>
        <v>DELETE FROM `ez`.`ez_fabrik_elements` WHERE `ez_fabrik_elements`.`id` =672;</v>
      </c>
    </row>
    <row r="400" spans="9:11" x14ac:dyDescent="0.25">
      <c r="I400" t="s">
        <v>816</v>
      </c>
      <c r="J400">
        <v>673</v>
      </c>
      <c r="K400" t="str">
        <f t="shared" si="12"/>
        <v>DELETE FROM `ez`.`ez_fabrik_elements` WHERE `ez_fabrik_elements`.`id` =673;</v>
      </c>
    </row>
    <row r="401" spans="9:11" x14ac:dyDescent="0.25">
      <c r="I401" t="s">
        <v>816</v>
      </c>
      <c r="J401">
        <v>674</v>
      </c>
      <c r="K401" t="str">
        <f t="shared" si="12"/>
        <v>DELETE FROM `ez`.`ez_fabrik_elements` WHERE `ez_fabrik_elements`.`id` =674;</v>
      </c>
    </row>
    <row r="402" spans="9:11" x14ac:dyDescent="0.25">
      <c r="I402" t="s">
        <v>816</v>
      </c>
      <c r="J402">
        <v>675</v>
      </c>
      <c r="K402" t="str">
        <f t="shared" si="12"/>
        <v>DELETE FROM `ez`.`ez_fabrik_elements` WHERE `ez_fabrik_elements`.`id` =675;</v>
      </c>
    </row>
    <row r="403" spans="9:11" x14ac:dyDescent="0.25">
      <c r="I403" t="s">
        <v>816</v>
      </c>
      <c r="J403">
        <v>676</v>
      </c>
      <c r="K403" t="str">
        <f t="shared" si="12"/>
        <v>DELETE FROM `ez`.`ez_fabrik_elements` WHERE `ez_fabrik_elements`.`id` =676;</v>
      </c>
    </row>
    <row r="404" spans="9:11" x14ac:dyDescent="0.25">
      <c r="I404" t="s">
        <v>816</v>
      </c>
      <c r="J404">
        <v>677</v>
      </c>
      <c r="K404" t="str">
        <f t="shared" si="12"/>
        <v>DELETE FROM `ez`.`ez_fabrik_elements` WHERE `ez_fabrik_elements`.`id` =677;</v>
      </c>
    </row>
    <row r="405" spans="9:11" x14ac:dyDescent="0.25">
      <c r="I405" t="s">
        <v>816</v>
      </c>
      <c r="J405">
        <v>678</v>
      </c>
      <c r="K405" t="str">
        <f t="shared" si="12"/>
        <v>DELETE FROM `ez`.`ez_fabrik_elements` WHERE `ez_fabrik_elements`.`id` =678;</v>
      </c>
    </row>
    <row r="406" spans="9:11" x14ac:dyDescent="0.25">
      <c r="I406" t="s">
        <v>816</v>
      </c>
      <c r="J406">
        <v>679</v>
      </c>
      <c r="K406" t="str">
        <f t="shared" si="12"/>
        <v>DELETE FROM `ez`.`ez_fabrik_elements` WHERE `ez_fabrik_elements`.`id` =679;</v>
      </c>
    </row>
    <row r="407" spans="9:11" x14ac:dyDescent="0.25">
      <c r="I407" t="s">
        <v>816</v>
      </c>
      <c r="J407">
        <v>680</v>
      </c>
      <c r="K407" t="str">
        <f t="shared" si="12"/>
        <v>DELETE FROM `ez`.`ez_fabrik_elements` WHERE `ez_fabrik_elements`.`id` =680;</v>
      </c>
    </row>
    <row r="408" spans="9:11" x14ac:dyDescent="0.25">
      <c r="I408" t="s">
        <v>816</v>
      </c>
      <c r="J408">
        <v>681</v>
      </c>
      <c r="K408" t="str">
        <f t="shared" si="12"/>
        <v>DELETE FROM `ez`.`ez_fabrik_elements` WHERE `ez_fabrik_elements`.`id` =681;</v>
      </c>
    </row>
    <row r="409" spans="9:11" x14ac:dyDescent="0.25">
      <c r="I409" t="s">
        <v>816</v>
      </c>
      <c r="J409">
        <v>682</v>
      </c>
      <c r="K409" t="str">
        <f t="shared" si="12"/>
        <v>DELETE FROM `ez`.`ez_fabrik_elements` WHERE `ez_fabrik_elements`.`id` =682;</v>
      </c>
    </row>
    <row r="410" spans="9:11" x14ac:dyDescent="0.25">
      <c r="I410" t="s">
        <v>816</v>
      </c>
      <c r="J410">
        <v>683</v>
      </c>
      <c r="K410" t="str">
        <f t="shared" si="12"/>
        <v>DELETE FROM `ez`.`ez_fabrik_elements` WHERE `ez_fabrik_elements`.`id` =683;</v>
      </c>
    </row>
    <row r="411" spans="9:11" x14ac:dyDescent="0.25">
      <c r="I411" t="s">
        <v>816</v>
      </c>
      <c r="J411">
        <v>684</v>
      </c>
      <c r="K411" t="str">
        <f t="shared" si="12"/>
        <v>DELETE FROM `ez`.`ez_fabrik_elements` WHERE `ez_fabrik_elements`.`id` =684;</v>
      </c>
    </row>
    <row r="412" spans="9:11" x14ac:dyDescent="0.25">
      <c r="I412" t="s">
        <v>816</v>
      </c>
      <c r="J412">
        <v>685</v>
      </c>
      <c r="K412" t="str">
        <f t="shared" si="12"/>
        <v>DELETE FROM `ez`.`ez_fabrik_elements` WHERE `ez_fabrik_elements`.`id` =685;</v>
      </c>
    </row>
    <row r="413" spans="9:11" x14ac:dyDescent="0.25">
      <c r="I413" t="s">
        <v>816</v>
      </c>
      <c r="J413">
        <v>686</v>
      </c>
      <c r="K413" t="str">
        <f t="shared" si="12"/>
        <v>DELETE FROM `ez`.`ez_fabrik_elements` WHERE `ez_fabrik_elements`.`id` =686;</v>
      </c>
    </row>
    <row r="414" spans="9:11" x14ac:dyDescent="0.25">
      <c r="I414" t="s">
        <v>816</v>
      </c>
      <c r="J414">
        <v>687</v>
      </c>
      <c r="K414" t="str">
        <f t="shared" si="12"/>
        <v>DELETE FROM `ez`.`ez_fabrik_elements` WHERE `ez_fabrik_elements`.`id` =687;</v>
      </c>
    </row>
    <row r="415" spans="9:11" x14ac:dyDescent="0.25">
      <c r="I415" t="s">
        <v>816</v>
      </c>
      <c r="J415">
        <v>688</v>
      </c>
      <c r="K415" t="str">
        <f t="shared" si="12"/>
        <v>DELETE FROM `ez`.`ez_fabrik_elements` WHERE `ez_fabrik_elements`.`id` =688;</v>
      </c>
    </row>
    <row r="416" spans="9:11" x14ac:dyDescent="0.25">
      <c r="I416" t="s">
        <v>816</v>
      </c>
      <c r="J416">
        <v>691</v>
      </c>
      <c r="K416" t="str">
        <f t="shared" si="12"/>
        <v>DELETE FROM `ez`.`ez_fabrik_elements` WHERE `ez_fabrik_elements`.`id` =691;</v>
      </c>
    </row>
    <row r="417" spans="9:11" x14ac:dyDescent="0.25">
      <c r="I417" t="s">
        <v>816</v>
      </c>
      <c r="J417">
        <v>692</v>
      </c>
      <c r="K417" t="str">
        <f t="shared" si="12"/>
        <v>DELETE FROM `ez`.`ez_fabrik_elements` WHERE `ez_fabrik_elements`.`id` =692;</v>
      </c>
    </row>
    <row r="418" spans="9:11" x14ac:dyDescent="0.25">
      <c r="I418" t="s">
        <v>816</v>
      </c>
      <c r="J418">
        <v>693</v>
      </c>
      <c r="K418" t="str">
        <f t="shared" si="12"/>
        <v>DELETE FROM `ez`.`ez_fabrik_elements` WHERE `ez_fabrik_elements`.`id` =693;</v>
      </c>
    </row>
    <row r="419" spans="9:11" x14ac:dyDescent="0.25">
      <c r="I419" t="s">
        <v>816</v>
      </c>
      <c r="J419">
        <v>694</v>
      </c>
      <c r="K419" t="str">
        <f t="shared" si="12"/>
        <v>DELETE FROM `ez`.`ez_fabrik_elements` WHERE `ez_fabrik_elements`.`id` =694;</v>
      </c>
    </row>
    <row r="420" spans="9:11" x14ac:dyDescent="0.25">
      <c r="I420" t="s">
        <v>816</v>
      </c>
      <c r="J420">
        <v>695</v>
      </c>
      <c r="K420" t="str">
        <f t="shared" si="12"/>
        <v>DELETE FROM `ez`.`ez_fabrik_elements` WHERE `ez_fabrik_elements`.`id` =695;</v>
      </c>
    </row>
    <row r="421" spans="9:11" x14ac:dyDescent="0.25">
      <c r="I421" t="s">
        <v>816</v>
      </c>
      <c r="J421">
        <v>696</v>
      </c>
      <c r="K421" t="str">
        <f t="shared" si="12"/>
        <v>DELETE FROM `ez`.`ez_fabrik_elements` WHERE `ez_fabrik_elements`.`id` =696;</v>
      </c>
    </row>
    <row r="422" spans="9:11" x14ac:dyDescent="0.25">
      <c r="I422" t="s">
        <v>816</v>
      </c>
      <c r="J422">
        <v>697</v>
      </c>
      <c r="K422" t="str">
        <f t="shared" si="12"/>
        <v>DELETE FROM `ez`.`ez_fabrik_elements` WHERE `ez_fabrik_elements`.`id` =697;</v>
      </c>
    </row>
    <row r="423" spans="9:11" x14ac:dyDescent="0.25">
      <c r="I423" t="s">
        <v>816</v>
      </c>
      <c r="J423">
        <v>698</v>
      </c>
      <c r="K423" t="str">
        <f t="shared" si="12"/>
        <v>DELETE FROM `ez`.`ez_fabrik_elements` WHERE `ez_fabrik_elements`.`id` =698;</v>
      </c>
    </row>
    <row r="424" spans="9:11" x14ac:dyDescent="0.25">
      <c r="I424" t="s">
        <v>816</v>
      </c>
      <c r="J424">
        <v>699</v>
      </c>
      <c r="K424" t="str">
        <f t="shared" si="12"/>
        <v>DELETE FROM `ez`.`ez_fabrik_elements` WHERE `ez_fabrik_elements`.`id` =699;</v>
      </c>
    </row>
    <row r="425" spans="9:11" x14ac:dyDescent="0.25">
      <c r="I425" t="s">
        <v>816</v>
      </c>
      <c r="J425">
        <v>700</v>
      </c>
      <c r="K425" t="str">
        <f t="shared" si="12"/>
        <v>DELETE FROM `ez`.`ez_fabrik_elements` WHERE `ez_fabrik_elements`.`id` =700;</v>
      </c>
    </row>
    <row r="426" spans="9:11" x14ac:dyDescent="0.25">
      <c r="I426" t="s">
        <v>816</v>
      </c>
      <c r="J426">
        <v>701</v>
      </c>
      <c r="K426" t="str">
        <f t="shared" si="12"/>
        <v>DELETE FROM `ez`.`ez_fabrik_elements` WHERE `ez_fabrik_elements`.`id` =701;</v>
      </c>
    </row>
    <row r="427" spans="9:11" x14ac:dyDescent="0.25">
      <c r="I427" t="s">
        <v>816</v>
      </c>
      <c r="J427">
        <v>702</v>
      </c>
      <c r="K427" t="str">
        <f t="shared" si="12"/>
        <v>DELETE FROM `ez`.`ez_fabrik_elements` WHERE `ez_fabrik_elements`.`id` =702;</v>
      </c>
    </row>
    <row r="428" spans="9:11" x14ac:dyDescent="0.25">
      <c r="I428" t="s">
        <v>816</v>
      </c>
      <c r="J428">
        <v>703</v>
      </c>
      <c r="K428" t="str">
        <f t="shared" si="12"/>
        <v>DELETE FROM `ez`.`ez_fabrik_elements` WHERE `ez_fabrik_elements`.`id` =703;</v>
      </c>
    </row>
    <row r="429" spans="9:11" x14ac:dyDescent="0.25">
      <c r="I429" t="s">
        <v>816</v>
      </c>
      <c r="J429">
        <v>704</v>
      </c>
      <c r="K429" t="str">
        <f t="shared" si="12"/>
        <v>DELETE FROM `ez`.`ez_fabrik_elements` WHERE `ez_fabrik_elements`.`id` =704;</v>
      </c>
    </row>
    <row r="430" spans="9:11" x14ac:dyDescent="0.25">
      <c r="I430" t="s">
        <v>816</v>
      </c>
      <c r="J430">
        <v>705</v>
      </c>
      <c r="K430" t="str">
        <f t="shared" si="12"/>
        <v>DELETE FROM `ez`.`ez_fabrik_elements` WHERE `ez_fabrik_elements`.`id` =705;</v>
      </c>
    </row>
    <row r="431" spans="9:11" x14ac:dyDescent="0.25">
      <c r="I431" t="s">
        <v>816</v>
      </c>
      <c r="J431">
        <v>706</v>
      </c>
      <c r="K431" t="str">
        <f t="shared" si="12"/>
        <v>DELETE FROM `ez`.`ez_fabrik_elements` WHERE `ez_fabrik_elements`.`id` =706;</v>
      </c>
    </row>
    <row r="432" spans="9:11" x14ac:dyDescent="0.25">
      <c r="I432" t="s">
        <v>816</v>
      </c>
      <c r="J432">
        <v>707</v>
      </c>
      <c r="K432" t="str">
        <f t="shared" si="12"/>
        <v>DELETE FROM `ez`.`ez_fabrik_elements` WHERE `ez_fabrik_elements`.`id` =707;</v>
      </c>
    </row>
    <row r="433" spans="9:11" x14ac:dyDescent="0.25">
      <c r="I433" t="s">
        <v>816</v>
      </c>
      <c r="J433">
        <v>708</v>
      </c>
      <c r="K433" t="str">
        <f t="shared" si="12"/>
        <v>DELETE FROM `ez`.`ez_fabrik_elements` WHERE `ez_fabrik_elements`.`id` =708;</v>
      </c>
    </row>
    <row r="434" spans="9:11" x14ac:dyDescent="0.25">
      <c r="I434" t="s">
        <v>816</v>
      </c>
      <c r="J434">
        <v>711</v>
      </c>
      <c r="K434" t="str">
        <f t="shared" si="12"/>
        <v>DELETE FROM `ez`.`ez_fabrik_elements` WHERE `ez_fabrik_elements`.`id` =711;</v>
      </c>
    </row>
    <row r="435" spans="9:11" x14ac:dyDescent="0.25">
      <c r="I435" t="s">
        <v>816</v>
      </c>
      <c r="J435">
        <v>712</v>
      </c>
      <c r="K435" t="str">
        <f t="shared" si="12"/>
        <v>DELETE FROM `ez`.`ez_fabrik_elements` WHERE `ez_fabrik_elements`.`id` =712;</v>
      </c>
    </row>
    <row r="436" spans="9:11" x14ac:dyDescent="0.25">
      <c r="I436" t="s">
        <v>816</v>
      </c>
      <c r="J436">
        <v>713</v>
      </c>
      <c r="K436" t="str">
        <f t="shared" si="12"/>
        <v>DELETE FROM `ez`.`ez_fabrik_elements` WHERE `ez_fabrik_elements`.`id` =713;</v>
      </c>
    </row>
    <row r="437" spans="9:11" x14ac:dyDescent="0.25">
      <c r="I437" t="s">
        <v>816</v>
      </c>
      <c r="J437">
        <v>714</v>
      </c>
      <c r="K437" t="str">
        <f t="shared" si="12"/>
        <v>DELETE FROM `ez`.`ez_fabrik_elements` WHERE `ez_fabrik_elements`.`id` =714;</v>
      </c>
    </row>
    <row r="438" spans="9:11" x14ac:dyDescent="0.25">
      <c r="I438" t="s">
        <v>816</v>
      </c>
      <c r="J438">
        <v>715</v>
      </c>
      <c r="K438" t="str">
        <f t="shared" si="12"/>
        <v>DELETE FROM `ez`.`ez_fabrik_elements` WHERE `ez_fabrik_elements`.`id` =715;</v>
      </c>
    </row>
    <row r="439" spans="9:11" x14ac:dyDescent="0.25">
      <c r="I439" t="s">
        <v>816</v>
      </c>
      <c r="J439">
        <v>716</v>
      </c>
      <c r="K439" t="str">
        <f t="shared" si="12"/>
        <v>DELETE FROM `ez`.`ez_fabrik_elements` WHERE `ez_fabrik_elements`.`id` =716;</v>
      </c>
    </row>
    <row r="440" spans="9:11" x14ac:dyDescent="0.25">
      <c r="I440" t="s">
        <v>816</v>
      </c>
      <c r="J440">
        <v>717</v>
      </c>
      <c r="K440" t="str">
        <f t="shared" si="12"/>
        <v>DELETE FROM `ez`.`ez_fabrik_elements` WHERE `ez_fabrik_elements`.`id` =717;</v>
      </c>
    </row>
    <row r="441" spans="9:11" x14ac:dyDescent="0.25">
      <c r="I441" t="s">
        <v>816</v>
      </c>
      <c r="J441">
        <v>718</v>
      </c>
      <c r="K441" t="str">
        <f t="shared" si="12"/>
        <v>DELETE FROM `ez`.`ez_fabrik_elements` WHERE `ez_fabrik_elements`.`id` =718;</v>
      </c>
    </row>
    <row r="442" spans="9:11" x14ac:dyDescent="0.25">
      <c r="I442" t="s">
        <v>816</v>
      </c>
      <c r="J442">
        <v>719</v>
      </c>
      <c r="K442" t="str">
        <f t="shared" si="12"/>
        <v>DELETE FROM `ez`.`ez_fabrik_elements` WHERE `ez_fabrik_elements`.`id` =719;</v>
      </c>
    </row>
    <row r="443" spans="9:11" x14ac:dyDescent="0.25">
      <c r="I443" t="s">
        <v>816</v>
      </c>
      <c r="J443">
        <v>720</v>
      </c>
      <c r="K443" t="str">
        <f t="shared" si="12"/>
        <v>DELETE FROM `ez`.`ez_fabrik_elements` WHERE `ez_fabrik_elements`.`id` =720;</v>
      </c>
    </row>
    <row r="444" spans="9:11" x14ac:dyDescent="0.25">
      <c r="I444" t="s">
        <v>816</v>
      </c>
      <c r="J444">
        <v>721</v>
      </c>
      <c r="K444" t="str">
        <f t="shared" si="12"/>
        <v>DELETE FROM `ez`.`ez_fabrik_elements` WHERE `ez_fabrik_elements`.`id` =721;</v>
      </c>
    </row>
    <row r="445" spans="9:11" x14ac:dyDescent="0.25">
      <c r="I445" t="s">
        <v>816</v>
      </c>
      <c r="J445">
        <v>722</v>
      </c>
      <c r="K445" t="str">
        <f t="shared" si="12"/>
        <v>DELETE FROM `ez`.`ez_fabrik_elements` WHERE `ez_fabrik_elements`.`id` =722;</v>
      </c>
    </row>
    <row r="446" spans="9:11" x14ac:dyDescent="0.25">
      <c r="I446" t="s">
        <v>816</v>
      </c>
      <c r="J446">
        <v>723</v>
      </c>
      <c r="K446" t="str">
        <f t="shared" si="12"/>
        <v>DELETE FROM `ez`.`ez_fabrik_elements` WHERE `ez_fabrik_elements`.`id` =723;</v>
      </c>
    </row>
    <row r="447" spans="9:11" x14ac:dyDescent="0.25">
      <c r="I447" t="s">
        <v>816</v>
      </c>
      <c r="J447">
        <v>724</v>
      </c>
      <c r="K447" t="str">
        <f t="shared" si="12"/>
        <v>DELETE FROM `ez`.`ez_fabrik_elements` WHERE `ez_fabrik_elements`.`id` =724;</v>
      </c>
    </row>
    <row r="448" spans="9:11" x14ac:dyDescent="0.25">
      <c r="I448" t="s">
        <v>816</v>
      </c>
      <c r="J448">
        <v>725</v>
      </c>
      <c r="K448" t="str">
        <f t="shared" si="12"/>
        <v>DELETE FROM `ez`.`ez_fabrik_elements` WHERE `ez_fabrik_elements`.`id` =725;</v>
      </c>
    </row>
    <row r="449" spans="9:11" x14ac:dyDescent="0.25">
      <c r="I449" t="s">
        <v>816</v>
      </c>
      <c r="J449">
        <v>726</v>
      </c>
      <c r="K449" t="str">
        <f t="shared" si="12"/>
        <v>DELETE FROM `ez`.`ez_fabrik_elements` WHERE `ez_fabrik_elements`.`id` =726;</v>
      </c>
    </row>
    <row r="450" spans="9:11" x14ac:dyDescent="0.25">
      <c r="I450" t="s">
        <v>816</v>
      </c>
      <c r="J450">
        <v>727</v>
      </c>
      <c r="K450" t="str">
        <f t="shared" si="12"/>
        <v>DELETE FROM `ez`.`ez_fabrik_elements` WHERE `ez_fabrik_elements`.`id` =727;</v>
      </c>
    </row>
    <row r="451" spans="9:11" x14ac:dyDescent="0.25">
      <c r="I451" t="s">
        <v>816</v>
      </c>
      <c r="J451">
        <v>728</v>
      </c>
      <c r="K451" t="str">
        <f t="shared" ref="K451:K514" si="13">I451&amp;" ="&amp;J451&amp;";"</f>
        <v>DELETE FROM `ez`.`ez_fabrik_elements` WHERE `ez_fabrik_elements`.`id` =728;</v>
      </c>
    </row>
    <row r="452" spans="9:11" x14ac:dyDescent="0.25">
      <c r="I452" t="s">
        <v>816</v>
      </c>
      <c r="J452">
        <v>731</v>
      </c>
      <c r="K452" t="str">
        <f t="shared" si="13"/>
        <v>DELETE FROM `ez`.`ez_fabrik_elements` WHERE `ez_fabrik_elements`.`id` =731;</v>
      </c>
    </row>
    <row r="453" spans="9:11" x14ac:dyDescent="0.25">
      <c r="I453" t="s">
        <v>816</v>
      </c>
      <c r="J453">
        <v>732</v>
      </c>
      <c r="K453" t="str">
        <f t="shared" si="13"/>
        <v>DELETE FROM `ez`.`ez_fabrik_elements` WHERE `ez_fabrik_elements`.`id` =732;</v>
      </c>
    </row>
    <row r="454" spans="9:11" x14ac:dyDescent="0.25">
      <c r="I454" t="s">
        <v>816</v>
      </c>
      <c r="J454">
        <v>733</v>
      </c>
      <c r="K454" t="str">
        <f t="shared" si="13"/>
        <v>DELETE FROM `ez`.`ez_fabrik_elements` WHERE `ez_fabrik_elements`.`id` =733;</v>
      </c>
    </row>
    <row r="455" spans="9:11" x14ac:dyDescent="0.25">
      <c r="I455" t="s">
        <v>816</v>
      </c>
      <c r="J455">
        <v>734</v>
      </c>
      <c r="K455" t="str">
        <f t="shared" si="13"/>
        <v>DELETE FROM `ez`.`ez_fabrik_elements` WHERE `ez_fabrik_elements`.`id` =734;</v>
      </c>
    </row>
    <row r="456" spans="9:11" x14ac:dyDescent="0.25">
      <c r="I456" t="s">
        <v>816</v>
      </c>
      <c r="J456">
        <v>735</v>
      </c>
      <c r="K456" t="str">
        <f t="shared" si="13"/>
        <v>DELETE FROM `ez`.`ez_fabrik_elements` WHERE `ez_fabrik_elements`.`id` =735;</v>
      </c>
    </row>
    <row r="457" spans="9:11" x14ac:dyDescent="0.25">
      <c r="I457" t="s">
        <v>816</v>
      </c>
      <c r="J457">
        <v>736</v>
      </c>
      <c r="K457" t="str">
        <f t="shared" si="13"/>
        <v>DELETE FROM `ez`.`ez_fabrik_elements` WHERE `ez_fabrik_elements`.`id` =736;</v>
      </c>
    </row>
    <row r="458" spans="9:11" x14ac:dyDescent="0.25">
      <c r="I458" t="s">
        <v>816</v>
      </c>
      <c r="J458">
        <v>737</v>
      </c>
      <c r="K458" t="str">
        <f t="shared" si="13"/>
        <v>DELETE FROM `ez`.`ez_fabrik_elements` WHERE `ez_fabrik_elements`.`id` =737;</v>
      </c>
    </row>
    <row r="459" spans="9:11" x14ac:dyDescent="0.25">
      <c r="I459" t="s">
        <v>816</v>
      </c>
      <c r="J459">
        <v>738</v>
      </c>
      <c r="K459" t="str">
        <f t="shared" si="13"/>
        <v>DELETE FROM `ez`.`ez_fabrik_elements` WHERE `ez_fabrik_elements`.`id` =738;</v>
      </c>
    </row>
    <row r="460" spans="9:11" x14ac:dyDescent="0.25">
      <c r="I460" t="s">
        <v>816</v>
      </c>
      <c r="J460">
        <v>739</v>
      </c>
      <c r="K460" t="str">
        <f t="shared" si="13"/>
        <v>DELETE FROM `ez`.`ez_fabrik_elements` WHERE `ez_fabrik_elements`.`id` =739;</v>
      </c>
    </row>
    <row r="461" spans="9:11" x14ac:dyDescent="0.25">
      <c r="I461" t="s">
        <v>816</v>
      </c>
      <c r="J461">
        <v>740</v>
      </c>
      <c r="K461" t="str">
        <f t="shared" si="13"/>
        <v>DELETE FROM `ez`.`ez_fabrik_elements` WHERE `ez_fabrik_elements`.`id` =740;</v>
      </c>
    </row>
    <row r="462" spans="9:11" x14ac:dyDescent="0.25">
      <c r="I462" t="s">
        <v>816</v>
      </c>
      <c r="J462">
        <v>741</v>
      </c>
      <c r="K462" t="str">
        <f t="shared" si="13"/>
        <v>DELETE FROM `ez`.`ez_fabrik_elements` WHERE `ez_fabrik_elements`.`id` =741;</v>
      </c>
    </row>
    <row r="463" spans="9:11" x14ac:dyDescent="0.25">
      <c r="I463" t="s">
        <v>816</v>
      </c>
      <c r="J463">
        <v>742</v>
      </c>
      <c r="K463" t="str">
        <f t="shared" si="13"/>
        <v>DELETE FROM `ez`.`ez_fabrik_elements` WHERE `ez_fabrik_elements`.`id` =742;</v>
      </c>
    </row>
    <row r="464" spans="9:11" x14ac:dyDescent="0.25">
      <c r="I464" t="s">
        <v>816</v>
      </c>
      <c r="J464">
        <v>743</v>
      </c>
      <c r="K464" t="str">
        <f t="shared" si="13"/>
        <v>DELETE FROM `ez`.`ez_fabrik_elements` WHERE `ez_fabrik_elements`.`id` =743;</v>
      </c>
    </row>
    <row r="465" spans="9:11" x14ac:dyDescent="0.25">
      <c r="I465" t="s">
        <v>816</v>
      </c>
      <c r="J465">
        <v>744</v>
      </c>
      <c r="K465" t="str">
        <f t="shared" si="13"/>
        <v>DELETE FROM `ez`.`ez_fabrik_elements` WHERE `ez_fabrik_elements`.`id` =744;</v>
      </c>
    </row>
    <row r="466" spans="9:11" x14ac:dyDescent="0.25">
      <c r="I466" t="s">
        <v>816</v>
      </c>
      <c r="J466">
        <v>745</v>
      </c>
      <c r="K466" t="str">
        <f t="shared" si="13"/>
        <v>DELETE FROM `ez`.`ez_fabrik_elements` WHERE `ez_fabrik_elements`.`id` =745;</v>
      </c>
    </row>
    <row r="467" spans="9:11" x14ac:dyDescent="0.25">
      <c r="I467" t="s">
        <v>816</v>
      </c>
      <c r="J467">
        <v>746</v>
      </c>
      <c r="K467" t="str">
        <f t="shared" si="13"/>
        <v>DELETE FROM `ez`.`ez_fabrik_elements` WHERE `ez_fabrik_elements`.`id` =746;</v>
      </c>
    </row>
    <row r="468" spans="9:11" x14ac:dyDescent="0.25">
      <c r="I468" t="s">
        <v>816</v>
      </c>
      <c r="J468">
        <v>747</v>
      </c>
      <c r="K468" t="str">
        <f t="shared" si="13"/>
        <v>DELETE FROM `ez`.`ez_fabrik_elements` WHERE `ez_fabrik_elements`.`id` =747;</v>
      </c>
    </row>
    <row r="469" spans="9:11" x14ac:dyDescent="0.25">
      <c r="I469" t="s">
        <v>816</v>
      </c>
      <c r="J469">
        <v>748</v>
      </c>
      <c r="K469" t="str">
        <f t="shared" si="13"/>
        <v>DELETE FROM `ez`.`ez_fabrik_elements` WHERE `ez_fabrik_elements`.`id` =748;</v>
      </c>
    </row>
    <row r="470" spans="9:11" x14ac:dyDescent="0.25">
      <c r="I470" t="s">
        <v>816</v>
      </c>
      <c r="J470">
        <v>751</v>
      </c>
      <c r="K470" t="str">
        <f t="shared" si="13"/>
        <v>DELETE FROM `ez`.`ez_fabrik_elements` WHERE `ez_fabrik_elements`.`id` =751;</v>
      </c>
    </row>
    <row r="471" spans="9:11" x14ac:dyDescent="0.25">
      <c r="I471" t="s">
        <v>816</v>
      </c>
      <c r="J471">
        <v>752</v>
      </c>
      <c r="K471" t="str">
        <f t="shared" si="13"/>
        <v>DELETE FROM `ez`.`ez_fabrik_elements` WHERE `ez_fabrik_elements`.`id` =752;</v>
      </c>
    </row>
    <row r="472" spans="9:11" x14ac:dyDescent="0.25">
      <c r="I472" t="s">
        <v>816</v>
      </c>
      <c r="J472">
        <v>753</v>
      </c>
      <c r="K472" t="str">
        <f t="shared" si="13"/>
        <v>DELETE FROM `ez`.`ez_fabrik_elements` WHERE `ez_fabrik_elements`.`id` =753;</v>
      </c>
    </row>
    <row r="473" spans="9:11" x14ac:dyDescent="0.25">
      <c r="I473" t="s">
        <v>816</v>
      </c>
      <c r="J473">
        <v>754</v>
      </c>
      <c r="K473" t="str">
        <f t="shared" si="13"/>
        <v>DELETE FROM `ez`.`ez_fabrik_elements` WHERE `ez_fabrik_elements`.`id` =754;</v>
      </c>
    </row>
    <row r="474" spans="9:11" x14ac:dyDescent="0.25">
      <c r="I474" t="s">
        <v>816</v>
      </c>
      <c r="J474">
        <v>755</v>
      </c>
      <c r="K474" t="str">
        <f t="shared" si="13"/>
        <v>DELETE FROM `ez`.`ez_fabrik_elements` WHERE `ez_fabrik_elements`.`id` =755;</v>
      </c>
    </row>
    <row r="475" spans="9:11" x14ac:dyDescent="0.25">
      <c r="I475" t="s">
        <v>816</v>
      </c>
      <c r="J475">
        <v>756</v>
      </c>
      <c r="K475" t="str">
        <f t="shared" si="13"/>
        <v>DELETE FROM `ez`.`ez_fabrik_elements` WHERE `ez_fabrik_elements`.`id` =756;</v>
      </c>
    </row>
    <row r="476" spans="9:11" x14ac:dyDescent="0.25">
      <c r="I476" t="s">
        <v>816</v>
      </c>
      <c r="J476">
        <v>757</v>
      </c>
      <c r="K476" t="str">
        <f t="shared" si="13"/>
        <v>DELETE FROM `ez`.`ez_fabrik_elements` WHERE `ez_fabrik_elements`.`id` =757;</v>
      </c>
    </row>
    <row r="477" spans="9:11" x14ac:dyDescent="0.25">
      <c r="I477" t="s">
        <v>816</v>
      </c>
      <c r="J477">
        <v>758</v>
      </c>
      <c r="K477" t="str">
        <f t="shared" si="13"/>
        <v>DELETE FROM `ez`.`ez_fabrik_elements` WHERE `ez_fabrik_elements`.`id` =758;</v>
      </c>
    </row>
    <row r="478" spans="9:11" x14ac:dyDescent="0.25">
      <c r="I478" t="s">
        <v>816</v>
      </c>
      <c r="J478">
        <v>759</v>
      </c>
      <c r="K478" t="str">
        <f t="shared" si="13"/>
        <v>DELETE FROM `ez`.`ez_fabrik_elements` WHERE `ez_fabrik_elements`.`id` =759;</v>
      </c>
    </row>
    <row r="479" spans="9:11" x14ac:dyDescent="0.25">
      <c r="I479" t="s">
        <v>816</v>
      </c>
      <c r="J479">
        <v>760</v>
      </c>
      <c r="K479" t="str">
        <f t="shared" si="13"/>
        <v>DELETE FROM `ez`.`ez_fabrik_elements` WHERE `ez_fabrik_elements`.`id` =760;</v>
      </c>
    </row>
    <row r="480" spans="9:11" x14ac:dyDescent="0.25">
      <c r="I480" t="s">
        <v>816</v>
      </c>
      <c r="J480">
        <v>761</v>
      </c>
      <c r="K480" t="str">
        <f t="shared" si="13"/>
        <v>DELETE FROM `ez`.`ez_fabrik_elements` WHERE `ez_fabrik_elements`.`id` =761;</v>
      </c>
    </row>
    <row r="481" spans="9:11" x14ac:dyDescent="0.25">
      <c r="I481" t="s">
        <v>816</v>
      </c>
      <c r="J481">
        <v>762</v>
      </c>
      <c r="K481" t="str">
        <f t="shared" si="13"/>
        <v>DELETE FROM `ez`.`ez_fabrik_elements` WHERE `ez_fabrik_elements`.`id` =762;</v>
      </c>
    </row>
    <row r="482" spans="9:11" x14ac:dyDescent="0.25">
      <c r="I482" t="s">
        <v>816</v>
      </c>
      <c r="J482">
        <v>763</v>
      </c>
      <c r="K482" t="str">
        <f t="shared" si="13"/>
        <v>DELETE FROM `ez`.`ez_fabrik_elements` WHERE `ez_fabrik_elements`.`id` =763;</v>
      </c>
    </row>
    <row r="483" spans="9:11" x14ac:dyDescent="0.25">
      <c r="I483" t="s">
        <v>816</v>
      </c>
      <c r="J483">
        <v>764</v>
      </c>
      <c r="K483" t="str">
        <f t="shared" si="13"/>
        <v>DELETE FROM `ez`.`ez_fabrik_elements` WHERE `ez_fabrik_elements`.`id` =764;</v>
      </c>
    </row>
    <row r="484" spans="9:11" x14ac:dyDescent="0.25">
      <c r="I484" t="s">
        <v>816</v>
      </c>
      <c r="J484">
        <v>765</v>
      </c>
      <c r="K484" t="str">
        <f t="shared" si="13"/>
        <v>DELETE FROM `ez`.`ez_fabrik_elements` WHERE `ez_fabrik_elements`.`id` =765;</v>
      </c>
    </row>
    <row r="485" spans="9:11" x14ac:dyDescent="0.25">
      <c r="I485" t="s">
        <v>816</v>
      </c>
      <c r="J485">
        <v>766</v>
      </c>
      <c r="K485" t="str">
        <f t="shared" si="13"/>
        <v>DELETE FROM `ez`.`ez_fabrik_elements` WHERE `ez_fabrik_elements`.`id` =766;</v>
      </c>
    </row>
    <row r="486" spans="9:11" x14ac:dyDescent="0.25">
      <c r="I486" t="s">
        <v>816</v>
      </c>
      <c r="J486">
        <v>767</v>
      </c>
      <c r="K486" t="str">
        <f t="shared" si="13"/>
        <v>DELETE FROM `ez`.`ez_fabrik_elements` WHERE `ez_fabrik_elements`.`id` =767;</v>
      </c>
    </row>
    <row r="487" spans="9:11" x14ac:dyDescent="0.25">
      <c r="I487" t="s">
        <v>816</v>
      </c>
      <c r="J487">
        <v>768</v>
      </c>
      <c r="K487" t="str">
        <f t="shared" si="13"/>
        <v>DELETE FROM `ez`.`ez_fabrik_elements` WHERE `ez_fabrik_elements`.`id` =768;</v>
      </c>
    </row>
    <row r="488" spans="9:11" x14ac:dyDescent="0.25">
      <c r="I488" t="s">
        <v>816</v>
      </c>
      <c r="J488">
        <v>771</v>
      </c>
      <c r="K488" t="str">
        <f t="shared" si="13"/>
        <v>DELETE FROM `ez`.`ez_fabrik_elements` WHERE `ez_fabrik_elements`.`id` =771;</v>
      </c>
    </row>
    <row r="489" spans="9:11" x14ac:dyDescent="0.25">
      <c r="I489" t="s">
        <v>816</v>
      </c>
      <c r="J489">
        <v>772</v>
      </c>
      <c r="K489" t="str">
        <f t="shared" si="13"/>
        <v>DELETE FROM `ez`.`ez_fabrik_elements` WHERE `ez_fabrik_elements`.`id` =772;</v>
      </c>
    </row>
    <row r="490" spans="9:11" x14ac:dyDescent="0.25">
      <c r="I490" t="s">
        <v>816</v>
      </c>
      <c r="J490">
        <v>773</v>
      </c>
      <c r="K490" t="str">
        <f t="shared" si="13"/>
        <v>DELETE FROM `ez`.`ez_fabrik_elements` WHERE `ez_fabrik_elements`.`id` =773;</v>
      </c>
    </row>
    <row r="491" spans="9:11" x14ac:dyDescent="0.25">
      <c r="I491" t="s">
        <v>816</v>
      </c>
      <c r="J491">
        <v>774</v>
      </c>
      <c r="K491" t="str">
        <f t="shared" si="13"/>
        <v>DELETE FROM `ez`.`ez_fabrik_elements` WHERE `ez_fabrik_elements`.`id` =774;</v>
      </c>
    </row>
    <row r="492" spans="9:11" x14ac:dyDescent="0.25">
      <c r="I492" t="s">
        <v>816</v>
      </c>
      <c r="J492">
        <v>775</v>
      </c>
      <c r="K492" t="str">
        <f t="shared" si="13"/>
        <v>DELETE FROM `ez`.`ez_fabrik_elements` WHERE `ez_fabrik_elements`.`id` =775;</v>
      </c>
    </row>
    <row r="493" spans="9:11" x14ac:dyDescent="0.25">
      <c r="I493" t="s">
        <v>816</v>
      </c>
      <c r="J493">
        <v>776</v>
      </c>
      <c r="K493" t="str">
        <f t="shared" si="13"/>
        <v>DELETE FROM `ez`.`ez_fabrik_elements` WHERE `ez_fabrik_elements`.`id` =776;</v>
      </c>
    </row>
    <row r="494" spans="9:11" x14ac:dyDescent="0.25">
      <c r="I494" t="s">
        <v>816</v>
      </c>
      <c r="J494">
        <v>777</v>
      </c>
      <c r="K494" t="str">
        <f t="shared" si="13"/>
        <v>DELETE FROM `ez`.`ez_fabrik_elements` WHERE `ez_fabrik_elements`.`id` =777;</v>
      </c>
    </row>
    <row r="495" spans="9:11" x14ac:dyDescent="0.25">
      <c r="I495" t="s">
        <v>816</v>
      </c>
      <c r="J495">
        <v>778</v>
      </c>
      <c r="K495" t="str">
        <f t="shared" si="13"/>
        <v>DELETE FROM `ez`.`ez_fabrik_elements` WHERE `ez_fabrik_elements`.`id` =778;</v>
      </c>
    </row>
    <row r="496" spans="9:11" x14ac:dyDescent="0.25">
      <c r="I496" t="s">
        <v>816</v>
      </c>
      <c r="J496">
        <v>779</v>
      </c>
      <c r="K496" t="str">
        <f t="shared" si="13"/>
        <v>DELETE FROM `ez`.`ez_fabrik_elements` WHERE `ez_fabrik_elements`.`id` =779;</v>
      </c>
    </row>
    <row r="497" spans="9:11" x14ac:dyDescent="0.25">
      <c r="I497" t="s">
        <v>816</v>
      </c>
      <c r="J497">
        <v>780</v>
      </c>
      <c r="K497" t="str">
        <f t="shared" si="13"/>
        <v>DELETE FROM `ez`.`ez_fabrik_elements` WHERE `ez_fabrik_elements`.`id` =780;</v>
      </c>
    </row>
    <row r="498" spans="9:11" x14ac:dyDescent="0.25">
      <c r="I498" t="s">
        <v>816</v>
      </c>
      <c r="J498">
        <v>781</v>
      </c>
      <c r="K498" t="str">
        <f t="shared" si="13"/>
        <v>DELETE FROM `ez`.`ez_fabrik_elements` WHERE `ez_fabrik_elements`.`id` =781;</v>
      </c>
    </row>
    <row r="499" spans="9:11" x14ac:dyDescent="0.25">
      <c r="I499" t="s">
        <v>816</v>
      </c>
      <c r="J499">
        <v>782</v>
      </c>
      <c r="K499" t="str">
        <f t="shared" si="13"/>
        <v>DELETE FROM `ez`.`ez_fabrik_elements` WHERE `ez_fabrik_elements`.`id` =782;</v>
      </c>
    </row>
    <row r="500" spans="9:11" x14ac:dyDescent="0.25">
      <c r="I500" t="s">
        <v>816</v>
      </c>
      <c r="J500">
        <v>783</v>
      </c>
      <c r="K500" t="str">
        <f t="shared" si="13"/>
        <v>DELETE FROM `ez`.`ez_fabrik_elements` WHERE `ez_fabrik_elements`.`id` =783;</v>
      </c>
    </row>
    <row r="501" spans="9:11" x14ac:dyDescent="0.25">
      <c r="I501" t="s">
        <v>816</v>
      </c>
      <c r="J501">
        <v>784</v>
      </c>
      <c r="K501" t="str">
        <f t="shared" si="13"/>
        <v>DELETE FROM `ez`.`ez_fabrik_elements` WHERE `ez_fabrik_elements`.`id` =784;</v>
      </c>
    </row>
    <row r="502" spans="9:11" x14ac:dyDescent="0.25">
      <c r="I502" t="s">
        <v>816</v>
      </c>
      <c r="J502">
        <v>785</v>
      </c>
      <c r="K502" t="str">
        <f t="shared" si="13"/>
        <v>DELETE FROM `ez`.`ez_fabrik_elements` WHERE `ez_fabrik_elements`.`id` =785;</v>
      </c>
    </row>
    <row r="503" spans="9:11" x14ac:dyDescent="0.25">
      <c r="I503" t="s">
        <v>816</v>
      </c>
      <c r="J503">
        <v>786</v>
      </c>
      <c r="K503" t="str">
        <f t="shared" si="13"/>
        <v>DELETE FROM `ez`.`ez_fabrik_elements` WHERE `ez_fabrik_elements`.`id` =786;</v>
      </c>
    </row>
    <row r="504" spans="9:11" x14ac:dyDescent="0.25">
      <c r="I504" t="s">
        <v>816</v>
      </c>
      <c r="J504">
        <v>787</v>
      </c>
      <c r="K504" t="str">
        <f t="shared" si="13"/>
        <v>DELETE FROM `ez`.`ez_fabrik_elements` WHERE `ez_fabrik_elements`.`id` =787;</v>
      </c>
    </row>
    <row r="505" spans="9:11" x14ac:dyDescent="0.25">
      <c r="I505" t="s">
        <v>816</v>
      </c>
      <c r="J505">
        <v>788</v>
      </c>
      <c r="K505" t="str">
        <f t="shared" si="13"/>
        <v>DELETE FROM `ez`.`ez_fabrik_elements` WHERE `ez_fabrik_elements`.`id` =788;</v>
      </c>
    </row>
    <row r="506" spans="9:11" x14ac:dyDescent="0.25">
      <c r="I506" t="s">
        <v>816</v>
      </c>
      <c r="J506">
        <v>791</v>
      </c>
      <c r="K506" t="str">
        <f t="shared" si="13"/>
        <v>DELETE FROM `ez`.`ez_fabrik_elements` WHERE `ez_fabrik_elements`.`id` =791;</v>
      </c>
    </row>
    <row r="507" spans="9:11" x14ac:dyDescent="0.25">
      <c r="I507" t="s">
        <v>816</v>
      </c>
      <c r="J507">
        <v>792</v>
      </c>
      <c r="K507" t="str">
        <f t="shared" si="13"/>
        <v>DELETE FROM `ez`.`ez_fabrik_elements` WHERE `ez_fabrik_elements`.`id` =792;</v>
      </c>
    </row>
    <row r="508" spans="9:11" x14ac:dyDescent="0.25">
      <c r="I508" t="s">
        <v>816</v>
      </c>
      <c r="J508">
        <v>793</v>
      </c>
      <c r="K508" t="str">
        <f t="shared" si="13"/>
        <v>DELETE FROM `ez`.`ez_fabrik_elements` WHERE `ez_fabrik_elements`.`id` =793;</v>
      </c>
    </row>
    <row r="509" spans="9:11" x14ac:dyDescent="0.25">
      <c r="I509" t="s">
        <v>816</v>
      </c>
      <c r="J509">
        <v>794</v>
      </c>
      <c r="K509" t="str">
        <f t="shared" si="13"/>
        <v>DELETE FROM `ez`.`ez_fabrik_elements` WHERE `ez_fabrik_elements`.`id` =794;</v>
      </c>
    </row>
    <row r="510" spans="9:11" x14ac:dyDescent="0.25">
      <c r="I510" t="s">
        <v>816</v>
      </c>
      <c r="J510">
        <v>795</v>
      </c>
      <c r="K510" t="str">
        <f t="shared" si="13"/>
        <v>DELETE FROM `ez`.`ez_fabrik_elements` WHERE `ez_fabrik_elements`.`id` =795;</v>
      </c>
    </row>
    <row r="511" spans="9:11" x14ac:dyDescent="0.25">
      <c r="I511" t="s">
        <v>816</v>
      </c>
      <c r="J511">
        <v>796</v>
      </c>
      <c r="K511" t="str">
        <f t="shared" si="13"/>
        <v>DELETE FROM `ez`.`ez_fabrik_elements` WHERE `ez_fabrik_elements`.`id` =796;</v>
      </c>
    </row>
    <row r="512" spans="9:11" x14ac:dyDescent="0.25">
      <c r="I512" t="s">
        <v>816</v>
      </c>
      <c r="J512">
        <v>797</v>
      </c>
      <c r="K512" t="str">
        <f t="shared" si="13"/>
        <v>DELETE FROM `ez`.`ez_fabrik_elements` WHERE `ez_fabrik_elements`.`id` =797;</v>
      </c>
    </row>
    <row r="513" spans="9:11" x14ac:dyDescent="0.25">
      <c r="I513" t="s">
        <v>816</v>
      </c>
      <c r="J513">
        <v>798</v>
      </c>
      <c r="K513" t="str">
        <f t="shared" si="13"/>
        <v>DELETE FROM `ez`.`ez_fabrik_elements` WHERE `ez_fabrik_elements`.`id` =798;</v>
      </c>
    </row>
    <row r="514" spans="9:11" x14ac:dyDescent="0.25">
      <c r="I514" t="s">
        <v>816</v>
      </c>
      <c r="J514">
        <v>799</v>
      </c>
      <c r="K514" t="str">
        <f t="shared" si="13"/>
        <v>DELETE FROM `ez`.`ez_fabrik_elements` WHERE `ez_fabrik_elements`.`id` =799;</v>
      </c>
    </row>
    <row r="515" spans="9:11" x14ac:dyDescent="0.25">
      <c r="I515" t="s">
        <v>816</v>
      </c>
      <c r="J515">
        <v>800</v>
      </c>
      <c r="K515" t="str">
        <f t="shared" ref="K515:K578" si="14">I515&amp;" ="&amp;J515&amp;";"</f>
        <v>DELETE FROM `ez`.`ez_fabrik_elements` WHERE `ez_fabrik_elements`.`id` =800;</v>
      </c>
    </row>
    <row r="516" spans="9:11" x14ac:dyDescent="0.25">
      <c r="I516" t="s">
        <v>816</v>
      </c>
      <c r="J516">
        <v>801</v>
      </c>
      <c r="K516" t="str">
        <f t="shared" si="14"/>
        <v>DELETE FROM `ez`.`ez_fabrik_elements` WHERE `ez_fabrik_elements`.`id` =801;</v>
      </c>
    </row>
    <row r="517" spans="9:11" x14ac:dyDescent="0.25">
      <c r="I517" t="s">
        <v>816</v>
      </c>
      <c r="J517">
        <v>802</v>
      </c>
      <c r="K517" t="str">
        <f t="shared" si="14"/>
        <v>DELETE FROM `ez`.`ez_fabrik_elements` WHERE `ez_fabrik_elements`.`id` =802;</v>
      </c>
    </row>
    <row r="518" spans="9:11" x14ac:dyDescent="0.25">
      <c r="I518" t="s">
        <v>816</v>
      </c>
      <c r="J518">
        <v>803</v>
      </c>
      <c r="K518" t="str">
        <f t="shared" si="14"/>
        <v>DELETE FROM `ez`.`ez_fabrik_elements` WHERE `ez_fabrik_elements`.`id` =803;</v>
      </c>
    </row>
    <row r="519" spans="9:11" x14ac:dyDescent="0.25">
      <c r="I519" t="s">
        <v>816</v>
      </c>
      <c r="J519">
        <v>804</v>
      </c>
      <c r="K519" t="str">
        <f t="shared" si="14"/>
        <v>DELETE FROM `ez`.`ez_fabrik_elements` WHERE `ez_fabrik_elements`.`id` =804;</v>
      </c>
    </row>
    <row r="520" spans="9:11" x14ac:dyDescent="0.25">
      <c r="I520" t="s">
        <v>816</v>
      </c>
      <c r="J520">
        <v>805</v>
      </c>
      <c r="K520" t="str">
        <f t="shared" si="14"/>
        <v>DELETE FROM `ez`.`ez_fabrik_elements` WHERE `ez_fabrik_elements`.`id` =805;</v>
      </c>
    </row>
    <row r="521" spans="9:11" x14ac:dyDescent="0.25">
      <c r="I521" t="s">
        <v>816</v>
      </c>
      <c r="J521">
        <v>806</v>
      </c>
      <c r="K521" t="str">
        <f t="shared" si="14"/>
        <v>DELETE FROM `ez`.`ez_fabrik_elements` WHERE `ez_fabrik_elements`.`id` =806;</v>
      </c>
    </row>
    <row r="522" spans="9:11" x14ac:dyDescent="0.25">
      <c r="I522" t="s">
        <v>816</v>
      </c>
      <c r="J522">
        <v>807</v>
      </c>
      <c r="K522" t="str">
        <f t="shared" si="14"/>
        <v>DELETE FROM `ez`.`ez_fabrik_elements` WHERE `ez_fabrik_elements`.`id` =807;</v>
      </c>
    </row>
    <row r="523" spans="9:11" x14ac:dyDescent="0.25">
      <c r="I523" t="s">
        <v>816</v>
      </c>
      <c r="J523">
        <v>808</v>
      </c>
      <c r="K523" t="str">
        <f t="shared" si="14"/>
        <v>DELETE FROM `ez`.`ez_fabrik_elements` WHERE `ez_fabrik_elements`.`id` =808;</v>
      </c>
    </row>
    <row r="524" spans="9:11" x14ac:dyDescent="0.25">
      <c r="I524" t="s">
        <v>816</v>
      </c>
      <c r="J524">
        <v>811</v>
      </c>
      <c r="K524" t="str">
        <f t="shared" si="14"/>
        <v>DELETE FROM `ez`.`ez_fabrik_elements` WHERE `ez_fabrik_elements`.`id` =811;</v>
      </c>
    </row>
    <row r="525" spans="9:11" x14ac:dyDescent="0.25">
      <c r="I525" t="s">
        <v>816</v>
      </c>
      <c r="J525">
        <v>812</v>
      </c>
      <c r="K525" t="str">
        <f t="shared" si="14"/>
        <v>DELETE FROM `ez`.`ez_fabrik_elements` WHERE `ez_fabrik_elements`.`id` =812;</v>
      </c>
    </row>
    <row r="526" spans="9:11" x14ac:dyDescent="0.25">
      <c r="I526" t="s">
        <v>816</v>
      </c>
      <c r="J526">
        <v>813</v>
      </c>
      <c r="K526" t="str">
        <f t="shared" si="14"/>
        <v>DELETE FROM `ez`.`ez_fabrik_elements` WHERE `ez_fabrik_elements`.`id` =813;</v>
      </c>
    </row>
    <row r="527" spans="9:11" x14ac:dyDescent="0.25">
      <c r="I527" t="s">
        <v>816</v>
      </c>
      <c r="J527">
        <v>814</v>
      </c>
      <c r="K527" t="str">
        <f t="shared" si="14"/>
        <v>DELETE FROM `ez`.`ez_fabrik_elements` WHERE `ez_fabrik_elements`.`id` =814;</v>
      </c>
    </row>
    <row r="528" spans="9:11" x14ac:dyDescent="0.25">
      <c r="I528" t="s">
        <v>816</v>
      </c>
      <c r="J528">
        <v>815</v>
      </c>
      <c r="K528" t="str">
        <f t="shared" si="14"/>
        <v>DELETE FROM `ez`.`ez_fabrik_elements` WHERE `ez_fabrik_elements`.`id` =815;</v>
      </c>
    </row>
    <row r="529" spans="9:11" x14ac:dyDescent="0.25">
      <c r="I529" t="s">
        <v>816</v>
      </c>
      <c r="J529">
        <v>816</v>
      </c>
      <c r="K529" t="str">
        <f t="shared" si="14"/>
        <v>DELETE FROM `ez`.`ez_fabrik_elements` WHERE `ez_fabrik_elements`.`id` =816;</v>
      </c>
    </row>
    <row r="530" spans="9:11" x14ac:dyDescent="0.25">
      <c r="I530" t="s">
        <v>816</v>
      </c>
      <c r="J530">
        <v>817</v>
      </c>
      <c r="K530" t="str">
        <f t="shared" si="14"/>
        <v>DELETE FROM `ez`.`ez_fabrik_elements` WHERE `ez_fabrik_elements`.`id` =817;</v>
      </c>
    </row>
    <row r="531" spans="9:11" x14ac:dyDescent="0.25">
      <c r="I531" t="s">
        <v>816</v>
      </c>
      <c r="J531">
        <v>818</v>
      </c>
      <c r="K531" t="str">
        <f t="shared" si="14"/>
        <v>DELETE FROM `ez`.`ez_fabrik_elements` WHERE `ez_fabrik_elements`.`id` =818;</v>
      </c>
    </row>
    <row r="532" spans="9:11" x14ac:dyDescent="0.25">
      <c r="I532" t="s">
        <v>816</v>
      </c>
      <c r="J532">
        <v>819</v>
      </c>
      <c r="K532" t="str">
        <f t="shared" si="14"/>
        <v>DELETE FROM `ez`.`ez_fabrik_elements` WHERE `ez_fabrik_elements`.`id` =819;</v>
      </c>
    </row>
    <row r="533" spans="9:11" x14ac:dyDescent="0.25">
      <c r="I533" t="s">
        <v>816</v>
      </c>
      <c r="J533">
        <v>820</v>
      </c>
      <c r="K533" t="str">
        <f t="shared" si="14"/>
        <v>DELETE FROM `ez`.`ez_fabrik_elements` WHERE `ez_fabrik_elements`.`id` =820;</v>
      </c>
    </row>
    <row r="534" spans="9:11" x14ac:dyDescent="0.25">
      <c r="I534" t="s">
        <v>816</v>
      </c>
      <c r="J534">
        <v>821</v>
      </c>
      <c r="K534" t="str">
        <f t="shared" si="14"/>
        <v>DELETE FROM `ez`.`ez_fabrik_elements` WHERE `ez_fabrik_elements`.`id` =821;</v>
      </c>
    </row>
    <row r="535" spans="9:11" x14ac:dyDescent="0.25">
      <c r="I535" t="s">
        <v>816</v>
      </c>
      <c r="J535">
        <v>822</v>
      </c>
      <c r="K535" t="str">
        <f t="shared" si="14"/>
        <v>DELETE FROM `ez`.`ez_fabrik_elements` WHERE `ez_fabrik_elements`.`id` =822;</v>
      </c>
    </row>
    <row r="536" spans="9:11" x14ac:dyDescent="0.25">
      <c r="I536" t="s">
        <v>816</v>
      </c>
      <c r="J536">
        <v>823</v>
      </c>
      <c r="K536" t="str">
        <f t="shared" si="14"/>
        <v>DELETE FROM `ez`.`ez_fabrik_elements` WHERE `ez_fabrik_elements`.`id` =823;</v>
      </c>
    </row>
    <row r="537" spans="9:11" x14ac:dyDescent="0.25">
      <c r="I537" t="s">
        <v>816</v>
      </c>
      <c r="J537">
        <v>824</v>
      </c>
      <c r="K537" t="str">
        <f t="shared" si="14"/>
        <v>DELETE FROM `ez`.`ez_fabrik_elements` WHERE `ez_fabrik_elements`.`id` =824;</v>
      </c>
    </row>
    <row r="538" spans="9:11" x14ac:dyDescent="0.25">
      <c r="I538" t="s">
        <v>816</v>
      </c>
      <c r="J538">
        <v>825</v>
      </c>
      <c r="K538" t="str">
        <f t="shared" si="14"/>
        <v>DELETE FROM `ez`.`ez_fabrik_elements` WHERE `ez_fabrik_elements`.`id` =825;</v>
      </c>
    </row>
    <row r="539" spans="9:11" x14ac:dyDescent="0.25">
      <c r="I539" t="s">
        <v>816</v>
      </c>
      <c r="J539">
        <v>826</v>
      </c>
      <c r="K539" t="str">
        <f t="shared" si="14"/>
        <v>DELETE FROM `ez`.`ez_fabrik_elements` WHERE `ez_fabrik_elements`.`id` =826;</v>
      </c>
    </row>
    <row r="540" spans="9:11" x14ac:dyDescent="0.25">
      <c r="I540" t="s">
        <v>816</v>
      </c>
      <c r="J540">
        <v>827</v>
      </c>
      <c r="K540" t="str">
        <f t="shared" si="14"/>
        <v>DELETE FROM `ez`.`ez_fabrik_elements` WHERE `ez_fabrik_elements`.`id` =827;</v>
      </c>
    </row>
    <row r="541" spans="9:11" x14ac:dyDescent="0.25">
      <c r="I541" t="s">
        <v>816</v>
      </c>
      <c r="J541">
        <v>828</v>
      </c>
      <c r="K541" t="str">
        <f t="shared" si="14"/>
        <v>DELETE FROM `ez`.`ez_fabrik_elements` WHERE `ez_fabrik_elements`.`id` =828;</v>
      </c>
    </row>
    <row r="542" spans="9:11" x14ac:dyDescent="0.25">
      <c r="I542" t="s">
        <v>816</v>
      </c>
      <c r="J542">
        <v>831</v>
      </c>
      <c r="K542" t="str">
        <f t="shared" si="14"/>
        <v>DELETE FROM `ez`.`ez_fabrik_elements` WHERE `ez_fabrik_elements`.`id` =831;</v>
      </c>
    </row>
    <row r="543" spans="9:11" x14ac:dyDescent="0.25">
      <c r="I543" t="s">
        <v>816</v>
      </c>
      <c r="J543">
        <v>832</v>
      </c>
      <c r="K543" t="str">
        <f t="shared" si="14"/>
        <v>DELETE FROM `ez`.`ez_fabrik_elements` WHERE `ez_fabrik_elements`.`id` =832;</v>
      </c>
    </row>
    <row r="544" spans="9:11" x14ac:dyDescent="0.25">
      <c r="I544" t="s">
        <v>816</v>
      </c>
      <c r="J544">
        <v>833</v>
      </c>
      <c r="K544" t="str">
        <f t="shared" si="14"/>
        <v>DELETE FROM `ez`.`ez_fabrik_elements` WHERE `ez_fabrik_elements`.`id` =833;</v>
      </c>
    </row>
    <row r="545" spans="9:11" x14ac:dyDescent="0.25">
      <c r="I545" t="s">
        <v>816</v>
      </c>
      <c r="J545">
        <v>834</v>
      </c>
      <c r="K545" t="str">
        <f t="shared" si="14"/>
        <v>DELETE FROM `ez`.`ez_fabrik_elements` WHERE `ez_fabrik_elements`.`id` =834;</v>
      </c>
    </row>
    <row r="546" spans="9:11" x14ac:dyDescent="0.25">
      <c r="I546" t="s">
        <v>816</v>
      </c>
      <c r="J546">
        <v>835</v>
      </c>
      <c r="K546" t="str">
        <f t="shared" si="14"/>
        <v>DELETE FROM `ez`.`ez_fabrik_elements` WHERE `ez_fabrik_elements`.`id` =835;</v>
      </c>
    </row>
    <row r="547" spans="9:11" x14ac:dyDescent="0.25">
      <c r="I547" t="s">
        <v>816</v>
      </c>
      <c r="J547">
        <v>836</v>
      </c>
      <c r="K547" t="str">
        <f t="shared" si="14"/>
        <v>DELETE FROM `ez`.`ez_fabrik_elements` WHERE `ez_fabrik_elements`.`id` =836;</v>
      </c>
    </row>
    <row r="548" spans="9:11" x14ac:dyDescent="0.25">
      <c r="I548" t="s">
        <v>816</v>
      </c>
      <c r="J548">
        <v>837</v>
      </c>
      <c r="K548" t="str">
        <f t="shared" si="14"/>
        <v>DELETE FROM `ez`.`ez_fabrik_elements` WHERE `ez_fabrik_elements`.`id` =837;</v>
      </c>
    </row>
    <row r="549" spans="9:11" x14ac:dyDescent="0.25">
      <c r="I549" t="s">
        <v>816</v>
      </c>
      <c r="J549">
        <v>838</v>
      </c>
      <c r="K549" t="str">
        <f t="shared" si="14"/>
        <v>DELETE FROM `ez`.`ez_fabrik_elements` WHERE `ez_fabrik_elements`.`id` =838;</v>
      </c>
    </row>
    <row r="550" spans="9:11" x14ac:dyDescent="0.25">
      <c r="I550" t="s">
        <v>816</v>
      </c>
      <c r="J550">
        <v>839</v>
      </c>
      <c r="K550" t="str">
        <f t="shared" si="14"/>
        <v>DELETE FROM `ez`.`ez_fabrik_elements` WHERE `ez_fabrik_elements`.`id` =839;</v>
      </c>
    </row>
    <row r="551" spans="9:11" x14ac:dyDescent="0.25">
      <c r="I551" t="s">
        <v>816</v>
      </c>
      <c r="J551">
        <v>840</v>
      </c>
      <c r="K551" t="str">
        <f t="shared" si="14"/>
        <v>DELETE FROM `ez`.`ez_fabrik_elements` WHERE `ez_fabrik_elements`.`id` =840;</v>
      </c>
    </row>
    <row r="552" spans="9:11" x14ac:dyDescent="0.25">
      <c r="I552" t="s">
        <v>816</v>
      </c>
      <c r="J552">
        <v>841</v>
      </c>
      <c r="K552" t="str">
        <f t="shared" si="14"/>
        <v>DELETE FROM `ez`.`ez_fabrik_elements` WHERE `ez_fabrik_elements`.`id` =841;</v>
      </c>
    </row>
    <row r="553" spans="9:11" x14ac:dyDescent="0.25">
      <c r="I553" t="s">
        <v>816</v>
      </c>
      <c r="J553">
        <v>842</v>
      </c>
      <c r="K553" t="str">
        <f t="shared" si="14"/>
        <v>DELETE FROM `ez`.`ez_fabrik_elements` WHERE `ez_fabrik_elements`.`id` =842;</v>
      </c>
    </row>
    <row r="554" spans="9:11" x14ac:dyDescent="0.25">
      <c r="I554" t="s">
        <v>816</v>
      </c>
      <c r="J554">
        <v>843</v>
      </c>
      <c r="K554" t="str">
        <f t="shared" si="14"/>
        <v>DELETE FROM `ez`.`ez_fabrik_elements` WHERE `ez_fabrik_elements`.`id` =843;</v>
      </c>
    </row>
    <row r="555" spans="9:11" x14ac:dyDescent="0.25">
      <c r="I555" t="s">
        <v>816</v>
      </c>
      <c r="J555">
        <v>844</v>
      </c>
      <c r="K555" t="str">
        <f t="shared" si="14"/>
        <v>DELETE FROM `ez`.`ez_fabrik_elements` WHERE `ez_fabrik_elements`.`id` =844;</v>
      </c>
    </row>
    <row r="556" spans="9:11" x14ac:dyDescent="0.25">
      <c r="I556" t="s">
        <v>816</v>
      </c>
      <c r="J556">
        <v>845</v>
      </c>
      <c r="K556" t="str">
        <f t="shared" si="14"/>
        <v>DELETE FROM `ez`.`ez_fabrik_elements` WHERE `ez_fabrik_elements`.`id` =845;</v>
      </c>
    </row>
    <row r="557" spans="9:11" x14ac:dyDescent="0.25">
      <c r="I557" t="s">
        <v>816</v>
      </c>
      <c r="J557">
        <v>846</v>
      </c>
      <c r="K557" t="str">
        <f t="shared" si="14"/>
        <v>DELETE FROM `ez`.`ez_fabrik_elements` WHERE `ez_fabrik_elements`.`id` =846;</v>
      </c>
    </row>
    <row r="558" spans="9:11" x14ac:dyDescent="0.25">
      <c r="I558" t="s">
        <v>816</v>
      </c>
      <c r="J558">
        <v>847</v>
      </c>
      <c r="K558" t="str">
        <f t="shared" si="14"/>
        <v>DELETE FROM `ez`.`ez_fabrik_elements` WHERE `ez_fabrik_elements`.`id` =847;</v>
      </c>
    </row>
    <row r="559" spans="9:11" x14ac:dyDescent="0.25">
      <c r="I559" t="s">
        <v>816</v>
      </c>
      <c r="J559">
        <v>848</v>
      </c>
      <c r="K559" t="str">
        <f t="shared" si="14"/>
        <v>DELETE FROM `ez`.`ez_fabrik_elements` WHERE `ez_fabrik_elements`.`id` =848;</v>
      </c>
    </row>
    <row r="560" spans="9:11" x14ac:dyDescent="0.25">
      <c r="I560" t="s">
        <v>816</v>
      </c>
      <c r="J560">
        <v>851</v>
      </c>
      <c r="K560" t="str">
        <f t="shared" si="14"/>
        <v>DELETE FROM `ez`.`ez_fabrik_elements` WHERE `ez_fabrik_elements`.`id` =851;</v>
      </c>
    </row>
    <row r="561" spans="9:11" x14ac:dyDescent="0.25">
      <c r="I561" t="s">
        <v>816</v>
      </c>
      <c r="J561">
        <v>852</v>
      </c>
      <c r="K561" t="str">
        <f t="shared" si="14"/>
        <v>DELETE FROM `ez`.`ez_fabrik_elements` WHERE `ez_fabrik_elements`.`id` =852;</v>
      </c>
    </row>
    <row r="562" spans="9:11" x14ac:dyDescent="0.25">
      <c r="I562" t="s">
        <v>816</v>
      </c>
      <c r="J562">
        <v>853</v>
      </c>
      <c r="K562" t="str">
        <f t="shared" si="14"/>
        <v>DELETE FROM `ez`.`ez_fabrik_elements` WHERE `ez_fabrik_elements`.`id` =853;</v>
      </c>
    </row>
    <row r="563" spans="9:11" x14ac:dyDescent="0.25">
      <c r="I563" t="s">
        <v>816</v>
      </c>
      <c r="J563">
        <v>854</v>
      </c>
      <c r="K563" t="str">
        <f t="shared" si="14"/>
        <v>DELETE FROM `ez`.`ez_fabrik_elements` WHERE `ez_fabrik_elements`.`id` =854;</v>
      </c>
    </row>
    <row r="564" spans="9:11" x14ac:dyDescent="0.25">
      <c r="I564" t="s">
        <v>816</v>
      </c>
      <c r="J564">
        <v>855</v>
      </c>
      <c r="K564" t="str">
        <f t="shared" si="14"/>
        <v>DELETE FROM `ez`.`ez_fabrik_elements` WHERE `ez_fabrik_elements`.`id` =855;</v>
      </c>
    </row>
    <row r="565" spans="9:11" x14ac:dyDescent="0.25">
      <c r="I565" t="s">
        <v>816</v>
      </c>
      <c r="J565">
        <v>856</v>
      </c>
      <c r="K565" t="str">
        <f t="shared" si="14"/>
        <v>DELETE FROM `ez`.`ez_fabrik_elements` WHERE `ez_fabrik_elements`.`id` =856;</v>
      </c>
    </row>
    <row r="566" spans="9:11" x14ac:dyDescent="0.25">
      <c r="I566" t="s">
        <v>816</v>
      </c>
      <c r="J566">
        <v>857</v>
      </c>
      <c r="K566" t="str">
        <f t="shared" si="14"/>
        <v>DELETE FROM `ez`.`ez_fabrik_elements` WHERE `ez_fabrik_elements`.`id` =857;</v>
      </c>
    </row>
    <row r="567" spans="9:11" x14ac:dyDescent="0.25">
      <c r="I567" t="s">
        <v>816</v>
      </c>
      <c r="J567">
        <v>858</v>
      </c>
      <c r="K567" t="str">
        <f t="shared" si="14"/>
        <v>DELETE FROM `ez`.`ez_fabrik_elements` WHERE `ez_fabrik_elements`.`id` =858;</v>
      </c>
    </row>
    <row r="568" spans="9:11" x14ac:dyDescent="0.25">
      <c r="I568" t="s">
        <v>816</v>
      </c>
      <c r="J568">
        <v>859</v>
      </c>
      <c r="K568" t="str">
        <f t="shared" si="14"/>
        <v>DELETE FROM `ez`.`ez_fabrik_elements` WHERE `ez_fabrik_elements`.`id` =859;</v>
      </c>
    </row>
    <row r="569" spans="9:11" x14ac:dyDescent="0.25">
      <c r="I569" t="s">
        <v>816</v>
      </c>
      <c r="J569">
        <v>860</v>
      </c>
      <c r="K569" t="str">
        <f t="shared" si="14"/>
        <v>DELETE FROM `ez`.`ez_fabrik_elements` WHERE `ez_fabrik_elements`.`id` =860;</v>
      </c>
    </row>
    <row r="570" spans="9:11" x14ac:dyDescent="0.25">
      <c r="I570" t="s">
        <v>816</v>
      </c>
      <c r="J570">
        <v>861</v>
      </c>
      <c r="K570" t="str">
        <f t="shared" si="14"/>
        <v>DELETE FROM `ez`.`ez_fabrik_elements` WHERE `ez_fabrik_elements`.`id` =861;</v>
      </c>
    </row>
    <row r="571" spans="9:11" x14ac:dyDescent="0.25">
      <c r="I571" t="s">
        <v>816</v>
      </c>
      <c r="J571">
        <v>862</v>
      </c>
      <c r="K571" t="str">
        <f t="shared" si="14"/>
        <v>DELETE FROM `ez`.`ez_fabrik_elements` WHERE `ez_fabrik_elements`.`id` =862;</v>
      </c>
    </row>
    <row r="572" spans="9:11" x14ac:dyDescent="0.25">
      <c r="I572" t="s">
        <v>816</v>
      </c>
      <c r="J572">
        <v>863</v>
      </c>
      <c r="K572" t="str">
        <f t="shared" si="14"/>
        <v>DELETE FROM `ez`.`ez_fabrik_elements` WHERE `ez_fabrik_elements`.`id` =863;</v>
      </c>
    </row>
    <row r="573" spans="9:11" x14ac:dyDescent="0.25">
      <c r="I573" t="s">
        <v>816</v>
      </c>
      <c r="J573">
        <v>864</v>
      </c>
      <c r="K573" t="str">
        <f t="shared" si="14"/>
        <v>DELETE FROM `ez`.`ez_fabrik_elements` WHERE `ez_fabrik_elements`.`id` =864;</v>
      </c>
    </row>
    <row r="574" spans="9:11" x14ac:dyDescent="0.25">
      <c r="I574" t="s">
        <v>816</v>
      </c>
      <c r="J574">
        <v>865</v>
      </c>
      <c r="K574" t="str">
        <f t="shared" si="14"/>
        <v>DELETE FROM `ez`.`ez_fabrik_elements` WHERE `ez_fabrik_elements`.`id` =865;</v>
      </c>
    </row>
    <row r="575" spans="9:11" x14ac:dyDescent="0.25">
      <c r="I575" t="s">
        <v>816</v>
      </c>
      <c r="J575">
        <v>866</v>
      </c>
      <c r="K575" t="str">
        <f t="shared" si="14"/>
        <v>DELETE FROM `ez`.`ez_fabrik_elements` WHERE `ez_fabrik_elements`.`id` =866;</v>
      </c>
    </row>
    <row r="576" spans="9:11" x14ac:dyDescent="0.25">
      <c r="I576" t="s">
        <v>816</v>
      </c>
      <c r="J576">
        <v>867</v>
      </c>
      <c r="K576" t="str">
        <f t="shared" si="14"/>
        <v>DELETE FROM `ez`.`ez_fabrik_elements` WHERE `ez_fabrik_elements`.`id` =867;</v>
      </c>
    </row>
    <row r="577" spans="9:11" x14ac:dyDescent="0.25">
      <c r="I577" t="s">
        <v>816</v>
      </c>
      <c r="J577">
        <v>868</v>
      </c>
      <c r="K577" t="str">
        <f t="shared" si="14"/>
        <v>DELETE FROM `ez`.`ez_fabrik_elements` WHERE `ez_fabrik_elements`.`id` =868;</v>
      </c>
    </row>
    <row r="578" spans="9:11" x14ac:dyDescent="0.25">
      <c r="I578" t="s">
        <v>816</v>
      </c>
      <c r="J578">
        <v>871</v>
      </c>
      <c r="K578" t="str">
        <f t="shared" si="14"/>
        <v>DELETE FROM `ez`.`ez_fabrik_elements` WHERE `ez_fabrik_elements`.`id` =871;</v>
      </c>
    </row>
    <row r="579" spans="9:11" x14ac:dyDescent="0.25">
      <c r="I579" t="s">
        <v>816</v>
      </c>
      <c r="J579">
        <v>872</v>
      </c>
      <c r="K579" t="str">
        <f t="shared" ref="K579:K642" si="15">I579&amp;" ="&amp;J579&amp;";"</f>
        <v>DELETE FROM `ez`.`ez_fabrik_elements` WHERE `ez_fabrik_elements`.`id` =872;</v>
      </c>
    </row>
    <row r="580" spans="9:11" x14ac:dyDescent="0.25">
      <c r="I580" t="s">
        <v>816</v>
      </c>
      <c r="J580">
        <v>873</v>
      </c>
      <c r="K580" t="str">
        <f t="shared" si="15"/>
        <v>DELETE FROM `ez`.`ez_fabrik_elements` WHERE `ez_fabrik_elements`.`id` =873;</v>
      </c>
    </row>
    <row r="581" spans="9:11" x14ac:dyDescent="0.25">
      <c r="I581" t="s">
        <v>816</v>
      </c>
      <c r="J581">
        <v>874</v>
      </c>
      <c r="K581" t="str">
        <f t="shared" si="15"/>
        <v>DELETE FROM `ez`.`ez_fabrik_elements` WHERE `ez_fabrik_elements`.`id` =874;</v>
      </c>
    </row>
    <row r="582" spans="9:11" x14ac:dyDescent="0.25">
      <c r="I582" t="s">
        <v>816</v>
      </c>
      <c r="J582">
        <v>875</v>
      </c>
      <c r="K582" t="str">
        <f t="shared" si="15"/>
        <v>DELETE FROM `ez`.`ez_fabrik_elements` WHERE `ez_fabrik_elements`.`id` =875;</v>
      </c>
    </row>
    <row r="583" spans="9:11" x14ac:dyDescent="0.25">
      <c r="I583" t="s">
        <v>816</v>
      </c>
      <c r="J583">
        <v>876</v>
      </c>
      <c r="K583" t="str">
        <f t="shared" si="15"/>
        <v>DELETE FROM `ez`.`ez_fabrik_elements` WHERE `ez_fabrik_elements`.`id` =876;</v>
      </c>
    </row>
    <row r="584" spans="9:11" x14ac:dyDescent="0.25">
      <c r="I584" t="s">
        <v>816</v>
      </c>
      <c r="J584">
        <v>877</v>
      </c>
      <c r="K584" t="str">
        <f t="shared" si="15"/>
        <v>DELETE FROM `ez`.`ez_fabrik_elements` WHERE `ez_fabrik_elements`.`id` =877;</v>
      </c>
    </row>
    <row r="585" spans="9:11" x14ac:dyDescent="0.25">
      <c r="I585" t="s">
        <v>816</v>
      </c>
      <c r="J585">
        <v>878</v>
      </c>
      <c r="K585" t="str">
        <f t="shared" si="15"/>
        <v>DELETE FROM `ez`.`ez_fabrik_elements` WHERE `ez_fabrik_elements`.`id` =878;</v>
      </c>
    </row>
    <row r="586" spans="9:11" x14ac:dyDescent="0.25">
      <c r="I586" t="s">
        <v>816</v>
      </c>
      <c r="J586">
        <v>879</v>
      </c>
      <c r="K586" t="str">
        <f t="shared" si="15"/>
        <v>DELETE FROM `ez`.`ez_fabrik_elements` WHERE `ez_fabrik_elements`.`id` =879;</v>
      </c>
    </row>
    <row r="587" spans="9:11" x14ac:dyDescent="0.25">
      <c r="I587" t="s">
        <v>816</v>
      </c>
      <c r="J587">
        <v>880</v>
      </c>
      <c r="K587" t="str">
        <f t="shared" si="15"/>
        <v>DELETE FROM `ez`.`ez_fabrik_elements` WHERE `ez_fabrik_elements`.`id` =880;</v>
      </c>
    </row>
    <row r="588" spans="9:11" x14ac:dyDescent="0.25">
      <c r="I588" t="s">
        <v>816</v>
      </c>
      <c r="J588">
        <v>881</v>
      </c>
      <c r="K588" t="str">
        <f t="shared" si="15"/>
        <v>DELETE FROM `ez`.`ez_fabrik_elements` WHERE `ez_fabrik_elements`.`id` =881;</v>
      </c>
    </row>
    <row r="589" spans="9:11" x14ac:dyDescent="0.25">
      <c r="I589" t="s">
        <v>816</v>
      </c>
      <c r="J589">
        <v>882</v>
      </c>
      <c r="K589" t="str">
        <f t="shared" si="15"/>
        <v>DELETE FROM `ez`.`ez_fabrik_elements` WHERE `ez_fabrik_elements`.`id` =882;</v>
      </c>
    </row>
    <row r="590" spans="9:11" x14ac:dyDescent="0.25">
      <c r="I590" t="s">
        <v>816</v>
      </c>
      <c r="J590">
        <v>883</v>
      </c>
      <c r="K590" t="str">
        <f t="shared" si="15"/>
        <v>DELETE FROM `ez`.`ez_fabrik_elements` WHERE `ez_fabrik_elements`.`id` =883;</v>
      </c>
    </row>
    <row r="591" spans="9:11" x14ac:dyDescent="0.25">
      <c r="I591" t="s">
        <v>816</v>
      </c>
      <c r="J591">
        <v>884</v>
      </c>
      <c r="K591" t="str">
        <f t="shared" si="15"/>
        <v>DELETE FROM `ez`.`ez_fabrik_elements` WHERE `ez_fabrik_elements`.`id` =884;</v>
      </c>
    </row>
    <row r="592" spans="9:11" x14ac:dyDescent="0.25">
      <c r="I592" t="s">
        <v>816</v>
      </c>
      <c r="J592">
        <v>885</v>
      </c>
      <c r="K592" t="str">
        <f t="shared" si="15"/>
        <v>DELETE FROM `ez`.`ez_fabrik_elements` WHERE `ez_fabrik_elements`.`id` =885;</v>
      </c>
    </row>
    <row r="593" spans="9:11" x14ac:dyDescent="0.25">
      <c r="I593" t="s">
        <v>816</v>
      </c>
      <c r="J593">
        <v>886</v>
      </c>
      <c r="K593" t="str">
        <f t="shared" si="15"/>
        <v>DELETE FROM `ez`.`ez_fabrik_elements` WHERE `ez_fabrik_elements`.`id` =886;</v>
      </c>
    </row>
    <row r="594" spans="9:11" x14ac:dyDescent="0.25">
      <c r="I594" t="s">
        <v>816</v>
      </c>
      <c r="J594">
        <v>887</v>
      </c>
      <c r="K594" t="str">
        <f t="shared" si="15"/>
        <v>DELETE FROM `ez`.`ez_fabrik_elements` WHERE `ez_fabrik_elements`.`id` =887;</v>
      </c>
    </row>
    <row r="595" spans="9:11" x14ac:dyDescent="0.25">
      <c r="I595" t="s">
        <v>816</v>
      </c>
      <c r="J595">
        <v>888</v>
      </c>
      <c r="K595" t="str">
        <f t="shared" si="15"/>
        <v>DELETE FROM `ez`.`ez_fabrik_elements` WHERE `ez_fabrik_elements`.`id` =888;</v>
      </c>
    </row>
    <row r="596" spans="9:11" x14ac:dyDescent="0.25">
      <c r="I596" t="s">
        <v>816</v>
      </c>
      <c r="J596">
        <v>891</v>
      </c>
      <c r="K596" t="str">
        <f t="shared" si="15"/>
        <v>DELETE FROM `ez`.`ez_fabrik_elements` WHERE `ez_fabrik_elements`.`id` =891;</v>
      </c>
    </row>
    <row r="597" spans="9:11" x14ac:dyDescent="0.25">
      <c r="I597" t="s">
        <v>816</v>
      </c>
      <c r="J597">
        <v>892</v>
      </c>
      <c r="K597" t="str">
        <f t="shared" si="15"/>
        <v>DELETE FROM `ez`.`ez_fabrik_elements` WHERE `ez_fabrik_elements`.`id` =892;</v>
      </c>
    </row>
    <row r="598" spans="9:11" x14ac:dyDescent="0.25">
      <c r="I598" t="s">
        <v>816</v>
      </c>
      <c r="J598">
        <v>893</v>
      </c>
      <c r="K598" t="str">
        <f t="shared" si="15"/>
        <v>DELETE FROM `ez`.`ez_fabrik_elements` WHERE `ez_fabrik_elements`.`id` =893;</v>
      </c>
    </row>
    <row r="599" spans="9:11" x14ac:dyDescent="0.25">
      <c r="I599" t="s">
        <v>816</v>
      </c>
      <c r="J599">
        <v>894</v>
      </c>
      <c r="K599" t="str">
        <f t="shared" si="15"/>
        <v>DELETE FROM `ez`.`ez_fabrik_elements` WHERE `ez_fabrik_elements`.`id` =894;</v>
      </c>
    </row>
    <row r="600" spans="9:11" x14ac:dyDescent="0.25">
      <c r="I600" t="s">
        <v>816</v>
      </c>
      <c r="J600">
        <v>895</v>
      </c>
      <c r="K600" t="str">
        <f t="shared" si="15"/>
        <v>DELETE FROM `ez`.`ez_fabrik_elements` WHERE `ez_fabrik_elements`.`id` =895;</v>
      </c>
    </row>
    <row r="601" spans="9:11" x14ac:dyDescent="0.25">
      <c r="I601" t="s">
        <v>816</v>
      </c>
      <c r="J601">
        <v>896</v>
      </c>
      <c r="K601" t="str">
        <f t="shared" si="15"/>
        <v>DELETE FROM `ez`.`ez_fabrik_elements` WHERE `ez_fabrik_elements`.`id` =896;</v>
      </c>
    </row>
    <row r="602" spans="9:11" x14ac:dyDescent="0.25">
      <c r="I602" t="s">
        <v>816</v>
      </c>
      <c r="J602">
        <v>897</v>
      </c>
      <c r="K602" t="str">
        <f t="shared" si="15"/>
        <v>DELETE FROM `ez`.`ez_fabrik_elements` WHERE `ez_fabrik_elements`.`id` =897;</v>
      </c>
    </row>
    <row r="603" spans="9:11" x14ac:dyDescent="0.25">
      <c r="I603" t="s">
        <v>816</v>
      </c>
      <c r="J603">
        <v>898</v>
      </c>
      <c r="K603" t="str">
        <f t="shared" si="15"/>
        <v>DELETE FROM `ez`.`ez_fabrik_elements` WHERE `ez_fabrik_elements`.`id` =898;</v>
      </c>
    </row>
    <row r="604" spans="9:11" x14ac:dyDescent="0.25">
      <c r="I604" t="s">
        <v>816</v>
      </c>
      <c r="J604">
        <v>899</v>
      </c>
      <c r="K604" t="str">
        <f t="shared" si="15"/>
        <v>DELETE FROM `ez`.`ez_fabrik_elements` WHERE `ez_fabrik_elements`.`id` =899;</v>
      </c>
    </row>
    <row r="605" spans="9:11" x14ac:dyDescent="0.25">
      <c r="I605" t="s">
        <v>816</v>
      </c>
      <c r="J605">
        <v>900</v>
      </c>
      <c r="K605" t="str">
        <f t="shared" si="15"/>
        <v>DELETE FROM `ez`.`ez_fabrik_elements` WHERE `ez_fabrik_elements`.`id` =900;</v>
      </c>
    </row>
    <row r="606" spans="9:11" x14ac:dyDescent="0.25">
      <c r="I606" t="s">
        <v>816</v>
      </c>
      <c r="J606">
        <v>901</v>
      </c>
      <c r="K606" t="str">
        <f t="shared" si="15"/>
        <v>DELETE FROM `ez`.`ez_fabrik_elements` WHERE `ez_fabrik_elements`.`id` =901;</v>
      </c>
    </row>
    <row r="607" spans="9:11" x14ac:dyDescent="0.25">
      <c r="I607" t="s">
        <v>816</v>
      </c>
      <c r="J607">
        <v>902</v>
      </c>
      <c r="K607" t="str">
        <f t="shared" si="15"/>
        <v>DELETE FROM `ez`.`ez_fabrik_elements` WHERE `ez_fabrik_elements`.`id` =902;</v>
      </c>
    </row>
    <row r="608" spans="9:11" x14ac:dyDescent="0.25">
      <c r="I608" t="s">
        <v>816</v>
      </c>
      <c r="J608">
        <v>903</v>
      </c>
      <c r="K608" t="str">
        <f t="shared" si="15"/>
        <v>DELETE FROM `ez`.`ez_fabrik_elements` WHERE `ez_fabrik_elements`.`id` =903;</v>
      </c>
    </row>
    <row r="609" spans="9:11" x14ac:dyDescent="0.25">
      <c r="I609" t="s">
        <v>816</v>
      </c>
      <c r="J609">
        <v>904</v>
      </c>
      <c r="K609" t="str">
        <f t="shared" si="15"/>
        <v>DELETE FROM `ez`.`ez_fabrik_elements` WHERE `ez_fabrik_elements`.`id` =904;</v>
      </c>
    </row>
    <row r="610" spans="9:11" x14ac:dyDescent="0.25">
      <c r="I610" t="s">
        <v>816</v>
      </c>
      <c r="J610">
        <v>905</v>
      </c>
      <c r="K610" t="str">
        <f t="shared" si="15"/>
        <v>DELETE FROM `ez`.`ez_fabrik_elements` WHERE `ez_fabrik_elements`.`id` =905;</v>
      </c>
    </row>
    <row r="611" spans="9:11" x14ac:dyDescent="0.25">
      <c r="I611" t="s">
        <v>816</v>
      </c>
      <c r="J611">
        <v>906</v>
      </c>
      <c r="K611" t="str">
        <f t="shared" si="15"/>
        <v>DELETE FROM `ez`.`ez_fabrik_elements` WHERE `ez_fabrik_elements`.`id` =906;</v>
      </c>
    </row>
    <row r="612" spans="9:11" x14ac:dyDescent="0.25">
      <c r="I612" t="s">
        <v>816</v>
      </c>
      <c r="J612">
        <v>907</v>
      </c>
      <c r="K612" t="str">
        <f t="shared" si="15"/>
        <v>DELETE FROM `ez`.`ez_fabrik_elements` WHERE `ez_fabrik_elements`.`id` =907;</v>
      </c>
    </row>
    <row r="613" spans="9:11" x14ac:dyDescent="0.25">
      <c r="I613" t="s">
        <v>816</v>
      </c>
      <c r="J613">
        <v>908</v>
      </c>
      <c r="K613" t="str">
        <f t="shared" si="15"/>
        <v>DELETE FROM `ez`.`ez_fabrik_elements` WHERE `ez_fabrik_elements`.`id` =908;</v>
      </c>
    </row>
    <row r="614" spans="9:11" x14ac:dyDescent="0.25">
      <c r="I614" t="s">
        <v>816</v>
      </c>
      <c r="J614">
        <v>911</v>
      </c>
      <c r="K614" t="str">
        <f t="shared" si="15"/>
        <v>DELETE FROM `ez`.`ez_fabrik_elements` WHERE `ez_fabrik_elements`.`id` =911;</v>
      </c>
    </row>
    <row r="615" spans="9:11" x14ac:dyDescent="0.25">
      <c r="I615" t="s">
        <v>816</v>
      </c>
      <c r="J615">
        <v>912</v>
      </c>
      <c r="K615" t="str">
        <f t="shared" si="15"/>
        <v>DELETE FROM `ez`.`ez_fabrik_elements` WHERE `ez_fabrik_elements`.`id` =912;</v>
      </c>
    </row>
    <row r="616" spans="9:11" x14ac:dyDescent="0.25">
      <c r="I616" t="s">
        <v>816</v>
      </c>
      <c r="J616">
        <v>913</v>
      </c>
      <c r="K616" t="str">
        <f t="shared" si="15"/>
        <v>DELETE FROM `ez`.`ez_fabrik_elements` WHERE `ez_fabrik_elements`.`id` =913;</v>
      </c>
    </row>
    <row r="617" spans="9:11" x14ac:dyDescent="0.25">
      <c r="I617" t="s">
        <v>816</v>
      </c>
      <c r="J617">
        <v>914</v>
      </c>
      <c r="K617" t="str">
        <f t="shared" si="15"/>
        <v>DELETE FROM `ez`.`ez_fabrik_elements` WHERE `ez_fabrik_elements`.`id` =914;</v>
      </c>
    </row>
    <row r="618" spans="9:11" x14ac:dyDescent="0.25">
      <c r="I618" t="s">
        <v>816</v>
      </c>
      <c r="J618">
        <v>915</v>
      </c>
      <c r="K618" t="str">
        <f t="shared" si="15"/>
        <v>DELETE FROM `ez`.`ez_fabrik_elements` WHERE `ez_fabrik_elements`.`id` =915;</v>
      </c>
    </row>
    <row r="619" spans="9:11" x14ac:dyDescent="0.25">
      <c r="I619" t="s">
        <v>816</v>
      </c>
      <c r="J619">
        <v>916</v>
      </c>
      <c r="K619" t="str">
        <f t="shared" si="15"/>
        <v>DELETE FROM `ez`.`ez_fabrik_elements` WHERE `ez_fabrik_elements`.`id` =916;</v>
      </c>
    </row>
    <row r="620" spans="9:11" x14ac:dyDescent="0.25">
      <c r="I620" t="s">
        <v>816</v>
      </c>
      <c r="J620">
        <v>917</v>
      </c>
      <c r="K620" t="str">
        <f t="shared" si="15"/>
        <v>DELETE FROM `ez`.`ez_fabrik_elements` WHERE `ez_fabrik_elements`.`id` =917;</v>
      </c>
    </row>
    <row r="621" spans="9:11" x14ac:dyDescent="0.25">
      <c r="I621" t="s">
        <v>816</v>
      </c>
      <c r="J621">
        <v>918</v>
      </c>
      <c r="K621" t="str">
        <f t="shared" si="15"/>
        <v>DELETE FROM `ez`.`ez_fabrik_elements` WHERE `ez_fabrik_elements`.`id` =918;</v>
      </c>
    </row>
    <row r="622" spans="9:11" x14ac:dyDescent="0.25">
      <c r="I622" t="s">
        <v>816</v>
      </c>
      <c r="J622">
        <v>919</v>
      </c>
      <c r="K622" t="str">
        <f t="shared" si="15"/>
        <v>DELETE FROM `ez`.`ez_fabrik_elements` WHERE `ez_fabrik_elements`.`id` =919;</v>
      </c>
    </row>
    <row r="623" spans="9:11" x14ac:dyDescent="0.25">
      <c r="I623" t="s">
        <v>816</v>
      </c>
      <c r="J623">
        <v>920</v>
      </c>
      <c r="K623" t="str">
        <f t="shared" si="15"/>
        <v>DELETE FROM `ez`.`ez_fabrik_elements` WHERE `ez_fabrik_elements`.`id` =920;</v>
      </c>
    </row>
    <row r="624" spans="9:11" x14ac:dyDescent="0.25">
      <c r="I624" t="s">
        <v>816</v>
      </c>
      <c r="J624">
        <v>921</v>
      </c>
      <c r="K624" t="str">
        <f t="shared" si="15"/>
        <v>DELETE FROM `ez`.`ez_fabrik_elements` WHERE `ez_fabrik_elements`.`id` =921;</v>
      </c>
    </row>
    <row r="625" spans="9:11" x14ac:dyDescent="0.25">
      <c r="I625" t="s">
        <v>816</v>
      </c>
      <c r="J625">
        <v>922</v>
      </c>
      <c r="K625" t="str">
        <f t="shared" si="15"/>
        <v>DELETE FROM `ez`.`ez_fabrik_elements` WHERE `ez_fabrik_elements`.`id` =922;</v>
      </c>
    </row>
    <row r="626" spans="9:11" x14ac:dyDescent="0.25">
      <c r="I626" t="s">
        <v>816</v>
      </c>
      <c r="J626">
        <v>923</v>
      </c>
      <c r="K626" t="str">
        <f t="shared" si="15"/>
        <v>DELETE FROM `ez`.`ez_fabrik_elements` WHERE `ez_fabrik_elements`.`id` =923;</v>
      </c>
    </row>
    <row r="627" spans="9:11" x14ac:dyDescent="0.25">
      <c r="I627" t="s">
        <v>816</v>
      </c>
      <c r="J627">
        <v>924</v>
      </c>
      <c r="K627" t="str">
        <f t="shared" si="15"/>
        <v>DELETE FROM `ez`.`ez_fabrik_elements` WHERE `ez_fabrik_elements`.`id` =924;</v>
      </c>
    </row>
    <row r="628" spans="9:11" x14ac:dyDescent="0.25">
      <c r="I628" t="s">
        <v>816</v>
      </c>
      <c r="J628">
        <v>925</v>
      </c>
      <c r="K628" t="str">
        <f t="shared" si="15"/>
        <v>DELETE FROM `ez`.`ez_fabrik_elements` WHERE `ez_fabrik_elements`.`id` =925;</v>
      </c>
    </row>
    <row r="629" spans="9:11" x14ac:dyDescent="0.25">
      <c r="I629" t="s">
        <v>816</v>
      </c>
      <c r="J629">
        <v>926</v>
      </c>
      <c r="K629" t="str">
        <f t="shared" si="15"/>
        <v>DELETE FROM `ez`.`ez_fabrik_elements` WHERE `ez_fabrik_elements`.`id` =926;</v>
      </c>
    </row>
    <row r="630" spans="9:11" x14ac:dyDescent="0.25">
      <c r="I630" t="s">
        <v>816</v>
      </c>
      <c r="J630">
        <v>927</v>
      </c>
      <c r="K630" t="str">
        <f t="shared" si="15"/>
        <v>DELETE FROM `ez`.`ez_fabrik_elements` WHERE `ez_fabrik_elements`.`id` =927;</v>
      </c>
    </row>
    <row r="631" spans="9:11" x14ac:dyDescent="0.25">
      <c r="I631" t="s">
        <v>816</v>
      </c>
      <c r="J631">
        <v>928</v>
      </c>
      <c r="K631" t="str">
        <f t="shared" si="15"/>
        <v>DELETE FROM `ez`.`ez_fabrik_elements` WHERE `ez_fabrik_elements`.`id` =928;</v>
      </c>
    </row>
    <row r="632" spans="9:11" x14ac:dyDescent="0.25">
      <c r="I632" t="s">
        <v>816</v>
      </c>
      <c r="J632">
        <v>931</v>
      </c>
      <c r="K632" t="str">
        <f t="shared" si="15"/>
        <v>DELETE FROM `ez`.`ez_fabrik_elements` WHERE `ez_fabrik_elements`.`id` =931;</v>
      </c>
    </row>
    <row r="633" spans="9:11" x14ac:dyDescent="0.25">
      <c r="I633" t="s">
        <v>816</v>
      </c>
      <c r="J633">
        <v>932</v>
      </c>
      <c r="K633" t="str">
        <f t="shared" si="15"/>
        <v>DELETE FROM `ez`.`ez_fabrik_elements` WHERE `ez_fabrik_elements`.`id` =932;</v>
      </c>
    </row>
    <row r="634" spans="9:11" x14ac:dyDescent="0.25">
      <c r="I634" t="s">
        <v>816</v>
      </c>
      <c r="J634">
        <v>933</v>
      </c>
      <c r="K634" t="str">
        <f t="shared" si="15"/>
        <v>DELETE FROM `ez`.`ez_fabrik_elements` WHERE `ez_fabrik_elements`.`id` =933;</v>
      </c>
    </row>
    <row r="635" spans="9:11" x14ac:dyDescent="0.25">
      <c r="I635" t="s">
        <v>816</v>
      </c>
      <c r="J635">
        <v>934</v>
      </c>
      <c r="K635" t="str">
        <f t="shared" si="15"/>
        <v>DELETE FROM `ez`.`ez_fabrik_elements` WHERE `ez_fabrik_elements`.`id` =934;</v>
      </c>
    </row>
    <row r="636" spans="9:11" x14ac:dyDescent="0.25">
      <c r="I636" t="s">
        <v>816</v>
      </c>
      <c r="J636">
        <v>935</v>
      </c>
      <c r="K636" t="str">
        <f t="shared" si="15"/>
        <v>DELETE FROM `ez`.`ez_fabrik_elements` WHERE `ez_fabrik_elements`.`id` =935;</v>
      </c>
    </row>
    <row r="637" spans="9:11" x14ac:dyDescent="0.25">
      <c r="I637" t="s">
        <v>816</v>
      </c>
      <c r="J637">
        <v>936</v>
      </c>
      <c r="K637" t="str">
        <f t="shared" si="15"/>
        <v>DELETE FROM `ez`.`ez_fabrik_elements` WHERE `ez_fabrik_elements`.`id` =936;</v>
      </c>
    </row>
    <row r="638" spans="9:11" x14ac:dyDescent="0.25">
      <c r="I638" t="s">
        <v>816</v>
      </c>
      <c r="J638">
        <v>937</v>
      </c>
      <c r="K638" t="str">
        <f t="shared" si="15"/>
        <v>DELETE FROM `ez`.`ez_fabrik_elements` WHERE `ez_fabrik_elements`.`id` =937;</v>
      </c>
    </row>
    <row r="639" spans="9:11" x14ac:dyDescent="0.25">
      <c r="I639" t="s">
        <v>816</v>
      </c>
      <c r="J639">
        <v>938</v>
      </c>
      <c r="K639" t="str">
        <f t="shared" si="15"/>
        <v>DELETE FROM `ez`.`ez_fabrik_elements` WHERE `ez_fabrik_elements`.`id` =938;</v>
      </c>
    </row>
    <row r="640" spans="9:11" x14ac:dyDescent="0.25">
      <c r="I640" t="s">
        <v>816</v>
      </c>
      <c r="J640">
        <v>939</v>
      </c>
      <c r="K640" t="str">
        <f t="shared" si="15"/>
        <v>DELETE FROM `ez`.`ez_fabrik_elements` WHERE `ez_fabrik_elements`.`id` =939;</v>
      </c>
    </row>
    <row r="641" spans="9:11" x14ac:dyDescent="0.25">
      <c r="I641" t="s">
        <v>816</v>
      </c>
      <c r="J641">
        <v>940</v>
      </c>
      <c r="K641" t="str">
        <f t="shared" si="15"/>
        <v>DELETE FROM `ez`.`ez_fabrik_elements` WHERE `ez_fabrik_elements`.`id` =940;</v>
      </c>
    </row>
    <row r="642" spans="9:11" x14ac:dyDescent="0.25">
      <c r="I642" t="s">
        <v>816</v>
      </c>
      <c r="J642">
        <v>941</v>
      </c>
      <c r="K642" t="str">
        <f t="shared" si="15"/>
        <v>DELETE FROM `ez`.`ez_fabrik_elements` WHERE `ez_fabrik_elements`.`id` =941;</v>
      </c>
    </row>
    <row r="643" spans="9:11" x14ac:dyDescent="0.25">
      <c r="I643" t="s">
        <v>816</v>
      </c>
      <c r="J643">
        <v>942</v>
      </c>
      <c r="K643" t="str">
        <f t="shared" ref="K643:K706" si="16">I643&amp;" ="&amp;J643&amp;";"</f>
        <v>DELETE FROM `ez`.`ez_fabrik_elements` WHERE `ez_fabrik_elements`.`id` =942;</v>
      </c>
    </row>
    <row r="644" spans="9:11" x14ac:dyDescent="0.25">
      <c r="I644" t="s">
        <v>816</v>
      </c>
      <c r="J644">
        <v>943</v>
      </c>
      <c r="K644" t="str">
        <f t="shared" si="16"/>
        <v>DELETE FROM `ez`.`ez_fabrik_elements` WHERE `ez_fabrik_elements`.`id` =943;</v>
      </c>
    </row>
    <row r="645" spans="9:11" x14ac:dyDescent="0.25">
      <c r="I645" t="s">
        <v>816</v>
      </c>
      <c r="J645">
        <v>944</v>
      </c>
      <c r="K645" t="str">
        <f t="shared" si="16"/>
        <v>DELETE FROM `ez`.`ez_fabrik_elements` WHERE `ez_fabrik_elements`.`id` =944;</v>
      </c>
    </row>
    <row r="646" spans="9:11" x14ac:dyDescent="0.25">
      <c r="I646" t="s">
        <v>816</v>
      </c>
      <c r="J646">
        <v>945</v>
      </c>
      <c r="K646" t="str">
        <f t="shared" si="16"/>
        <v>DELETE FROM `ez`.`ez_fabrik_elements` WHERE `ez_fabrik_elements`.`id` =945;</v>
      </c>
    </row>
    <row r="647" spans="9:11" x14ac:dyDescent="0.25">
      <c r="I647" t="s">
        <v>816</v>
      </c>
      <c r="J647">
        <v>946</v>
      </c>
      <c r="K647" t="str">
        <f t="shared" si="16"/>
        <v>DELETE FROM `ez`.`ez_fabrik_elements` WHERE `ez_fabrik_elements`.`id` =946;</v>
      </c>
    </row>
    <row r="648" spans="9:11" x14ac:dyDescent="0.25">
      <c r="I648" t="s">
        <v>816</v>
      </c>
      <c r="J648">
        <v>947</v>
      </c>
      <c r="K648" t="str">
        <f t="shared" si="16"/>
        <v>DELETE FROM `ez`.`ez_fabrik_elements` WHERE `ez_fabrik_elements`.`id` =947;</v>
      </c>
    </row>
    <row r="649" spans="9:11" x14ac:dyDescent="0.25">
      <c r="I649" t="s">
        <v>816</v>
      </c>
      <c r="J649">
        <v>948</v>
      </c>
      <c r="K649" t="str">
        <f t="shared" si="16"/>
        <v>DELETE FROM `ez`.`ez_fabrik_elements` WHERE `ez_fabrik_elements`.`id` =948;</v>
      </c>
    </row>
    <row r="650" spans="9:11" x14ac:dyDescent="0.25">
      <c r="I650" t="s">
        <v>816</v>
      </c>
      <c r="J650">
        <v>951</v>
      </c>
      <c r="K650" t="str">
        <f t="shared" si="16"/>
        <v>DELETE FROM `ez`.`ez_fabrik_elements` WHERE `ez_fabrik_elements`.`id` =951;</v>
      </c>
    </row>
    <row r="651" spans="9:11" x14ac:dyDescent="0.25">
      <c r="I651" t="s">
        <v>816</v>
      </c>
      <c r="J651">
        <v>952</v>
      </c>
      <c r="K651" t="str">
        <f t="shared" si="16"/>
        <v>DELETE FROM `ez`.`ez_fabrik_elements` WHERE `ez_fabrik_elements`.`id` =952;</v>
      </c>
    </row>
    <row r="652" spans="9:11" x14ac:dyDescent="0.25">
      <c r="I652" t="s">
        <v>816</v>
      </c>
      <c r="J652">
        <v>953</v>
      </c>
      <c r="K652" t="str">
        <f t="shared" si="16"/>
        <v>DELETE FROM `ez`.`ez_fabrik_elements` WHERE `ez_fabrik_elements`.`id` =953;</v>
      </c>
    </row>
    <row r="653" spans="9:11" x14ac:dyDescent="0.25">
      <c r="I653" t="s">
        <v>816</v>
      </c>
      <c r="J653">
        <v>954</v>
      </c>
      <c r="K653" t="str">
        <f t="shared" si="16"/>
        <v>DELETE FROM `ez`.`ez_fabrik_elements` WHERE `ez_fabrik_elements`.`id` =954;</v>
      </c>
    </row>
    <row r="654" spans="9:11" x14ac:dyDescent="0.25">
      <c r="I654" t="s">
        <v>816</v>
      </c>
      <c r="J654">
        <v>955</v>
      </c>
      <c r="K654" t="str">
        <f t="shared" si="16"/>
        <v>DELETE FROM `ez`.`ez_fabrik_elements` WHERE `ez_fabrik_elements`.`id` =955;</v>
      </c>
    </row>
    <row r="655" spans="9:11" x14ac:dyDescent="0.25">
      <c r="I655" t="s">
        <v>816</v>
      </c>
      <c r="J655">
        <v>956</v>
      </c>
      <c r="K655" t="str">
        <f t="shared" si="16"/>
        <v>DELETE FROM `ez`.`ez_fabrik_elements` WHERE `ez_fabrik_elements`.`id` =956;</v>
      </c>
    </row>
    <row r="656" spans="9:11" x14ac:dyDescent="0.25">
      <c r="I656" t="s">
        <v>816</v>
      </c>
      <c r="J656">
        <v>957</v>
      </c>
      <c r="K656" t="str">
        <f t="shared" si="16"/>
        <v>DELETE FROM `ez`.`ez_fabrik_elements` WHERE `ez_fabrik_elements`.`id` =957;</v>
      </c>
    </row>
    <row r="657" spans="9:11" x14ac:dyDescent="0.25">
      <c r="I657" t="s">
        <v>816</v>
      </c>
      <c r="J657">
        <v>958</v>
      </c>
      <c r="K657" t="str">
        <f t="shared" si="16"/>
        <v>DELETE FROM `ez`.`ez_fabrik_elements` WHERE `ez_fabrik_elements`.`id` =958;</v>
      </c>
    </row>
    <row r="658" spans="9:11" x14ac:dyDescent="0.25">
      <c r="I658" t="s">
        <v>816</v>
      </c>
      <c r="J658">
        <v>959</v>
      </c>
      <c r="K658" t="str">
        <f t="shared" si="16"/>
        <v>DELETE FROM `ez`.`ez_fabrik_elements` WHERE `ez_fabrik_elements`.`id` =959;</v>
      </c>
    </row>
    <row r="659" spans="9:11" x14ac:dyDescent="0.25">
      <c r="I659" t="s">
        <v>816</v>
      </c>
      <c r="J659">
        <v>960</v>
      </c>
      <c r="K659" t="str">
        <f t="shared" si="16"/>
        <v>DELETE FROM `ez`.`ez_fabrik_elements` WHERE `ez_fabrik_elements`.`id` =960;</v>
      </c>
    </row>
    <row r="660" spans="9:11" x14ac:dyDescent="0.25">
      <c r="I660" t="s">
        <v>816</v>
      </c>
      <c r="J660">
        <v>961</v>
      </c>
      <c r="K660" t="str">
        <f t="shared" si="16"/>
        <v>DELETE FROM `ez`.`ez_fabrik_elements` WHERE `ez_fabrik_elements`.`id` =961;</v>
      </c>
    </row>
    <row r="661" spans="9:11" x14ac:dyDescent="0.25">
      <c r="I661" t="s">
        <v>816</v>
      </c>
      <c r="J661">
        <v>962</v>
      </c>
      <c r="K661" t="str">
        <f t="shared" si="16"/>
        <v>DELETE FROM `ez`.`ez_fabrik_elements` WHERE `ez_fabrik_elements`.`id` =962;</v>
      </c>
    </row>
    <row r="662" spans="9:11" x14ac:dyDescent="0.25">
      <c r="I662" t="s">
        <v>816</v>
      </c>
      <c r="J662">
        <v>963</v>
      </c>
      <c r="K662" t="str">
        <f t="shared" si="16"/>
        <v>DELETE FROM `ez`.`ez_fabrik_elements` WHERE `ez_fabrik_elements`.`id` =963;</v>
      </c>
    </row>
    <row r="663" spans="9:11" x14ac:dyDescent="0.25">
      <c r="I663" t="s">
        <v>816</v>
      </c>
      <c r="J663">
        <v>964</v>
      </c>
      <c r="K663" t="str">
        <f t="shared" si="16"/>
        <v>DELETE FROM `ez`.`ez_fabrik_elements` WHERE `ez_fabrik_elements`.`id` =964;</v>
      </c>
    </row>
    <row r="664" spans="9:11" x14ac:dyDescent="0.25">
      <c r="I664" t="s">
        <v>816</v>
      </c>
      <c r="J664">
        <v>965</v>
      </c>
      <c r="K664" t="str">
        <f t="shared" si="16"/>
        <v>DELETE FROM `ez`.`ez_fabrik_elements` WHERE `ez_fabrik_elements`.`id` =965;</v>
      </c>
    </row>
    <row r="665" spans="9:11" x14ac:dyDescent="0.25">
      <c r="I665" t="s">
        <v>816</v>
      </c>
      <c r="J665">
        <v>966</v>
      </c>
      <c r="K665" t="str">
        <f t="shared" si="16"/>
        <v>DELETE FROM `ez`.`ez_fabrik_elements` WHERE `ez_fabrik_elements`.`id` =966;</v>
      </c>
    </row>
    <row r="666" spans="9:11" x14ac:dyDescent="0.25">
      <c r="I666" t="s">
        <v>816</v>
      </c>
      <c r="J666">
        <v>967</v>
      </c>
      <c r="K666" t="str">
        <f t="shared" si="16"/>
        <v>DELETE FROM `ez`.`ez_fabrik_elements` WHERE `ez_fabrik_elements`.`id` =967;</v>
      </c>
    </row>
    <row r="667" spans="9:11" x14ac:dyDescent="0.25">
      <c r="I667" t="s">
        <v>816</v>
      </c>
      <c r="J667">
        <v>968</v>
      </c>
      <c r="K667" t="str">
        <f t="shared" si="16"/>
        <v>DELETE FROM `ez`.`ez_fabrik_elements` WHERE `ez_fabrik_elements`.`id` =968;</v>
      </c>
    </row>
    <row r="668" spans="9:11" x14ac:dyDescent="0.25">
      <c r="I668" t="s">
        <v>816</v>
      </c>
      <c r="J668">
        <v>971</v>
      </c>
      <c r="K668" t="str">
        <f t="shared" si="16"/>
        <v>DELETE FROM `ez`.`ez_fabrik_elements` WHERE `ez_fabrik_elements`.`id` =971;</v>
      </c>
    </row>
    <row r="669" spans="9:11" x14ac:dyDescent="0.25">
      <c r="I669" t="s">
        <v>816</v>
      </c>
      <c r="J669">
        <v>972</v>
      </c>
      <c r="K669" t="str">
        <f t="shared" si="16"/>
        <v>DELETE FROM `ez`.`ez_fabrik_elements` WHERE `ez_fabrik_elements`.`id` =972;</v>
      </c>
    </row>
    <row r="670" spans="9:11" x14ac:dyDescent="0.25">
      <c r="I670" t="s">
        <v>816</v>
      </c>
      <c r="J670">
        <v>973</v>
      </c>
      <c r="K670" t="str">
        <f t="shared" si="16"/>
        <v>DELETE FROM `ez`.`ez_fabrik_elements` WHERE `ez_fabrik_elements`.`id` =973;</v>
      </c>
    </row>
    <row r="671" spans="9:11" x14ac:dyDescent="0.25">
      <c r="I671" t="s">
        <v>816</v>
      </c>
      <c r="J671">
        <v>974</v>
      </c>
      <c r="K671" t="str">
        <f t="shared" si="16"/>
        <v>DELETE FROM `ez`.`ez_fabrik_elements` WHERE `ez_fabrik_elements`.`id` =974;</v>
      </c>
    </row>
    <row r="672" spans="9:11" x14ac:dyDescent="0.25">
      <c r="I672" t="s">
        <v>816</v>
      </c>
      <c r="J672">
        <v>975</v>
      </c>
      <c r="K672" t="str">
        <f t="shared" si="16"/>
        <v>DELETE FROM `ez`.`ez_fabrik_elements` WHERE `ez_fabrik_elements`.`id` =975;</v>
      </c>
    </row>
    <row r="673" spans="9:11" x14ac:dyDescent="0.25">
      <c r="I673" t="s">
        <v>816</v>
      </c>
      <c r="J673">
        <v>976</v>
      </c>
      <c r="K673" t="str">
        <f t="shared" si="16"/>
        <v>DELETE FROM `ez`.`ez_fabrik_elements` WHERE `ez_fabrik_elements`.`id` =976;</v>
      </c>
    </row>
    <row r="674" spans="9:11" x14ac:dyDescent="0.25">
      <c r="I674" t="s">
        <v>816</v>
      </c>
      <c r="J674">
        <v>977</v>
      </c>
      <c r="K674" t="str">
        <f t="shared" si="16"/>
        <v>DELETE FROM `ez`.`ez_fabrik_elements` WHERE `ez_fabrik_elements`.`id` =977;</v>
      </c>
    </row>
    <row r="675" spans="9:11" x14ac:dyDescent="0.25">
      <c r="I675" t="s">
        <v>816</v>
      </c>
      <c r="J675">
        <v>978</v>
      </c>
      <c r="K675" t="str">
        <f t="shared" si="16"/>
        <v>DELETE FROM `ez`.`ez_fabrik_elements` WHERE `ez_fabrik_elements`.`id` =978;</v>
      </c>
    </row>
    <row r="676" spans="9:11" x14ac:dyDescent="0.25">
      <c r="I676" t="s">
        <v>816</v>
      </c>
      <c r="J676">
        <v>979</v>
      </c>
      <c r="K676" t="str">
        <f t="shared" si="16"/>
        <v>DELETE FROM `ez`.`ez_fabrik_elements` WHERE `ez_fabrik_elements`.`id` =979;</v>
      </c>
    </row>
    <row r="677" spans="9:11" x14ac:dyDescent="0.25">
      <c r="I677" t="s">
        <v>816</v>
      </c>
      <c r="J677">
        <v>980</v>
      </c>
      <c r="K677" t="str">
        <f t="shared" si="16"/>
        <v>DELETE FROM `ez`.`ez_fabrik_elements` WHERE `ez_fabrik_elements`.`id` =980;</v>
      </c>
    </row>
    <row r="678" spans="9:11" x14ac:dyDescent="0.25">
      <c r="I678" t="s">
        <v>816</v>
      </c>
      <c r="J678">
        <v>981</v>
      </c>
      <c r="K678" t="str">
        <f t="shared" si="16"/>
        <v>DELETE FROM `ez`.`ez_fabrik_elements` WHERE `ez_fabrik_elements`.`id` =981;</v>
      </c>
    </row>
    <row r="679" spans="9:11" x14ac:dyDescent="0.25">
      <c r="I679" t="s">
        <v>816</v>
      </c>
      <c r="J679">
        <v>982</v>
      </c>
      <c r="K679" t="str">
        <f t="shared" si="16"/>
        <v>DELETE FROM `ez`.`ez_fabrik_elements` WHERE `ez_fabrik_elements`.`id` =982;</v>
      </c>
    </row>
    <row r="680" spans="9:11" x14ac:dyDescent="0.25">
      <c r="I680" t="s">
        <v>816</v>
      </c>
      <c r="J680">
        <v>983</v>
      </c>
      <c r="K680" t="str">
        <f t="shared" si="16"/>
        <v>DELETE FROM `ez`.`ez_fabrik_elements` WHERE `ez_fabrik_elements`.`id` =983;</v>
      </c>
    </row>
    <row r="681" spans="9:11" x14ac:dyDescent="0.25">
      <c r="I681" t="s">
        <v>816</v>
      </c>
      <c r="J681">
        <v>984</v>
      </c>
      <c r="K681" t="str">
        <f t="shared" si="16"/>
        <v>DELETE FROM `ez`.`ez_fabrik_elements` WHERE `ez_fabrik_elements`.`id` =984;</v>
      </c>
    </row>
    <row r="682" spans="9:11" x14ac:dyDescent="0.25">
      <c r="I682" t="s">
        <v>816</v>
      </c>
      <c r="J682">
        <v>985</v>
      </c>
      <c r="K682" t="str">
        <f t="shared" si="16"/>
        <v>DELETE FROM `ez`.`ez_fabrik_elements` WHERE `ez_fabrik_elements`.`id` =985;</v>
      </c>
    </row>
    <row r="683" spans="9:11" x14ac:dyDescent="0.25">
      <c r="I683" t="s">
        <v>816</v>
      </c>
      <c r="J683">
        <v>986</v>
      </c>
      <c r="K683" t="str">
        <f t="shared" si="16"/>
        <v>DELETE FROM `ez`.`ez_fabrik_elements` WHERE `ez_fabrik_elements`.`id` =986;</v>
      </c>
    </row>
    <row r="684" spans="9:11" x14ac:dyDescent="0.25">
      <c r="I684" t="s">
        <v>816</v>
      </c>
      <c r="J684">
        <v>987</v>
      </c>
      <c r="K684" t="str">
        <f t="shared" si="16"/>
        <v>DELETE FROM `ez`.`ez_fabrik_elements` WHERE `ez_fabrik_elements`.`id` =987;</v>
      </c>
    </row>
    <row r="685" spans="9:11" x14ac:dyDescent="0.25">
      <c r="I685" t="s">
        <v>816</v>
      </c>
      <c r="J685">
        <v>988</v>
      </c>
      <c r="K685" t="str">
        <f t="shared" si="16"/>
        <v>DELETE FROM `ez`.`ez_fabrik_elements` WHERE `ez_fabrik_elements`.`id` =988;</v>
      </c>
    </row>
    <row r="686" spans="9:11" x14ac:dyDescent="0.25">
      <c r="I686" t="s">
        <v>816</v>
      </c>
      <c r="J686">
        <v>991</v>
      </c>
      <c r="K686" t="str">
        <f t="shared" si="16"/>
        <v>DELETE FROM `ez`.`ez_fabrik_elements` WHERE `ez_fabrik_elements`.`id` =991;</v>
      </c>
    </row>
    <row r="687" spans="9:11" x14ac:dyDescent="0.25">
      <c r="I687" t="s">
        <v>816</v>
      </c>
      <c r="J687">
        <v>992</v>
      </c>
      <c r="K687" t="str">
        <f t="shared" si="16"/>
        <v>DELETE FROM `ez`.`ez_fabrik_elements` WHERE `ez_fabrik_elements`.`id` =992;</v>
      </c>
    </row>
    <row r="688" spans="9:11" x14ac:dyDescent="0.25">
      <c r="I688" t="s">
        <v>816</v>
      </c>
      <c r="J688">
        <v>993</v>
      </c>
      <c r="K688" t="str">
        <f t="shared" si="16"/>
        <v>DELETE FROM `ez`.`ez_fabrik_elements` WHERE `ez_fabrik_elements`.`id` =993;</v>
      </c>
    </row>
    <row r="689" spans="9:11" x14ac:dyDescent="0.25">
      <c r="I689" t="s">
        <v>816</v>
      </c>
      <c r="J689">
        <v>994</v>
      </c>
      <c r="K689" t="str">
        <f t="shared" si="16"/>
        <v>DELETE FROM `ez`.`ez_fabrik_elements` WHERE `ez_fabrik_elements`.`id` =994;</v>
      </c>
    </row>
    <row r="690" spans="9:11" x14ac:dyDescent="0.25">
      <c r="I690" t="s">
        <v>816</v>
      </c>
      <c r="J690">
        <v>995</v>
      </c>
      <c r="K690" t="str">
        <f t="shared" si="16"/>
        <v>DELETE FROM `ez`.`ez_fabrik_elements` WHERE `ez_fabrik_elements`.`id` =995;</v>
      </c>
    </row>
    <row r="691" spans="9:11" x14ac:dyDescent="0.25">
      <c r="I691" t="s">
        <v>816</v>
      </c>
      <c r="J691">
        <v>996</v>
      </c>
      <c r="K691" t="str">
        <f t="shared" si="16"/>
        <v>DELETE FROM `ez`.`ez_fabrik_elements` WHERE `ez_fabrik_elements`.`id` =996;</v>
      </c>
    </row>
    <row r="692" spans="9:11" x14ac:dyDescent="0.25">
      <c r="I692" t="s">
        <v>816</v>
      </c>
      <c r="J692">
        <v>997</v>
      </c>
      <c r="K692" t="str">
        <f t="shared" si="16"/>
        <v>DELETE FROM `ez`.`ez_fabrik_elements` WHERE `ez_fabrik_elements`.`id` =997;</v>
      </c>
    </row>
    <row r="693" spans="9:11" x14ac:dyDescent="0.25">
      <c r="I693" t="s">
        <v>816</v>
      </c>
      <c r="J693">
        <v>998</v>
      </c>
      <c r="K693" t="str">
        <f t="shared" si="16"/>
        <v>DELETE FROM `ez`.`ez_fabrik_elements` WHERE `ez_fabrik_elements`.`id` =998;</v>
      </c>
    </row>
    <row r="694" spans="9:11" x14ac:dyDescent="0.25">
      <c r="I694" t="s">
        <v>816</v>
      </c>
      <c r="J694">
        <v>999</v>
      </c>
      <c r="K694" t="str">
        <f t="shared" si="16"/>
        <v>DELETE FROM `ez`.`ez_fabrik_elements` WHERE `ez_fabrik_elements`.`id` =999;</v>
      </c>
    </row>
    <row r="695" spans="9:11" x14ac:dyDescent="0.25">
      <c r="I695" t="s">
        <v>816</v>
      </c>
      <c r="J695">
        <v>1000</v>
      </c>
      <c r="K695" t="str">
        <f t="shared" si="16"/>
        <v>DELETE FROM `ez`.`ez_fabrik_elements` WHERE `ez_fabrik_elements`.`id` =1000;</v>
      </c>
    </row>
    <row r="696" spans="9:11" x14ac:dyDescent="0.25">
      <c r="I696" t="s">
        <v>816</v>
      </c>
      <c r="J696">
        <v>1001</v>
      </c>
      <c r="K696" t="str">
        <f t="shared" si="16"/>
        <v>DELETE FROM `ez`.`ez_fabrik_elements` WHERE `ez_fabrik_elements`.`id` =1001;</v>
      </c>
    </row>
    <row r="697" spans="9:11" x14ac:dyDescent="0.25">
      <c r="I697" t="s">
        <v>816</v>
      </c>
      <c r="J697">
        <v>1002</v>
      </c>
      <c r="K697" t="str">
        <f t="shared" si="16"/>
        <v>DELETE FROM `ez`.`ez_fabrik_elements` WHERE `ez_fabrik_elements`.`id` =1002;</v>
      </c>
    </row>
    <row r="698" spans="9:11" x14ac:dyDescent="0.25">
      <c r="I698" t="s">
        <v>816</v>
      </c>
      <c r="J698">
        <v>1003</v>
      </c>
      <c r="K698" t="str">
        <f t="shared" si="16"/>
        <v>DELETE FROM `ez`.`ez_fabrik_elements` WHERE `ez_fabrik_elements`.`id` =1003;</v>
      </c>
    </row>
    <row r="699" spans="9:11" x14ac:dyDescent="0.25">
      <c r="I699" t="s">
        <v>816</v>
      </c>
      <c r="J699">
        <v>1004</v>
      </c>
      <c r="K699" t="str">
        <f t="shared" si="16"/>
        <v>DELETE FROM `ez`.`ez_fabrik_elements` WHERE `ez_fabrik_elements`.`id` =1004;</v>
      </c>
    </row>
    <row r="700" spans="9:11" x14ac:dyDescent="0.25">
      <c r="I700" t="s">
        <v>816</v>
      </c>
      <c r="J700">
        <v>1005</v>
      </c>
      <c r="K700" t="str">
        <f t="shared" si="16"/>
        <v>DELETE FROM `ez`.`ez_fabrik_elements` WHERE `ez_fabrik_elements`.`id` =1005;</v>
      </c>
    </row>
    <row r="701" spans="9:11" x14ac:dyDescent="0.25">
      <c r="I701" t="s">
        <v>816</v>
      </c>
      <c r="J701">
        <v>1006</v>
      </c>
      <c r="K701" t="str">
        <f t="shared" si="16"/>
        <v>DELETE FROM `ez`.`ez_fabrik_elements` WHERE `ez_fabrik_elements`.`id` =1006;</v>
      </c>
    </row>
    <row r="702" spans="9:11" x14ac:dyDescent="0.25">
      <c r="I702" t="s">
        <v>816</v>
      </c>
      <c r="J702">
        <v>1007</v>
      </c>
      <c r="K702" t="str">
        <f t="shared" si="16"/>
        <v>DELETE FROM `ez`.`ez_fabrik_elements` WHERE `ez_fabrik_elements`.`id` =1007;</v>
      </c>
    </row>
    <row r="703" spans="9:11" x14ac:dyDescent="0.25">
      <c r="I703" t="s">
        <v>816</v>
      </c>
      <c r="J703">
        <v>1008</v>
      </c>
      <c r="K703" t="str">
        <f t="shared" si="16"/>
        <v>DELETE FROM `ez`.`ez_fabrik_elements` WHERE `ez_fabrik_elements`.`id` =1008;</v>
      </c>
    </row>
    <row r="704" spans="9:11" x14ac:dyDescent="0.25">
      <c r="I704" t="s">
        <v>816</v>
      </c>
      <c r="J704">
        <v>1011</v>
      </c>
      <c r="K704" t="str">
        <f t="shared" si="16"/>
        <v>DELETE FROM `ez`.`ez_fabrik_elements` WHERE `ez_fabrik_elements`.`id` =1011;</v>
      </c>
    </row>
    <row r="705" spans="9:11" x14ac:dyDescent="0.25">
      <c r="I705" t="s">
        <v>816</v>
      </c>
      <c r="J705">
        <v>1012</v>
      </c>
      <c r="K705" t="str">
        <f t="shared" si="16"/>
        <v>DELETE FROM `ez`.`ez_fabrik_elements` WHERE `ez_fabrik_elements`.`id` =1012;</v>
      </c>
    </row>
    <row r="706" spans="9:11" x14ac:dyDescent="0.25">
      <c r="I706" t="s">
        <v>816</v>
      </c>
      <c r="J706">
        <v>1013</v>
      </c>
      <c r="K706" t="str">
        <f t="shared" si="16"/>
        <v>DELETE FROM `ez`.`ez_fabrik_elements` WHERE `ez_fabrik_elements`.`id` =1013;</v>
      </c>
    </row>
    <row r="707" spans="9:11" x14ac:dyDescent="0.25">
      <c r="I707" t="s">
        <v>816</v>
      </c>
      <c r="J707">
        <v>1014</v>
      </c>
      <c r="K707" t="str">
        <f t="shared" ref="K707:K739" si="17">I707&amp;" ="&amp;J707&amp;";"</f>
        <v>DELETE FROM `ez`.`ez_fabrik_elements` WHERE `ez_fabrik_elements`.`id` =1014;</v>
      </c>
    </row>
    <row r="708" spans="9:11" x14ac:dyDescent="0.25">
      <c r="I708" t="s">
        <v>816</v>
      </c>
      <c r="J708">
        <v>1015</v>
      </c>
      <c r="K708" t="str">
        <f t="shared" si="17"/>
        <v>DELETE FROM `ez`.`ez_fabrik_elements` WHERE `ez_fabrik_elements`.`id` =1015;</v>
      </c>
    </row>
    <row r="709" spans="9:11" x14ac:dyDescent="0.25">
      <c r="I709" t="s">
        <v>816</v>
      </c>
      <c r="J709">
        <v>1016</v>
      </c>
      <c r="K709" t="str">
        <f t="shared" si="17"/>
        <v>DELETE FROM `ez`.`ez_fabrik_elements` WHERE `ez_fabrik_elements`.`id` =1016;</v>
      </c>
    </row>
    <row r="710" spans="9:11" x14ac:dyDescent="0.25">
      <c r="I710" t="s">
        <v>816</v>
      </c>
      <c r="J710">
        <v>1017</v>
      </c>
      <c r="K710" t="str">
        <f t="shared" si="17"/>
        <v>DELETE FROM `ez`.`ez_fabrik_elements` WHERE `ez_fabrik_elements`.`id` =1017;</v>
      </c>
    </row>
    <row r="711" spans="9:11" x14ac:dyDescent="0.25">
      <c r="I711" t="s">
        <v>816</v>
      </c>
      <c r="J711">
        <v>1018</v>
      </c>
      <c r="K711" t="str">
        <f t="shared" si="17"/>
        <v>DELETE FROM `ez`.`ez_fabrik_elements` WHERE `ez_fabrik_elements`.`id` =1018;</v>
      </c>
    </row>
    <row r="712" spans="9:11" x14ac:dyDescent="0.25">
      <c r="I712" t="s">
        <v>816</v>
      </c>
      <c r="J712">
        <v>1019</v>
      </c>
      <c r="K712" t="str">
        <f t="shared" si="17"/>
        <v>DELETE FROM `ez`.`ez_fabrik_elements` WHERE `ez_fabrik_elements`.`id` =1019;</v>
      </c>
    </row>
    <row r="713" spans="9:11" x14ac:dyDescent="0.25">
      <c r="I713" t="s">
        <v>816</v>
      </c>
      <c r="J713">
        <v>1020</v>
      </c>
      <c r="K713" t="str">
        <f t="shared" si="17"/>
        <v>DELETE FROM `ez`.`ez_fabrik_elements` WHERE `ez_fabrik_elements`.`id` =1020;</v>
      </c>
    </row>
    <row r="714" spans="9:11" x14ac:dyDescent="0.25">
      <c r="I714" t="s">
        <v>816</v>
      </c>
      <c r="J714">
        <v>1021</v>
      </c>
      <c r="K714" t="str">
        <f t="shared" si="17"/>
        <v>DELETE FROM `ez`.`ez_fabrik_elements` WHERE `ez_fabrik_elements`.`id` =1021;</v>
      </c>
    </row>
    <row r="715" spans="9:11" x14ac:dyDescent="0.25">
      <c r="I715" t="s">
        <v>816</v>
      </c>
      <c r="J715">
        <v>1022</v>
      </c>
      <c r="K715" t="str">
        <f t="shared" si="17"/>
        <v>DELETE FROM `ez`.`ez_fabrik_elements` WHERE `ez_fabrik_elements`.`id` =1022;</v>
      </c>
    </row>
    <row r="716" spans="9:11" x14ac:dyDescent="0.25">
      <c r="I716" t="s">
        <v>816</v>
      </c>
      <c r="J716">
        <v>1023</v>
      </c>
      <c r="K716" t="str">
        <f t="shared" si="17"/>
        <v>DELETE FROM `ez`.`ez_fabrik_elements` WHERE `ez_fabrik_elements`.`id` =1023;</v>
      </c>
    </row>
    <row r="717" spans="9:11" x14ac:dyDescent="0.25">
      <c r="I717" t="s">
        <v>816</v>
      </c>
      <c r="J717">
        <v>1024</v>
      </c>
      <c r="K717" t="str">
        <f t="shared" si="17"/>
        <v>DELETE FROM `ez`.`ez_fabrik_elements` WHERE `ez_fabrik_elements`.`id` =1024;</v>
      </c>
    </row>
    <row r="718" spans="9:11" x14ac:dyDescent="0.25">
      <c r="I718" t="s">
        <v>816</v>
      </c>
      <c r="J718">
        <v>1025</v>
      </c>
      <c r="K718" t="str">
        <f t="shared" si="17"/>
        <v>DELETE FROM `ez`.`ez_fabrik_elements` WHERE `ez_fabrik_elements`.`id` =1025;</v>
      </c>
    </row>
    <row r="719" spans="9:11" x14ac:dyDescent="0.25">
      <c r="I719" t="s">
        <v>816</v>
      </c>
      <c r="J719">
        <v>1026</v>
      </c>
      <c r="K719" t="str">
        <f t="shared" si="17"/>
        <v>DELETE FROM `ez`.`ez_fabrik_elements` WHERE `ez_fabrik_elements`.`id` =1026;</v>
      </c>
    </row>
    <row r="720" spans="9:11" x14ac:dyDescent="0.25">
      <c r="I720" t="s">
        <v>816</v>
      </c>
      <c r="J720">
        <v>1027</v>
      </c>
      <c r="K720" t="str">
        <f t="shared" si="17"/>
        <v>DELETE FROM `ez`.`ez_fabrik_elements` WHERE `ez_fabrik_elements`.`id` =1027;</v>
      </c>
    </row>
    <row r="721" spans="9:11" x14ac:dyDescent="0.25">
      <c r="I721" t="s">
        <v>816</v>
      </c>
      <c r="J721">
        <v>1028</v>
      </c>
      <c r="K721" t="str">
        <f t="shared" si="17"/>
        <v>DELETE FROM `ez`.`ez_fabrik_elements` WHERE `ez_fabrik_elements`.`id` =1028;</v>
      </c>
    </row>
    <row r="722" spans="9:11" x14ac:dyDescent="0.25">
      <c r="I722" t="s">
        <v>816</v>
      </c>
      <c r="J722">
        <v>1031</v>
      </c>
      <c r="K722" t="str">
        <f t="shared" si="17"/>
        <v>DELETE FROM `ez`.`ez_fabrik_elements` WHERE `ez_fabrik_elements`.`id` =1031;</v>
      </c>
    </row>
    <row r="723" spans="9:11" x14ac:dyDescent="0.25">
      <c r="I723" t="s">
        <v>816</v>
      </c>
      <c r="J723">
        <v>1032</v>
      </c>
      <c r="K723" t="str">
        <f t="shared" si="17"/>
        <v>DELETE FROM `ez`.`ez_fabrik_elements` WHERE `ez_fabrik_elements`.`id` =1032;</v>
      </c>
    </row>
    <row r="724" spans="9:11" x14ac:dyDescent="0.25">
      <c r="I724" t="s">
        <v>816</v>
      </c>
      <c r="J724">
        <v>1033</v>
      </c>
      <c r="K724" t="str">
        <f t="shared" si="17"/>
        <v>DELETE FROM `ez`.`ez_fabrik_elements` WHERE `ez_fabrik_elements`.`id` =1033;</v>
      </c>
    </row>
    <row r="725" spans="9:11" x14ac:dyDescent="0.25">
      <c r="I725" t="s">
        <v>816</v>
      </c>
      <c r="J725">
        <v>1034</v>
      </c>
      <c r="K725" t="str">
        <f t="shared" si="17"/>
        <v>DELETE FROM `ez`.`ez_fabrik_elements` WHERE `ez_fabrik_elements`.`id` =1034;</v>
      </c>
    </row>
    <row r="726" spans="9:11" x14ac:dyDescent="0.25">
      <c r="I726" t="s">
        <v>816</v>
      </c>
      <c r="J726">
        <v>1035</v>
      </c>
      <c r="K726" t="str">
        <f t="shared" si="17"/>
        <v>DELETE FROM `ez`.`ez_fabrik_elements` WHERE `ez_fabrik_elements`.`id` =1035;</v>
      </c>
    </row>
    <row r="727" spans="9:11" x14ac:dyDescent="0.25">
      <c r="I727" t="s">
        <v>816</v>
      </c>
      <c r="J727">
        <v>1036</v>
      </c>
      <c r="K727" t="str">
        <f t="shared" si="17"/>
        <v>DELETE FROM `ez`.`ez_fabrik_elements` WHERE `ez_fabrik_elements`.`id` =1036;</v>
      </c>
    </row>
    <row r="728" spans="9:11" x14ac:dyDescent="0.25">
      <c r="I728" t="s">
        <v>816</v>
      </c>
      <c r="J728">
        <v>1037</v>
      </c>
      <c r="K728" t="str">
        <f t="shared" si="17"/>
        <v>DELETE FROM `ez`.`ez_fabrik_elements` WHERE `ez_fabrik_elements`.`id` =1037;</v>
      </c>
    </row>
    <row r="729" spans="9:11" x14ac:dyDescent="0.25">
      <c r="I729" t="s">
        <v>816</v>
      </c>
      <c r="J729">
        <v>1038</v>
      </c>
      <c r="K729" t="str">
        <f t="shared" si="17"/>
        <v>DELETE FROM `ez`.`ez_fabrik_elements` WHERE `ez_fabrik_elements`.`id` =1038;</v>
      </c>
    </row>
    <row r="730" spans="9:11" x14ac:dyDescent="0.25">
      <c r="I730" t="s">
        <v>816</v>
      </c>
      <c r="J730">
        <v>1039</v>
      </c>
      <c r="K730" t="str">
        <f t="shared" si="17"/>
        <v>DELETE FROM `ez`.`ez_fabrik_elements` WHERE `ez_fabrik_elements`.`id` =1039;</v>
      </c>
    </row>
    <row r="731" spans="9:11" x14ac:dyDescent="0.25">
      <c r="I731" t="s">
        <v>816</v>
      </c>
      <c r="J731">
        <v>1040</v>
      </c>
      <c r="K731" t="str">
        <f t="shared" si="17"/>
        <v>DELETE FROM `ez`.`ez_fabrik_elements` WHERE `ez_fabrik_elements`.`id` =1040;</v>
      </c>
    </row>
    <row r="732" spans="9:11" x14ac:dyDescent="0.25">
      <c r="I732" t="s">
        <v>816</v>
      </c>
      <c r="J732">
        <v>1041</v>
      </c>
      <c r="K732" t="str">
        <f t="shared" si="17"/>
        <v>DELETE FROM `ez`.`ez_fabrik_elements` WHERE `ez_fabrik_elements`.`id` =1041;</v>
      </c>
    </row>
    <row r="733" spans="9:11" x14ac:dyDescent="0.25">
      <c r="I733" t="s">
        <v>816</v>
      </c>
      <c r="J733">
        <v>1042</v>
      </c>
      <c r="K733" t="str">
        <f t="shared" si="17"/>
        <v>DELETE FROM `ez`.`ez_fabrik_elements` WHERE `ez_fabrik_elements`.`id` =1042;</v>
      </c>
    </row>
    <row r="734" spans="9:11" x14ac:dyDescent="0.25">
      <c r="I734" t="s">
        <v>816</v>
      </c>
      <c r="J734">
        <v>1043</v>
      </c>
      <c r="K734" t="str">
        <f t="shared" si="17"/>
        <v>DELETE FROM `ez`.`ez_fabrik_elements` WHERE `ez_fabrik_elements`.`id` =1043;</v>
      </c>
    </row>
    <row r="735" spans="9:11" x14ac:dyDescent="0.25">
      <c r="I735" t="s">
        <v>816</v>
      </c>
      <c r="J735">
        <v>1044</v>
      </c>
      <c r="K735" t="str">
        <f t="shared" si="17"/>
        <v>DELETE FROM `ez`.`ez_fabrik_elements` WHERE `ez_fabrik_elements`.`id` =1044;</v>
      </c>
    </row>
    <row r="736" spans="9:11" x14ac:dyDescent="0.25">
      <c r="I736" t="s">
        <v>816</v>
      </c>
      <c r="J736">
        <v>1045</v>
      </c>
      <c r="K736" t="str">
        <f t="shared" si="17"/>
        <v>DELETE FROM `ez`.`ez_fabrik_elements` WHERE `ez_fabrik_elements`.`id` =1045;</v>
      </c>
    </row>
    <row r="737" spans="9:11" x14ac:dyDescent="0.25">
      <c r="I737" t="s">
        <v>816</v>
      </c>
      <c r="J737">
        <v>1046</v>
      </c>
      <c r="K737" t="str">
        <f t="shared" si="17"/>
        <v>DELETE FROM `ez`.`ez_fabrik_elements` WHERE `ez_fabrik_elements`.`id` =1046;</v>
      </c>
    </row>
    <row r="738" spans="9:11" x14ac:dyDescent="0.25">
      <c r="I738" t="s">
        <v>816</v>
      </c>
      <c r="J738">
        <v>1047</v>
      </c>
      <c r="K738" t="str">
        <f t="shared" si="17"/>
        <v>DELETE FROM `ez`.`ez_fabrik_elements` WHERE `ez_fabrik_elements`.`id` =1047;</v>
      </c>
    </row>
    <row r="739" spans="9:11" x14ac:dyDescent="0.25">
      <c r="I739" t="s">
        <v>816</v>
      </c>
      <c r="J739">
        <v>1048</v>
      </c>
      <c r="K739" t="str">
        <f t="shared" si="17"/>
        <v>DELETE FROM `ez`.`ez_fabrik_elements` WHERE `ez_fabrik_elements`.`id` =1048;</v>
      </c>
    </row>
  </sheetData>
  <autoFilter ref="W2:W43">
    <sortState ref="V3:X43">
      <sortCondition descending="1" ref="W2:W43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"/>
  <sheetViews>
    <sheetView workbookViewId="0">
      <selection activeCell="V1" sqref="V1:V42"/>
    </sheetView>
  </sheetViews>
  <sheetFormatPr defaultRowHeight="15" x14ac:dyDescent="0.25"/>
  <cols>
    <col min="3" max="3" width="26.7109375" customWidth="1"/>
    <col min="5" max="8" width="20.85546875" customWidth="1"/>
  </cols>
  <sheetData>
    <row r="1" spans="2:3" x14ac:dyDescent="0.25">
      <c r="B1" t="s">
        <v>864</v>
      </c>
      <c r="C1" t="str">
        <f>B1&amp;A1&amp;";"</f>
        <v>update ez.all_stud set cors_stud = gp_stud where id =  ;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64"/>
  <sheetViews>
    <sheetView topLeftCell="U37" zoomScale="85" zoomScaleNormal="85" workbookViewId="0">
      <selection activeCell="V1" sqref="V1:V42"/>
    </sheetView>
  </sheetViews>
  <sheetFormatPr defaultRowHeight="15" x14ac:dyDescent="0.25"/>
  <cols>
    <col min="1" max="1" width="37.85546875" style="9" customWidth="1"/>
    <col min="2" max="2" width="31.85546875" style="9" customWidth="1"/>
    <col min="3" max="4" width="31.85546875" style="30" customWidth="1"/>
    <col min="5" max="5" width="24.85546875" style="31" customWidth="1"/>
    <col min="6" max="6" width="32" style="31" customWidth="1"/>
    <col min="7" max="10" width="12.140625" style="9" customWidth="1"/>
    <col min="11" max="11" width="20.7109375" style="9" customWidth="1"/>
    <col min="12" max="12" width="31.42578125" style="9" customWidth="1"/>
    <col min="13" max="13" width="22.140625" style="9" customWidth="1"/>
    <col min="14" max="14" width="96.85546875" style="9" customWidth="1"/>
    <col min="15" max="15" width="27.7109375" style="9" customWidth="1"/>
    <col min="16" max="16" width="14.85546875" style="9" customWidth="1"/>
    <col min="17" max="17" width="59" style="9" customWidth="1"/>
    <col min="18" max="18" width="27.42578125" style="9" customWidth="1"/>
    <col min="19" max="19" width="64.140625" style="9" customWidth="1"/>
    <col min="20" max="20" width="99.5703125" style="9" customWidth="1"/>
    <col min="21" max="22" width="64.140625" style="9" customWidth="1"/>
    <col min="23" max="23" width="24.42578125" style="9" bestFit="1" customWidth="1"/>
    <col min="24" max="24" width="23" style="9" customWidth="1"/>
    <col min="25" max="25" width="29" style="32" customWidth="1"/>
    <col min="26" max="26" width="41.85546875" style="32" customWidth="1"/>
    <col min="27" max="29" width="41.85546875" style="50" customWidth="1"/>
    <col min="30" max="30" width="32.85546875" style="33" customWidth="1"/>
    <col min="31" max="31" width="35.140625" style="1" customWidth="1"/>
    <col min="32" max="32" width="29.42578125" style="1" customWidth="1"/>
    <col min="33" max="33" width="17.140625" style="1" customWidth="1"/>
    <col min="34" max="35" width="22.28515625" style="1" customWidth="1"/>
    <col min="36" max="37" width="15.85546875" style="1" customWidth="1"/>
    <col min="38" max="38" width="15.140625" style="1" customWidth="1"/>
    <col min="39" max="39" width="36.5703125" style="1" customWidth="1"/>
    <col min="40" max="40" width="40.42578125" style="75" customWidth="1"/>
    <col min="41" max="41" width="25.140625" style="76" customWidth="1"/>
    <col min="42" max="42" width="87.5703125" style="1" customWidth="1"/>
    <col min="43" max="43" width="22.28515625" style="1" customWidth="1"/>
    <col min="44" max="16384" width="9.140625" style="1"/>
  </cols>
  <sheetData>
    <row r="1" spans="1:55" s="29" customFormat="1" ht="18.75" x14ac:dyDescent="0.25">
      <c r="A1" s="28" t="s">
        <v>24</v>
      </c>
      <c r="B1" s="28" t="s">
        <v>16</v>
      </c>
      <c r="C1" s="30" t="s">
        <v>176</v>
      </c>
      <c r="D1" s="30" t="s">
        <v>125</v>
      </c>
      <c r="E1" s="31" t="s">
        <v>300</v>
      </c>
      <c r="F1" s="31" t="s">
        <v>301</v>
      </c>
      <c r="G1" s="28" t="s">
        <v>179</v>
      </c>
      <c r="H1" s="28"/>
      <c r="I1" s="28"/>
      <c r="J1" s="28"/>
      <c r="K1" s="28" t="s">
        <v>18</v>
      </c>
      <c r="L1" s="28" t="s">
        <v>17</v>
      </c>
      <c r="M1" s="28" t="s">
        <v>1</v>
      </c>
      <c r="N1" s="28" t="s">
        <v>4</v>
      </c>
      <c r="O1" s="28" t="s">
        <v>25</v>
      </c>
      <c r="P1" s="28" t="s">
        <v>68</v>
      </c>
      <c r="Q1" s="43" t="s">
        <v>838</v>
      </c>
      <c r="R1" s="43" t="s">
        <v>839</v>
      </c>
      <c r="S1" s="43" t="s">
        <v>840</v>
      </c>
      <c r="T1" s="43"/>
      <c r="U1" s="43" t="s">
        <v>850</v>
      </c>
      <c r="V1" s="43" t="s">
        <v>850</v>
      </c>
      <c r="W1" s="28" t="s">
        <v>170</v>
      </c>
      <c r="X1" s="28" t="s">
        <v>171</v>
      </c>
      <c r="Y1" s="32" t="s">
        <v>178</v>
      </c>
      <c r="Z1" s="32" t="s">
        <v>177</v>
      </c>
      <c r="AA1" s="50" t="s">
        <v>782</v>
      </c>
      <c r="AB1" s="50" t="s">
        <v>778</v>
      </c>
      <c r="AC1" s="50" t="s">
        <v>777</v>
      </c>
      <c r="AD1" s="33" t="s">
        <v>302</v>
      </c>
      <c r="AF1" s="29" t="s">
        <v>355</v>
      </c>
      <c r="AH1" s="29" t="s">
        <v>356</v>
      </c>
      <c r="AJ1" s="29" t="s">
        <v>353</v>
      </c>
      <c r="AL1" s="29" t="s">
        <v>354</v>
      </c>
      <c r="AM1" s="29" t="s">
        <v>358</v>
      </c>
      <c r="AN1" s="29" t="s">
        <v>857</v>
      </c>
      <c r="AO1" s="76"/>
      <c r="AP1" s="92" t="s">
        <v>26</v>
      </c>
      <c r="AQ1" s="92"/>
      <c r="AT1" s="49" t="s">
        <v>353</v>
      </c>
      <c r="AU1" s="49" t="s">
        <v>354</v>
      </c>
      <c r="AV1" s="49"/>
      <c r="AW1" s="49"/>
      <c r="AX1" s="49"/>
      <c r="AY1" s="49"/>
      <c r="AZ1" s="49"/>
      <c r="BA1" s="49"/>
      <c r="BB1" s="49"/>
      <c r="BC1" s="49"/>
    </row>
    <row r="2" spans="1:55" ht="38.25" customHeight="1" x14ac:dyDescent="0.3">
      <c r="A2" s="11" t="e">
        <f>инф!#REF!</f>
        <v>#REF!</v>
      </c>
      <c r="B2" s="10" t="e">
        <f>инф!#REF!</f>
        <v>#REF!</v>
      </c>
      <c r="C2" s="30" t="e">
        <f>IF(COUNTIF(инф!B$1:инф!#REF!,инф!#REF!)=1,MAX(C$1:C1)+1,"")</f>
        <v>#REF!</v>
      </c>
      <c r="D2" s="44" t="e">
        <f>инф!#REF!</f>
        <v>#REF!</v>
      </c>
      <c r="E2" s="45">
        <f>IF(COUNTIF(F$1:F2,F2)=1,MAX(E$1:E1)+1,"")</f>
        <v>1</v>
      </c>
      <c r="F2" s="45" t="e">
        <f t="shared" ref="F2:F33" si="0">G2&amp;", "&amp;I2&amp;", "&amp;O2&amp;", "&amp;J2&amp;W2</f>
        <v>#REF!</v>
      </c>
      <c r="G2" s="10" t="e">
        <f t="shared" ref="G2:G33" si="1">VLOOKUP(D2,$Y$1:$Z$1000,2,0)</f>
        <v>#REF!</v>
      </c>
      <c r="H2" s="10" t="e">
        <f>O2</f>
        <v>#REF!</v>
      </c>
      <c r="I2" s="10" t="e">
        <f t="shared" ref="I2:I33" si="2">VLOOKUP(D2,$AE$1:$AF$1000,2,0)</f>
        <v>#REF!</v>
      </c>
      <c r="J2" s="10" t="e">
        <f t="shared" ref="J2:J33" si="3">VLOOKUP(D2,$AG$1:$AH$1000,2,0)</f>
        <v>#REF!</v>
      </c>
      <c r="K2" s="10" t="e">
        <f>инф!#REF!</f>
        <v>#REF!</v>
      </c>
      <c r="L2" s="10" t="e">
        <f>инф!#REF!</f>
        <v>#REF!</v>
      </c>
      <c r="M2" s="10" t="e">
        <f>инф!#REF!</f>
        <v>#REF!</v>
      </c>
      <c r="N2" s="10" t="e">
        <f>"Сроки:
"
&amp;инф!#REF!</f>
        <v>#REF!</v>
      </c>
      <c r="O2" s="10" t="e">
        <f t="shared" ref="O2:O33" si="4">IF($AP$2=A2,$AQ$2,IF($AP$3=A2,$AQ$3,IF($AP$4=A2,$AQ$4,IF($AP$5=A2,$AQ$5,IF($AP$6=A2,$AQ$6)))))</f>
        <v>#REF!</v>
      </c>
      <c r="P2" s="10" t="s">
        <v>27</v>
      </c>
      <c r="Q2" s="46" t="e">
        <f>SUBSTITUTE(инф!#REF!,"1эт.",$Q$1)</f>
        <v>#REF!</v>
      </c>
      <c r="R2" s="46" t="e">
        <f>SUBSTITUTE(Q2,"2эт.",$R$1)</f>
        <v>#REF!</v>
      </c>
      <c r="S2" s="46" t="e">
        <f>SUBSTITUTE(R2,"3эт.",$S$1)</f>
        <v>#REF!</v>
      </c>
      <c r="T2" s="46" t="e">
        <f>SUBSTITUTE(инф!#REF!,"1эт.",$T$1)</f>
        <v>#REF!</v>
      </c>
      <c r="U2" s="46" t="e">
        <f>MID(T2,1,SEARCH("2эт.",T2)-1)</f>
        <v>#REF!</v>
      </c>
      <c r="V2" s="46" t="e">
        <f>MID(U2,1,SEARCH(" - ",U2)-1)</f>
        <v>#REF!</v>
      </c>
      <c r="W2" s="11" t="e">
        <f t="shared" ref="W2:W33" si="5">IF($AQ$2=O2,$AR$2,IF($AQ$3=O2,$AR$3,IF($AQ$4=O2,$AR$4,IF($AQ$5=O2,$AR$5,IF($AQ$6=O2,$AR$6)))))</f>
        <v>#REF!</v>
      </c>
      <c r="X2" s="12" t="s">
        <v>70</v>
      </c>
      <c r="Y2" s="32" t="e">
        <f t="shared" ref="Y2:Y33" si="6">IF(MAX(C1:C1000)&lt;ROW(1:1),"",VLOOKUP(ROW(1:1),C1:D1000,2))</f>
        <v>#REF!</v>
      </c>
      <c r="Z2" s="32">
        <v>31</v>
      </c>
      <c r="AA2" s="50" t="e">
        <f>VLOOKUP(Z2,$G$1:$H$1000,2,0)</f>
        <v>#N/A</v>
      </c>
      <c r="AB2" s="50" t="e">
        <f t="shared" ref="AB2:AB33" si="7">VLOOKUP(D2,$AI$1:$AJ$1000,2,0)</f>
        <v>#REF!</v>
      </c>
      <c r="AC2" s="50" t="e">
        <f t="shared" ref="AC2:AC33" si="8">VLOOKUP(D2,$AK$1:$AL$1000,2,0)</f>
        <v>#REF!</v>
      </c>
      <c r="AD2" s="33" t="e">
        <f t="shared" ref="AD2:AD33" si="9">IF(MAX(E1:E1000)&lt;ROW(1:1),"",VLOOKUP(ROW(1:1),E1:F1000,2))</f>
        <v>#REF!</v>
      </c>
      <c r="AE2" s="1" t="e">
        <f t="shared" ref="AE2:AE33" si="10">IF(MAX(C1:C1000)&lt;ROW(1:1),"",VLOOKUP(ROW(1:1),C1:D1000,2))</f>
        <v>#REF!</v>
      </c>
      <c r="AF2" s="1">
        <v>102</v>
      </c>
      <c r="AG2" s="1" t="e">
        <f t="shared" ref="AG2:AG33" si="11">IF(MAX(C1:C1000)&lt;ROW(1:1),"",VLOOKUP(ROW(1:1),C1:D1000,2))</f>
        <v>#REF!</v>
      </c>
      <c r="AH2" s="1" t="str">
        <f>AJ2&amp;", "&amp;AL2</f>
        <v>14, 44</v>
      </c>
      <c r="AI2" s="1" t="e">
        <f t="shared" ref="AI2:AI33" si="12">IF(MAX(C1:C1000)&lt;ROW(1:1),"",VLOOKUP(ROW(1:1),C1:D1000,2))</f>
        <v>#REF!</v>
      </c>
      <c r="AJ2" s="1">
        <f>AT2+1</f>
        <v>14</v>
      </c>
      <c r="AK2" s="1" t="e">
        <f t="shared" ref="AK2:AK33" si="13">IF(MAX(C1:C1000)&lt;ROW(1:1),"",VLOOKUP(ROW(1:1),C1:D1000,2))</f>
        <v>#REF!</v>
      </c>
      <c r="AL2" s="1">
        <f>AJ2+30</f>
        <v>44</v>
      </c>
      <c r="AM2" s="1">
        <v>250</v>
      </c>
      <c r="AN2" s="75" t="e">
        <f>"«"&amp;D2&amp;"» ("&amp;M2&amp;")"</f>
        <v>#REF!</v>
      </c>
      <c r="AP2" s="47" t="s">
        <v>19</v>
      </c>
      <c r="AQ2" s="47">
        <v>8</v>
      </c>
      <c r="AR2" s="2" t="s">
        <v>346</v>
      </c>
      <c r="AT2" s="1">
        <v>13</v>
      </c>
      <c r="AU2" s="1">
        <v>200</v>
      </c>
      <c r="AV2" s="1">
        <v>201</v>
      </c>
      <c r="AW2" s="1">
        <v>400</v>
      </c>
      <c r="AX2" s="1">
        <v>401</v>
      </c>
      <c r="AY2" s="1">
        <v>600</v>
      </c>
      <c r="AZ2" s="1">
        <v>601</v>
      </c>
      <c r="BA2" s="1">
        <v>800</v>
      </c>
      <c r="BB2" s="1">
        <v>801</v>
      </c>
      <c r="BC2" s="1">
        <v>1000</v>
      </c>
    </row>
    <row r="3" spans="1:55" ht="18.75" x14ac:dyDescent="0.3">
      <c r="A3" s="11" t="e">
        <f>инф!#REF!</f>
        <v>#REF!</v>
      </c>
      <c r="B3" s="10" t="e">
        <f>инф!#REF!</f>
        <v>#REF!</v>
      </c>
      <c r="C3" s="30" t="e">
        <f>IF(COUNTIF(инф!B$1:инф!#REF!,инф!#REF!)=1,MAX(C$1:C2)+1,"")</f>
        <v>#REF!</v>
      </c>
      <c r="D3" s="44" t="e">
        <f>инф!#REF!</f>
        <v>#REF!</v>
      </c>
      <c r="E3" s="45" t="str">
        <f>IF(COUNTIF(F$1:F3,F3)=1,MAX(E$1:E2)+1,"")</f>
        <v/>
      </c>
      <c r="F3" s="45" t="e">
        <f t="shared" si="0"/>
        <v>#REF!</v>
      </c>
      <c r="G3" s="10" t="e">
        <f t="shared" si="1"/>
        <v>#REF!</v>
      </c>
      <c r="H3" s="10" t="e">
        <f t="shared" ref="H3:H66" si="14">O3</f>
        <v>#REF!</v>
      </c>
      <c r="I3" s="10" t="e">
        <f t="shared" si="2"/>
        <v>#REF!</v>
      </c>
      <c r="J3" s="10" t="e">
        <f t="shared" si="3"/>
        <v>#REF!</v>
      </c>
      <c r="K3" s="10" t="e">
        <f>инф!#REF!</f>
        <v>#REF!</v>
      </c>
      <c r="L3" s="10" t="e">
        <f>инф!#REF!</f>
        <v>#REF!</v>
      </c>
      <c r="M3" s="10" t="e">
        <f>инф!#REF!</f>
        <v>#REF!</v>
      </c>
      <c r="N3" s="10" t="e">
        <f>"Сроки:
"
&amp;инф!#REF!</f>
        <v>#REF!</v>
      </c>
      <c r="O3" s="10" t="e">
        <f t="shared" si="4"/>
        <v>#REF!</v>
      </c>
      <c r="P3" s="10" t="s">
        <v>28</v>
      </c>
      <c r="Q3" s="46" t="e">
        <f>SUBSTITUTE(инф!#REF!,"1эт.",$Q$1)</f>
        <v>#REF!</v>
      </c>
      <c r="R3" s="46" t="e">
        <f t="shared" ref="R3:R66" si="15">SUBSTITUTE(Q3,"2эт.",$R$1)</f>
        <v>#REF!</v>
      </c>
      <c r="S3" s="46" t="e">
        <f t="shared" ref="S3:S66" si="16">SUBSTITUTE(R3,"3эт.",$S$1)</f>
        <v>#REF!</v>
      </c>
      <c r="T3" s="46" t="e">
        <f>SUBSTITUTE(инф!#REF!,"1эт.",$T$1)</f>
        <v>#REF!</v>
      </c>
      <c r="U3" s="46" t="e">
        <f t="shared" ref="U3:U66" si="17">MID(T3,1,SEARCH("2эт.",T3)-1)</f>
        <v>#REF!</v>
      </c>
      <c r="V3" s="46" t="e">
        <f t="shared" ref="V3:V66" si="18">MID(U3,1,SEARCH(" - ",U3)-1)</f>
        <v>#REF!</v>
      </c>
      <c r="W3" s="11" t="e">
        <f t="shared" si="5"/>
        <v>#REF!</v>
      </c>
      <c r="X3" s="12" t="s">
        <v>71</v>
      </c>
      <c r="Y3" s="32" t="e">
        <f t="shared" si="6"/>
        <v>#REF!</v>
      </c>
      <c r="Z3" s="32">
        <v>32</v>
      </c>
      <c r="AA3" s="50" t="e">
        <f t="shared" ref="AA3:AA57" si="19">VLOOKUP(Z3,$G$1:$H$1000,2,0)</f>
        <v>#N/A</v>
      </c>
      <c r="AB3" s="50" t="e">
        <f t="shared" si="7"/>
        <v>#REF!</v>
      </c>
      <c r="AC3" s="50" t="e">
        <f t="shared" si="8"/>
        <v>#REF!</v>
      </c>
      <c r="AD3" s="33" t="e">
        <f t="shared" si="9"/>
        <v>#N/A</v>
      </c>
      <c r="AE3" s="1" t="e">
        <f t="shared" si="10"/>
        <v>#REF!</v>
      </c>
      <c r="AF3" s="1">
        <v>103</v>
      </c>
      <c r="AG3" s="1" t="e">
        <f t="shared" si="11"/>
        <v>#REF!</v>
      </c>
      <c r="AH3" s="1" t="str">
        <f t="shared" ref="AH3:AH66" si="20">AJ3&amp;", "&amp;AL3</f>
        <v>45, 75</v>
      </c>
      <c r="AI3" s="1" t="e">
        <f t="shared" si="12"/>
        <v>#REF!</v>
      </c>
      <c r="AJ3" s="1">
        <f>AL2+1</f>
        <v>45</v>
      </c>
      <c r="AK3" s="1" t="e">
        <f t="shared" si="13"/>
        <v>#REF!</v>
      </c>
      <c r="AL3" s="1">
        <f>AJ3+30</f>
        <v>75</v>
      </c>
      <c r="AM3" s="1">
        <v>251</v>
      </c>
      <c r="AN3" s="75" t="e">
        <f t="shared" ref="AN3:AN47" si="21">"«"&amp;D3&amp;"» ("&amp;M3&amp;")"</f>
        <v>#REF!</v>
      </c>
      <c r="AP3" s="48" t="s">
        <v>20</v>
      </c>
      <c r="AQ3" s="48">
        <v>9</v>
      </c>
      <c r="AR3" s="2" t="s">
        <v>347</v>
      </c>
    </row>
    <row r="4" spans="1:55" ht="33.75" customHeight="1" x14ac:dyDescent="0.3">
      <c r="A4" s="11" t="e">
        <f>инф!#REF!</f>
        <v>#REF!</v>
      </c>
      <c r="B4" s="10" t="e">
        <f>инф!#REF!</f>
        <v>#REF!</v>
      </c>
      <c r="C4" s="30" t="e">
        <f>IF(COUNTIF(инф!B$1:инф!#REF!,инф!#REF!)=1,MAX(C$1:C3)+1,"")</f>
        <v>#REF!</v>
      </c>
      <c r="D4" s="44" t="e">
        <f>инф!#REF!</f>
        <v>#REF!</v>
      </c>
      <c r="E4" s="45" t="str">
        <f>IF(COUNTIF(F$1:F4,F4)=1,MAX(E$1:E3)+1,"")</f>
        <v/>
      </c>
      <c r="F4" s="45" t="e">
        <f t="shared" si="0"/>
        <v>#REF!</v>
      </c>
      <c r="G4" s="10" t="e">
        <f t="shared" si="1"/>
        <v>#REF!</v>
      </c>
      <c r="H4" s="10" t="e">
        <f t="shared" si="14"/>
        <v>#REF!</v>
      </c>
      <c r="I4" s="10" t="e">
        <f t="shared" si="2"/>
        <v>#REF!</v>
      </c>
      <c r="J4" s="10" t="e">
        <f t="shared" si="3"/>
        <v>#REF!</v>
      </c>
      <c r="K4" s="10" t="e">
        <f>инф!#REF!</f>
        <v>#REF!</v>
      </c>
      <c r="L4" s="10" t="e">
        <f>инф!#REF!</f>
        <v>#REF!</v>
      </c>
      <c r="M4" s="10" t="e">
        <f>инф!#REF!</f>
        <v>#REF!</v>
      </c>
      <c r="N4" s="10" t="e">
        <f>"Сроки:
"
&amp;инф!#REF!</f>
        <v>#REF!</v>
      </c>
      <c r="O4" s="10" t="e">
        <f t="shared" si="4"/>
        <v>#REF!</v>
      </c>
      <c r="P4" s="10" t="s">
        <v>29</v>
      </c>
      <c r="Q4" s="46" t="e">
        <f>SUBSTITUTE(инф!#REF!,"1эт.",$Q$1)</f>
        <v>#REF!</v>
      </c>
      <c r="R4" s="46" t="e">
        <f t="shared" si="15"/>
        <v>#REF!</v>
      </c>
      <c r="S4" s="46" t="e">
        <f t="shared" si="16"/>
        <v>#REF!</v>
      </c>
      <c r="T4" s="46" t="e">
        <f>SUBSTITUTE(инф!#REF!,"1эт.",$T$1)</f>
        <v>#REF!</v>
      </c>
      <c r="U4" s="46" t="e">
        <f t="shared" si="17"/>
        <v>#REF!</v>
      </c>
      <c r="V4" s="46" t="e">
        <f t="shared" si="18"/>
        <v>#REF!</v>
      </c>
      <c r="W4" s="11" t="e">
        <f t="shared" si="5"/>
        <v>#REF!</v>
      </c>
      <c r="X4" s="12" t="s">
        <v>72</v>
      </c>
      <c r="Y4" s="32" t="e">
        <f t="shared" si="6"/>
        <v>#REF!</v>
      </c>
      <c r="Z4" s="32">
        <v>33</v>
      </c>
      <c r="AA4" s="50" t="e">
        <f t="shared" si="19"/>
        <v>#N/A</v>
      </c>
      <c r="AB4" s="50" t="e">
        <f t="shared" si="7"/>
        <v>#REF!</v>
      </c>
      <c r="AC4" s="50" t="e">
        <f t="shared" si="8"/>
        <v>#REF!</v>
      </c>
      <c r="AD4" s="33" t="str">
        <f t="shared" si="9"/>
        <v/>
      </c>
      <c r="AE4" s="1" t="e">
        <f t="shared" si="10"/>
        <v>#REF!</v>
      </c>
      <c r="AF4" s="1">
        <v>104</v>
      </c>
      <c r="AG4" s="1" t="e">
        <f t="shared" si="11"/>
        <v>#REF!</v>
      </c>
      <c r="AH4" s="1" t="str">
        <f t="shared" si="20"/>
        <v>76, 106</v>
      </c>
      <c r="AI4" s="1" t="e">
        <f t="shared" si="12"/>
        <v>#REF!</v>
      </c>
      <c r="AJ4" s="1">
        <f t="shared" ref="AJ4:AJ33" si="22">AL3+1</f>
        <v>76</v>
      </c>
      <c r="AK4" s="1" t="e">
        <f t="shared" si="13"/>
        <v>#REF!</v>
      </c>
      <c r="AL4" s="1">
        <f t="shared" ref="AL4:AL33" si="23">AJ4+30</f>
        <v>106</v>
      </c>
      <c r="AM4" s="1">
        <v>252</v>
      </c>
      <c r="AN4" s="75" t="e">
        <f t="shared" si="21"/>
        <v>#REF!</v>
      </c>
      <c r="AP4" s="48" t="s">
        <v>21</v>
      </c>
      <c r="AQ4" s="48">
        <v>10</v>
      </c>
      <c r="AR4" s="2" t="s">
        <v>348</v>
      </c>
    </row>
    <row r="5" spans="1:55" ht="18.75" x14ac:dyDescent="0.3">
      <c r="A5" s="11" t="e">
        <f>инф!#REF!</f>
        <v>#REF!</v>
      </c>
      <c r="B5" s="10" t="e">
        <f>инф!#REF!</f>
        <v>#REF!</v>
      </c>
      <c r="C5" s="30" t="e">
        <f>IF(COUNTIF(инф!B$1:инф!#REF!,инф!#REF!)=1,MAX(C$1:C4)+1,"")</f>
        <v>#REF!</v>
      </c>
      <c r="D5" s="44" t="e">
        <f>инф!#REF!</f>
        <v>#REF!</v>
      </c>
      <c r="E5" s="45" t="str">
        <f>IF(COUNTIF(F$1:F5,F5)=1,MAX(E$1:E4)+1,"")</f>
        <v/>
      </c>
      <c r="F5" s="45" t="e">
        <f t="shared" si="0"/>
        <v>#REF!</v>
      </c>
      <c r="G5" s="10" t="e">
        <f t="shared" si="1"/>
        <v>#REF!</v>
      </c>
      <c r="H5" s="10" t="e">
        <f t="shared" si="14"/>
        <v>#REF!</v>
      </c>
      <c r="I5" s="10" t="e">
        <f t="shared" si="2"/>
        <v>#REF!</v>
      </c>
      <c r="J5" s="10" t="e">
        <f t="shared" si="3"/>
        <v>#REF!</v>
      </c>
      <c r="K5" s="10" t="e">
        <f>инф!#REF!</f>
        <v>#REF!</v>
      </c>
      <c r="L5" s="10" t="e">
        <f>инф!#REF!</f>
        <v>#REF!</v>
      </c>
      <c r="M5" s="10" t="e">
        <f>инф!#REF!</f>
        <v>#REF!</v>
      </c>
      <c r="N5" s="10" t="e">
        <f>"Сроки:
"
&amp;инф!#REF!</f>
        <v>#REF!</v>
      </c>
      <c r="O5" s="10" t="e">
        <f t="shared" si="4"/>
        <v>#REF!</v>
      </c>
      <c r="P5" s="10" t="s">
        <v>30</v>
      </c>
      <c r="Q5" s="46" t="e">
        <f>SUBSTITUTE(инф!#REF!,"1эт.",$Q$1)</f>
        <v>#REF!</v>
      </c>
      <c r="R5" s="46" t="e">
        <f t="shared" si="15"/>
        <v>#REF!</v>
      </c>
      <c r="S5" s="46" t="e">
        <f t="shared" si="16"/>
        <v>#REF!</v>
      </c>
      <c r="T5" s="46" t="e">
        <f>SUBSTITUTE(инф!#REF!,"1эт.",$T$1)</f>
        <v>#REF!</v>
      </c>
      <c r="U5" s="46" t="e">
        <f t="shared" si="17"/>
        <v>#REF!</v>
      </c>
      <c r="V5" s="46" t="e">
        <f t="shared" si="18"/>
        <v>#REF!</v>
      </c>
      <c r="W5" s="11" t="e">
        <f t="shared" si="5"/>
        <v>#REF!</v>
      </c>
      <c r="X5" s="12" t="s">
        <v>73</v>
      </c>
      <c r="Y5" s="32" t="e">
        <f t="shared" si="6"/>
        <v>#REF!</v>
      </c>
      <c r="Z5" s="32">
        <v>34</v>
      </c>
      <c r="AA5" s="50" t="e">
        <f t="shared" si="19"/>
        <v>#N/A</v>
      </c>
      <c r="AB5" s="50" t="e">
        <f t="shared" si="7"/>
        <v>#REF!</v>
      </c>
      <c r="AC5" s="50" t="e">
        <f t="shared" si="8"/>
        <v>#REF!</v>
      </c>
      <c r="AD5" s="33" t="str">
        <f t="shared" si="9"/>
        <v/>
      </c>
      <c r="AE5" s="1" t="e">
        <f t="shared" si="10"/>
        <v>#REF!</v>
      </c>
      <c r="AF5" s="1">
        <v>105</v>
      </c>
      <c r="AG5" s="1" t="e">
        <f t="shared" si="11"/>
        <v>#REF!</v>
      </c>
      <c r="AH5" s="1" t="str">
        <f t="shared" si="20"/>
        <v>107, 137</v>
      </c>
      <c r="AI5" s="1" t="e">
        <f t="shared" si="12"/>
        <v>#REF!</v>
      </c>
      <c r="AJ5" s="1">
        <f t="shared" si="22"/>
        <v>107</v>
      </c>
      <c r="AK5" s="1" t="e">
        <f t="shared" si="13"/>
        <v>#REF!</v>
      </c>
      <c r="AL5" s="1">
        <f t="shared" si="23"/>
        <v>137</v>
      </c>
      <c r="AM5" s="1">
        <v>253</v>
      </c>
      <c r="AN5" s="75" t="e">
        <f t="shared" si="21"/>
        <v>#REF!</v>
      </c>
      <c r="AP5" s="48" t="s">
        <v>22</v>
      </c>
      <c r="AQ5" s="48">
        <v>11</v>
      </c>
      <c r="AR5" s="2" t="s">
        <v>349</v>
      </c>
    </row>
    <row r="6" spans="1:55" ht="18.75" x14ac:dyDescent="0.25">
      <c r="A6" s="11" t="e">
        <f>инф!#REF!</f>
        <v>#REF!</v>
      </c>
      <c r="B6" s="10" t="e">
        <f>инф!#REF!</f>
        <v>#REF!</v>
      </c>
      <c r="C6" s="30" t="e">
        <f>IF(COUNTIF(инф!B$1:инф!#REF!,инф!#REF!)=1,MAX(C$1:C5)+1,"")</f>
        <v>#REF!</v>
      </c>
      <c r="D6" s="44" t="e">
        <f>инф!#REF!</f>
        <v>#REF!</v>
      </c>
      <c r="E6" s="45" t="str">
        <f>IF(COUNTIF(F$1:F6,F6)=1,MAX(E$1:E5)+1,"")</f>
        <v/>
      </c>
      <c r="F6" s="45" t="e">
        <f t="shared" si="0"/>
        <v>#REF!</v>
      </c>
      <c r="G6" s="10" t="e">
        <f t="shared" si="1"/>
        <v>#REF!</v>
      </c>
      <c r="H6" s="10" t="e">
        <f t="shared" si="14"/>
        <v>#REF!</v>
      </c>
      <c r="I6" s="10" t="e">
        <f t="shared" si="2"/>
        <v>#REF!</v>
      </c>
      <c r="J6" s="10" t="e">
        <f t="shared" si="3"/>
        <v>#REF!</v>
      </c>
      <c r="K6" s="10" t="e">
        <f>инф!#REF!</f>
        <v>#REF!</v>
      </c>
      <c r="L6" s="10" t="e">
        <f>инф!#REF!</f>
        <v>#REF!</v>
      </c>
      <c r="M6" s="10" t="e">
        <f>инф!#REF!</f>
        <v>#REF!</v>
      </c>
      <c r="N6" s="10" t="e">
        <f>"Сроки:
"
&amp;инф!#REF!</f>
        <v>#REF!</v>
      </c>
      <c r="O6" s="10" t="e">
        <f t="shared" si="4"/>
        <v>#REF!</v>
      </c>
      <c r="P6" s="10" t="s">
        <v>31</v>
      </c>
      <c r="Q6" s="46" t="e">
        <f>SUBSTITUTE(инф!#REF!,"1эт.",$Q$1)</f>
        <v>#REF!</v>
      </c>
      <c r="R6" s="46" t="e">
        <f t="shared" si="15"/>
        <v>#REF!</v>
      </c>
      <c r="S6" s="46" t="e">
        <f t="shared" si="16"/>
        <v>#REF!</v>
      </c>
      <c r="T6" s="46" t="e">
        <f>SUBSTITUTE(инф!#REF!,"1эт.",$T$1)</f>
        <v>#REF!</v>
      </c>
      <c r="U6" s="46" t="e">
        <f t="shared" si="17"/>
        <v>#REF!</v>
      </c>
      <c r="V6" s="46" t="e">
        <f t="shared" si="18"/>
        <v>#REF!</v>
      </c>
      <c r="W6" s="11" t="e">
        <f t="shared" si="5"/>
        <v>#REF!</v>
      </c>
      <c r="X6" s="12" t="s">
        <v>74</v>
      </c>
      <c r="Y6" s="32" t="e">
        <f t="shared" si="6"/>
        <v>#REF!</v>
      </c>
      <c r="Z6" s="32">
        <v>35</v>
      </c>
      <c r="AA6" s="50" t="e">
        <f t="shared" si="19"/>
        <v>#N/A</v>
      </c>
      <c r="AB6" s="50" t="e">
        <f t="shared" si="7"/>
        <v>#REF!</v>
      </c>
      <c r="AC6" s="50" t="e">
        <f t="shared" si="8"/>
        <v>#REF!</v>
      </c>
      <c r="AD6" s="33" t="str">
        <f t="shared" si="9"/>
        <v/>
      </c>
      <c r="AE6" s="1" t="e">
        <f t="shared" si="10"/>
        <v>#REF!</v>
      </c>
      <c r="AF6" s="1">
        <v>106</v>
      </c>
      <c r="AG6" s="1" t="e">
        <f t="shared" si="11"/>
        <v>#REF!</v>
      </c>
      <c r="AH6" s="1" t="str">
        <f t="shared" si="20"/>
        <v>138, 168</v>
      </c>
      <c r="AI6" s="1" t="e">
        <f t="shared" si="12"/>
        <v>#REF!</v>
      </c>
      <c r="AJ6" s="1">
        <f t="shared" si="22"/>
        <v>138</v>
      </c>
      <c r="AK6" s="1" t="e">
        <f t="shared" si="13"/>
        <v>#REF!</v>
      </c>
      <c r="AL6" s="1">
        <f t="shared" si="23"/>
        <v>168</v>
      </c>
      <c r="AM6" s="1">
        <v>254</v>
      </c>
      <c r="AN6" s="75" t="e">
        <f t="shared" si="21"/>
        <v>#REF!</v>
      </c>
      <c r="AP6" s="4" t="s">
        <v>23</v>
      </c>
      <c r="AQ6" s="4">
        <v>12</v>
      </c>
      <c r="AR6" s="2" t="s">
        <v>350</v>
      </c>
    </row>
    <row r="7" spans="1:55" ht="18.75" x14ac:dyDescent="0.25">
      <c r="A7" s="11" t="e">
        <f>инф!#REF!</f>
        <v>#REF!</v>
      </c>
      <c r="B7" s="10" t="e">
        <f>инф!#REF!</f>
        <v>#REF!</v>
      </c>
      <c r="C7" s="30" t="e">
        <f>IF(COUNTIF(инф!B$1:инф!#REF!,инф!#REF!)=1,MAX(C$1:C6)+1,"")</f>
        <v>#REF!</v>
      </c>
      <c r="D7" s="44" t="e">
        <f>инф!#REF!</f>
        <v>#REF!</v>
      </c>
      <c r="E7" s="45" t="str">
        <f>IF(COUNTIF(F$1:F7,F7)=1,MAX(E$1:E6)+1,"")</f>
        <v/>
      </c>
      <c r="F7" s="45" t="e">
        <f t="shared" si="0"/>
        <v>#REF!</v>
      </c>
      <c r="G7" s="10" t="e">
        <f t="shared" si="1"/>
        <v>#REF!</v>
      </c>
      <c r="H7" s="10" t="e">
        <f t="shared" si="14"/>
        <v>#REF!</v>
      </c>
      <c r="I7" s="10" t="e">
        <f t="shared" si="2"/>
        <v>#REF!</v>
      </c>
      <c r="J7" s="10" t="e">
        <f t="shared" si="3"/>
        <v>#REF!</v>
      </c>
      <c r="K7" s="10" t="e">
        <f>инф!#REF!</f>
        <v>#REF!</v>
      </c>
      <c r="L7" s="10" t="e">
        <f>инф!#REF!</f>
        <v>#REF!</v>
      </c>
      <c r="M7" s="10" t="e">
        <f>инф!#REF!</f>
        <v>#REF!</v>
      </c>
      <c r="N7" s="10" t="e">
        <f>"Сроки:
"
&amp;инф!#REF!</f>
        <v>#REF!</v>
      </c>
      <c r="O7" s="10" t="e">
        <f t="shared" si="4"/>
        <v>#REF!</v>
      </c>
      <c r="P7" s="10" t="s">
        <v>32</v>
      </c>
      <c r="Q7" s="46" t="e">
        <f>SUBSTITUTE(инф!#REF!,"1эт.",$Q$1)</f>
        <v>#REF!</v>
      </c>
      <c r="R7" s="46" t="e">
        <f t="shared" si="15"/>
        <v>#REF!</v>
      </c>
      <c r="S7" s="46" t="e">
        <f t="shared" si="16"/>
        <v>#REF!</v>
      </c>
      <c r="T7" s="46" t="e">
        <f>SUBSTITUTE(инф!#REF!,"1эт.",$T$1)</f>
        <v>#REF!</v>
      </c>
      <c r="U7" s="46" t="e">
        <f t="shared" si="17"/>
        <v>#REF!</v>
      </c>
      <c r="V7" s="46" t="e">
        <f t="shared" si="18"/>
        <v>#REF!</v>
      </c>
      <c r="W7" s="11" t="e">
        <f t="shared" si="5"/>
        <v>#REF!</v>
      </c>
      <c r="X7" s="12" t="s">
        <v>75</v>
      </c>
      <c r="Y7" s="32" t="e">
        <f t="shared" si="6"/>
        <v>#REF!</v>
      </c>
      <c r="Z7" s="32">
        <v>36</v>
      </c>
      <c r="AA7" s="50" t="e">
        <f t="shared" si="19"/>
        <v>#N/A</v>
      </c>
      <c r="AB7" s="50" t="e">
        <f t="shared" si="7"/>
        <v>#REF!</v>
      </c>
      <c r="AC7" s="50" t="e">
        <f t="shared" si="8"/>
        <v>#REF!</v>
      </c>
      <c r="AD7" s="33" t="str">
        <f t="shared" si="9"/>
        <v/>
      </c>
      <c r="AE7" s="1" t="e">
        <f t="shared" si="10"/>
        <v>#REF!</v>
      </c>
      <c r="AF7" s="1">
        <v>107</v>
      </c>
      <c r="AG7" s="1" t="e">
        <f t="shared" si="11"/>
        <v>#REF!</v>
      </c>
      <c r="AH7" s="1" t="str">
        <f t="shared" si="20"/>
        <v>169, 199</v>
      </c>
      <c r="AI7" s="1" t="e">
        <f t="shared" si="12"/>
        <v>#REF!</v>
      </c>
      <c r="AJ7" s="1">
        <f t="shared" si="22"/>
        <v>169</v>
      </c>
      <c r="AK7" s="1" t="e">
        <f t="shared" si="13"/>
        <v>#REF!</v>
      </c>
      <c r="AL7" s="1">
        <f t="shared" si="23"/>
        <v>199</v>
      </c>
      <c r="AM7" s="1">
        <v>255</v>
      </c>
      <c r="AN7" s="75" t="e">
        <f t="shared" si="21"/>
        <v>#REF!</v>
      </c>
    </row>
    <row r="8" spans="1:55" ht="18.75" x14ac:dyDescent="0.25">
      <c r="A8" s="11" t="e">
        <f>инф!#REF!</f>
        <v>#REF!</v>
      </c>
      <c r="B8" s="10" t="e">
        <f>инф!#REF!</f>
        <v>#REF!</v>
      </c>
      <c r="C8" s="30" t="e">
        <f>IF(COUNTIF(инф!B$1:инф!#REF!,инф!#REF!)=1,MAX(C$1:C7)+1,"")</f>
        <v>#REF!</v>
      </c>
      <c r="D8" s="44" t="e">
        <f>инф!#REF!</f>
        <v>#REF!</v>
      </c>
      <c r="E8" s="45" t="str">
        <f>IF(COUNTIF(F$1:F8,F8)=1,MAX(E$1:E7)+1,"")</f>
        <v/>
      </c>
      <c r="F8" s="45" t="e">
        <f t="shared" si="0"/>
        <v>#REF!</v>
      </c>
      <c r="G8" s="10" t="e">
        <f t="shared" si="1"/>
        <v>#REF!</v>
      </c>
      <c r="H8" s="10" t="e">
        <f t="shared" si="14"/>
        <v>#REF!</v>
      </c>
      <c r="I8" s="10" t="e">
        <f t="shared" si="2"/>
        <v>#REF!</v>
      </c>
      <c r="J8" s="10" t="e">
        <f t="shared" si="3"/>
        <v>#REF!</v>
      </c>
      <c r="K8" s="10" t="e">
        <f>инф!#REF!</f>
        <v>#REF!</v>
      </c>
      <c r="L8" s="10" t="e">
        <f>инф!#REF!</f>
        <v>#REF!</v>
      </c>
      <c r="M8" s="10" t="e">
        <f>инф!#REF!</f>
        <v>#REF!</v>
      </c>
      <c r="N8" s="10" t="e">
        <f>"Сроки:
"
&amp;инф!#REF!</f>
        <v>#REF!</v>
      </c>
      <c r="O8" s="10" t="e">
        <f t="shared" si="4"/>
        <v>#REF!</v>
      </c>
      <c r="P8" s="10" t="s">
        <v>33</v>
      </c>
      <c r="Q8" s="46" t="e">
        <f>SUBSTITUTE(инф!#REF!,"1эт.",$Q$1)</f>
        <v>#REF!</v>
      </c>
      <c r="R8" s="46" t="e">
        <f t="shared" si="15"/>
        <v>#REF!</v>
      </c>
      <c r="S8" s="46" t="e">
        <f t="shared" si="16"/>
        <v>#REF!</v>
      </c>
      <c r="T8" s="46" t="e">
        <f>SUBSTITUTE(инф!#REF!,"1эт.",$T$1)</f>
        <v>#REF!</v>
      </c>
      <c r="U8" s="46" t="e">
        <f t="shared" si="17"/>
        <v>#REF!</v>
      </c>
      <c r="V8" s="46" t="e">
        <f t="shared" si="18"/>
        <v>#REF!</v>
      </c>
      <c r="W8" s="11" t="e">
        <f t="shared" si="5"/>
        <v>#REF!</v>
      </c>
      <c r="X8" s="12" t="s">
        <v>76</v>
      </c>
      <c r="Y8" s="32" t="e">
        <f t="shared" si="6"/>
        <v>#REF!</v>
      </c>
      <c r="Z8" s="32">
        <v>37</v>
      </c>
      <c r="AA8" s="50" t="e">
        <f t="shared" si="19"/>
        <v>#N/A</v>
      </c>
      <c r="AB8" s="50" t="e">
        <f t="shared" si="7"/>
        <v>#REF!</v>
      </c>
      <c r="AC8" s="50" t="e">
        <f t="shared" si="8"/>
        <v>#REF!</v>
      </c>
      <c r="AD8" s="33" t="str">
        <f t="shared" si="9"/>
        <v/>
      </c>
      <c r="AE8" s="1" t="e">
        <f t="shared" si="10"/>
        <v>#REF!</v>
      </c>
      <c r="AF8" s="1">
        <v>108</v>
      </c>
      <c r="AG8" s="1" t="e">
        <f t="shared" si="11"/>
        <v>#REF!</v>
      </c>
      <c r="AH8" s="1" t="str">
        <f t="shared" si="20"/>
        <v>200, 230</v>
      </c>
      <c r="AI8" s="1" t="e">
        <f t="shared" si="12"/>
        <v>#REF!</v>
      </c>
      <c r="AJ8" s="1">
        <f t="shared" si="22"/>
        <v>200</v>
      </c>
      <c r="AK8" s="1" t="e">
        <f t="shared" si="13"/>
        <v>#REF!</v>
      </c>
      <c r="AL8" s="1">
        <f t="shared" si="23"/>
        <v>230</v>
      </c>
      <c r="AM8" s="1">
        <v>256</v>
      </c>
      <c r="AN8" s="75" t="e">
        <f t="shared" si="21"/>
        <v>#REF!</v>
      </c>
    </row>
    <row r="9" spans="1:55" ht="18.75" x14ac:dyDescent="0.25">
      <c r="A9" s="11" t="e">
        <f>инф!#REF!</f>
        <v>#REF!</v>
      </c>
      <c r="B9" s="10" t="e">
        <f>инф!#REF!</f>
        <v>#REF!</v>
      </c>
      <c r="C9" s="30" t="e">
        <f>IF(COUNTIF(инф!B$1:инф!#REF!,инф!#REF!)=1,MAX(C$1:C8)+1,"")</f>
        <v>#REF!</v>
      </c>
      <c r="D9" s="44" t="e">
        <f>инф!#REF!</f>
        <v>#REF!</v>
      </c>
      <c r="E9" s="45" t="str">
        <f>IF(COUNTIF(F$1:F9,F9)=1,MAX(E$1:E8)+1,"")</f>
        <v/>
      </c>
      <c r="F9" s="45" t="e">
        <f t="shared" si="0"/>
        <v>#REF!</v>
      </c>
      <c r="G9" s="10" t="e">
        <f t="shared" si="1"/>
        <v>#REF!</v>
      </c>
      <c r="H9" s="10" t="e">
        <f t="shared" si="14"/>
        <v>#REF!</v>
      </c>
      <c r="I9" s="10" t="e">
        <f t="shared" si="2"/>
        <v>#REF!</v>
      </c>
      <c r="J9" s="10" t="e">
        <f t="shared" si="3"/>
        <v>#REF!</v>
      </c>
      <c r="K9" s="10" t="e">
        <f>инф!#REF!</f>
        <v>#REF!</v>
      </c>
      <c r="L9" s="10" t="e">
        <f>инф!#REF!</f>
        <v>#REF!</v>
      </c>
      <c r="M9" s="10" t="e">
        <f>инф!#REF!</f>
        <v>#REF!</v>
      </c>
      <c r="N9" s="10" t="e">
        <f>"Сроки:
"
&amp;инф!#REF!</f>
        <v>#REF!</v>
      </c>
      <c r="O9" s="10" t="e">
        <f t="shared" si="4"/>
        <v>#REF!</v>
      </c>
      <c r="P9" s="10" t="s">
        <v>34</v>
      </c>
      <c r="Q9" s="46" t="e">
        <f>SUBSTITUTE(инф!#REF!,"1эт.",$Q$1)</f>
        <v>#REF!</v>
      </c>
      <c r="R9" s="46" t="e">
        <f t="shared" si="15"/>
        <v>#REF!</v>
      </c>
      <c r="S9" s="46" t="e">
        <f t="shared" si="16"/>
        <v>#REF!</v>
      </c>
      <c r="T9" s="46" t="e">
        <f>SUBSTITUTE(инф!#REF!,"1эт.",$T$1)</f>
        <v>#REF!</v>
      </c>
      <c r="U9" s="46" t="e">
        <f t="shared" si="17"/>
        <v>#REF!</v>
      </c>
      <c r="V9" s="46" t="e">
        <f t="shared" si="18"/>
        <v>#REF!</v>
      </c>
      <c r="W9" s="11" t="e">
        <f t="shared" si="5"/>
        <v>#REF!</v>
      </c>
      <c r="X9" s="12" t="s">
        <v>77</v>
      </c>
      <c r="Y9" s="32" t="e">
        <f t="shared" si="6"/>
        <v>#REF!</v>
      </c>
      <c r="Z9" s="32">
        <v>38</v>
      </c>
      <c r="AA9" s="50" t="e">
        <f t="shared" si="19"/>
        <v>#N/A</v>
      </c>
      <c r="AB9" s="50" t="e">
        <f t="shared" si="7"/>
        <v>#REF!</v>
      </c>
      <c r="AC9" s="50" t="e">
        <f t="shared" si="8"/>
        <v>#REF!</v>
      </c>
      <c r="AD9" s="33" t="str">
        <f t="shared" si="9"/>
        <v/>
      </c>
      <c r="AE9" s="1" t="e">
        <f t="shared" si="10"/>
        <v>#REF!</v>
      </c>
      <c r="AF9" s="1">
        <v>109</v>
      </c>
      <c r="AG9" s="1" t="e">
        <f t="shared" si="11"/>
        <v>#REF!</v>
      </c>
      <c r="AH9" s="1" t="str">
        <f t="shared" si="20"/>
        <v>231, 261</v>
      </c>
      <c r="AI9" s="1" t="e">
        <f t="shared" si="12"/>
        <v>#REF!</v>
      </c>
      <c r="AJ9" s="1">
        <f t="shared" si="22"/>
        <v>231</v>
      </c>
      <c r="AK9" s="1" t="e">
        <f t="shared" si="13"/>
        <v>#REF!</v>
      </c>
      <c r="AL9" s="1">
        <f t="shared" si="23"/>
        <v>261</v>
      </c>
      <c r="AM9" s="1">
        <v>257</v>
      </c>
      <c r="AN9" s="75" t="e">
        <f t="shared" si="21"/>
        <v>#REF!</v>
      </c>
    </row>
    <row r="10" spans="1:55" ht="18.75" x14ac:dyDescent="0.25">
      <c r="A10" s="11" t="e">
        <f>инф!#REF!</f>
        <v>#REF!</v>
      </c>
      <c r="B10" s="10" t="e">
        <f>инф!#REF!</f>
        <v>#REF!</v>
      </c>
      <c r="C10" s="30" t="e">
        <f>IF(COUNTIF(инф!B$1:инф!#REF!,инф!#REF!)=1,MAX(C$1:C9)+1,"")</f>
        <v>#REF!</v>
      </c>
      <c r="D10" s="44" t="e">
        <f>инф!#REF!</f>
        <v>#REF!</v>
      </c>
      <c r="E10" s="45" t="str">
        <f>IF(COUNTIF(F$1:F10,F10)=1,MAX(E$1:E9)+1,"")</f>
        <v/>
      </c>
      <c r="F10" s="45" t="e">
        <f t="shared" si="0"/>
        <v>#REF!</v>
      </c>
      <c r="G10" s="10" t="e">
        <f t="shared" si="1"/>
        <v>#REF!</v>
      </c>
      <c r="H10" s="10" t="e">
        <f t="shared" si="14"/>
        <v>#REF!</v>
      </c>
      <c r="I10" s="10" t="e">
        <f t="shared" si="2"/>
        <v>#REF!</v>
      </c>
      <c r="J10" s="10" t="e">
        <f t="shared" si="3"/>
        <v>#REF!</v>
      </c>
      <c r="K10" s="10" t="e">
        <f>инф!#REF!</f>
        <v>#REF!</v>
      </c>
      <c r="L10" s="10" t="e">
        <f>инф!#REF!</f>
        <v>#REF!</v>
      </c>
      <c r="M10" s="10" t="e">
        <f>инф!#REF!</f>
        <v>#REF!</v>
      </c>
      <c r="N10" s="10" t="e">
        <f>"Сроки:
"
&amp;инф!#REF!</f>
        <v>#REF!</v>
      </c>
      <c r="O10" s="10" t="e">
        <f t="shared" si="4"/>
        <v>#REF!</v>
      </c>
      <c r="P10" s="10" t="s">
        <v>35</v>
      </c>
      <c r="Q10" s="46" t="e">
        <f>SUBSTITUTE(инф!#REF!,"1эт.",$Q$1)</f>
        <v>#REF!</v>
      </c>
      <c r="R10" s="46" t="e">
        <f t="shared" si="15"/>
        <v>#REF!</v>
      </c>
      <c r="S10" s="46" t="e">
        <f t="shared" si="16"/>
        <v>#REF!</v>
      </c>
      <c r="T10" s="46" t="e">
        <f>SUBSTITUTE(инф!#REF!,"1эт.",$T$1)</f>
        <v>#REF!</v>
      </c>
      <c r="U10" s="46" t="e">
        <f t="shared" si="17"/>
        <v>#REF!</v>
      </c>
      <c r="V10" s="46" t="e">
        <f t="shared" si="18"/>
        <v>#REF!</v>
      </c>
      <c r="W10" s="11" t="e">
        <f t="shared" si="5"/>
        <v>#REF!</v>
      </c>
      <c r="X10" s="12" t="s">
        <v>78</v>
      </c>
      <c r="Y10" s="32" t="e">
        <f t="shared" si="6"/>
        <v>#REF!</v>
      </c>
      <c r="Z10" s="32">
        <v>39</v>
      </c>
      <c r="AA10" s="50" t="e">
        <f t="shared" si="19"/>
        <v>#N/A</v>
      </c>
      <c r="AB10" s="50" t="e">
        <f t="shared" si="7"/>
        <v>#REF!</v>
      </c>
      <c r="AC10" s="50" t="e">
        <f t="shared" si="8"/>
        <v>#REF!</v>
      </c>
      <c r="AD10" s="33" t="str">
        <f t="shared" si="9"/>
        <v/>
      </c>
      <c r="AE10" s="1" t="e">
        <f t="shared" si="10"/>
        <v>#REF!</v>
      </c>
      <c r="AF10" s="1">
        <v>110</v>
      </c>
      <c r="AG10" s="1" t="e">
        <f t="shared" si="11"/>
        <v>#REF!</v>
      </c>
      <c r="AH10" s="1" t="str">
        <f t="shared" si="20"/>
        <v>262, 292</v>
      </c>
      <c r="AI10" s="1" t="e">
        <f t="shared" si="12"/>
        <v>#REF!</v>
      </c>
      <c r="AJ10" s="1">
        <f t="shared" si="22"/>
        <v>262</v>
      </c>
      <c r="AK10" s="1" t="e">
        <f t="shared" si="13"/>
        <v>#REF!</v>
      </c>
      <c r="AL10" s="1">
        <f t="shared" si="23"/>
        <v>292</v>
      </c>
      <c r="AM10" s="1">
        <v>258</v>
      </c>
      <c r="AN10" s="75" t="e">
        <f t="shared" si="21"/>
        <v>#REF!</v>
      </c>
    </row>
    <row r="11" spans="1:55" ht="18.75" x14ac:dyDescent="0.25">
      <c r="A11" s="11" t="e">
        <f>инф!#REF!</f>
        <v>#REF!</v>
      </c>
      <c r="B11" s="10" t="e">
        <f>инф!#REF!</f>
        <v>#REF!</v>
      </c>
      <c r="C11" s="30" t="e">
        <f>IF(COUNTIF(инф!B$1:инф!#REF!,инф!#REF!)=1,MAX(C$1:C10)+1,"")</f>
        <v>#REF!</v>
      </c>
      <c r="D11" s="44" t="e">
        <f>инф!#REF!</f>
        <v>#REF!</v>
      </c>
      <c r="E11" s="45" t="str">
        <f>IF(COUNTIF(F$1:F11,F11)=1,MAX(E$1:E10)+1,"")</f>
        <v/>
      </c>
      <c r="F11" s="45" t="e">
        <f t="shared" si="0"/>
        <v>#REF!</v>
      </c>
      <c r="G11" s="10" t="e">
        <f t="shared" si="1"/>
        <v>#REF!</v>
      </c>
      <c r="H11" s="10" t="e">
        <f t="shared" si="14"/>
        <v>#REF!</v>
      </c>
      <c r="I11" s="10" t="e">
        <f t="shared" si="2"/>
        <v>#REF!</v>
      </c>
      <c r="J11" s="10" t="e">
        <f t="shared" si="3"/>
        <v>#REF!</v>
      </c>
      <c r="K11" s="10" t="e">
        <f>инф!#REF!</f>
        <v>#REF!</v>
      </c>
      <c r="L11" s="10" t="e">
        <f>инф!#REF!</f>
        <v>#REF!</v>
      </c>
      <c r="M11" s="10" t="e">
        <f>инф!#REF!</f>
        <v>#REF!</v>
      </c>
      <c r="N11" s="10" t="e">
        <f>"Сроки:
"
&amp;инф!#REF!</f>
        <v>#REF!</v>
      </c>
      <c r="O11" s="10" t="e">
        <f t="shared" si="4"/>
        <v>#REF!</v>
      </c>
      <c r="P11" s="10" t="s">
        <v>36</v>
      </c>
      <c r="Q11" s="46" t="e">
        <f>SUBSTITUTE(инф!#REF!,"1эт.",$Q$1)</f>
        <v>#REF!</v>
      </c>
      <c r="R11" s="46" t="e">
        <f t="shared" si="15"/>
        <v>#REF!</v>
      </c>
      <c r="S11" s="46" t="e">
        <f t="shared" si="16"/>
        <v>#REF!</v>
      </c>
      <c r="T11" s="46" t="e">
        <f>SUBSTITUTE(инф!#REF!,"1эт.",$T$1)</f>
        <v>#REF!</v>
      </c>
      <c r="U11" s="46" t="e">
        <f t="shared" si="17"/>
        <v>#REF!</v>
      </c>
      <c r="V11" s="46" t="e">
        <f t="shared" si="18"/>
        <v>#REF!</v>
      </c>
      <c r="W11" s="11" t="e">
        <f t="shared" si="5"/>
        <v>#REF!</v>
      </c>
      <c r="X11" s="12" t="s">
        <v>79</v>
      </c>
      <c r="Y11" s="32" t="e">
        <f t="shared" si="6"/>
        <v>#REF!</v>
      </c>
      <c r="Z11" s="32">
        <v>40</v>
      </c>
      <c r="AA11" s="50" t="e">
        <f t="shared" si="19"/>
        <v>#N/A</v>
      </c>
      <c r="AB11" s="50" t="e">
        <f t="shared" si="7"/>
        <v>#REF!</v>
      </c>
      <c r="AC11" s="50" t="e">
        <f t="shared" si="8"/>
        <v>#REF!</v>
      </c>
      <c r="AD11" s="33" t="str">
        <f t="shared" si="9"/>
        <v/>
      </c>
      <c r="AE11" s="1" t="e">
        <f t="shared" si="10"/>
        <v>#REF!</v>
      </c>
      <c r="AF11" s="1">
        <v>111</v>
      </c>
      <c r="AG11" s="1" t="e">
        <f t="shared" si="11"/>
        <v>#REF!</v>
      </c>
      <c r="AH11" s="1" t="str">
        <f t="shared" si="20"/>
        <v>293, 323</v>
      </c>
      <c r="AI11" s="1" t="e">
        <f t="shared" si="12"/>
        <v>#REF!</v>
      </c>
      <c r="AJ11" s="1">
        <f t="shared" si="22"/>
        <v>293</v>
      </c>
      <c r="AK11" s="1" t="e">
        <f t="shared" si="13"/>
        <v>#REF!</v>
      </c>
      <c r="AL11" s="1">
        <f t="shared" si="23"/>
        <v>323</v>
      </c>
      <c r="AM11" s="1">
        <v>259</v>
      </c>
      <c r="AN11" s="75" t="e">
        <f t="shared" si="21"/>
        <v>#REF!</v>
      </c>
    </row>
    <row r="12" spans="1:55" ht="18.75" x14ac:dyDescent="0.25">
      <c r="A12" s="11" t="e">
        <f>инф!#REF!</f>
        <v>#REF!</v>
      </c>
      <c r="B12" s="10" t="e">
        <f>инф!#REF!</f>
        <v>#REF!</v>
      </c>
      <c r="C12" s="30" t="e">
        <f>IF(COUNTIF(инф!B$1:инф!#REF!,инф!#REF!)=1,MAX(C$1:C11)+1,"")</f>
        <v>#REF!</v>
      </c>
      <c r="D12" s="44" t="e">
        <f>инф!#REF!</f>
        <v>#REF!</v>
      </c>
      <c r="E12" s="45" t="str">
        <f>IF(COUNTIF(F$1:F12,F12)=1,MAX(E$1:E11)+1,"")</f>
        <v/>
      </c>
      <c r="F12" s="45" t="e">
        <f t="shared" si="0"/>
        <v>#REF!</v>
      </c>
      <c r="G12" s="10" t="e">
        <f t="shared" si="1"/>
        <v>#REF!</v>
      </c>
      <c r="H12" s="10" t="e">
        <f t="shared" si="14"/>
        <v>#REF!</v>
      </c>
      <c r="I12" s="10" t="e">
        <f t="shared" si="2"/>
        <v>#REF!</v>
      </c>
      <c r="J12" s="10" t="e">
        <f t="shared" si="3"/>
        <v>#REF!</v>
      </c>
      <c r="K12" s="10" t="e">
        <f>инф!#REF!</f>
        <v>#REF!</v>
      </c>
      <c r="L12" s="10" t="e">
        <f>инф!#REF!</f>
        <v>#REF!</v>
      </c>
      <c r="M12" s="10" t="e">
        <f>инф!#REF!</f>
        <v>#REF!</v>
      </c>
      <c r="N12" s="10" t="e">
        <f>"Сроки:
"
&amp;инф!#REF!</f>
        <v>#REF!</v>
      </c>
      <c r="O12" s="10" t="e">
        <f t="shared" si="4"/>
        <v>#REF!</v>
      </c>
      <c r="P12" s="10" t="s">
        <v>37</v>
      </c>
      <c r="Q12" s="46" t="e">
        <f>SUBSTITUTE(инф!#REF!,"1эт.",$Q$1)</f>
        <v>#REF!</v>
      </c>
      <c r="R12" s="46" t="e">
        <f t="shared" si="15"/>
        <v>#REF!</v>
      </c>
      <c r="S12" s="46" t="e">
        <f t="shared" si="16"/>
        <v>#REF!</v>
      </c>
      <c r="T12" s="46" t="e">
        <f>SUBSTITUTE(инф!#REF!,"1эт.",$T$1)</f>
        <v>#REF!</v>
      </c>
      <c r="U12" s="46" t="e">
        <f t="shared" si="17"/>
        <v>#REF!</v>
      </c>
      <c r="V12" s="46" t="e">
        <f t="shared" si="18"/>
        <v>#REF!</v>
      </c>
      <c r="W12" s="11" t="e">
        <f t="shared" si="5"/>
        <v>#REF!</v>
      </c>
      <c r="X12" s="12" t="s">
        <v>80</v>
      </c>
      <c r="Y12" s="32" t="e">
        <f t="shared" si="6"/>
        <v>#REF!</v>
      </c>
      <c r="Z12" s="32">
        <v>41</v>
      </c>
      <c r="AA12" s="50" t="e">
        <f t="shared" si="19"/>
        <v>#N/A</v>
      </c>
      <c r="AB12" s="50" t="e">
        <f t="shared" si="7"/>
        <v>#REF!</v>
      </c>
      <c r="AC12" s="50" t="e">
        <f t="shared" si="8"/>
        <v>#REF!</v>
      </c>
      <c r="AD12" s="33" t="str">
        <f t="shared" si="9"/>
        <v/>
      </c>
      <c r="AE12" s="1" t="e">
        <f t="shared" si="10"/>
        <v>#REF!</v>
      </c>
      <c r="AF12" s="1">
        <v>112</v>
      </c>
      <c r="AG12" s="1" t="e">
        <f t="shared" si="11"/>
        <v>#REF!</v>
      </c>
      <c r="AH12" s="1" t="str">
        <f t="shared" si="20"/>
        <v>324, 354</v>
      </c>
      <c r="AI12" s="1" t="e">
        <f t="shared" si="12"/>
        <v>#REF!</v>
      </c>
      <c r="AJ12" s="1">
        <f t="shared" si="22"/>
        <v>324</v>
      </c>
      <c r="AK12" s="1" t="e">
        <f t="shared" si="13"/>
        <v>#REF!</v>
      </c>
      <c r="AL12" s="1">
        <f t="shared" si="23"/>
        <v>354</v>
      </c>
      <c r="AM12" s="1">
        <v>260</v>
      </c>
      <c r="AN12" s="75" t="e">
        <f t="shared" si="21"/>
        <v>#REF!</v>
      </c>
    </row>
    <row r="13" spans="1:55" ht="18.75" x14ac:dyDescent="0.25">
      <c r="A13" s="11" t="e">
        <f>инф!#REF!</f>
        <v>#REF!</v>
      </c>
      <c r="B13" s="10" t="e">
        <f>инф!#REF!</f>
        <v>#REF!</v>
      </c>
      <c r="C13" s="30" t="e">
        <f>IF(COUNTIF(инф!B$1:инф!#REF!,инф!#REF!)=1,MAX(C$1:C12)+1,"")</f>
        <v>#REF!</v>
      </c>
      <c r="D13" s="44" t="e">
        <f>инф!#REF!</f>
        <v>#REF!</v>
      </c>
      <c r="E13" s="45" t="str">
        <f>IF(COUNTIF(F$1:F13,F13)=1,MAX(E$1:E12)+1,"")</f>
        <v/>
      </c>
      <c r="F13" s="45" t="e">
        <f t="shared" si="0"/>
        <v>#REF!</v>
      </c>
      <c r="G13" s="10" t="e">
        <f t="shared" si="1"/>
        <v>#REF!</v>
      </c>
      <c r="H13" s="10" t="e">
        <f t="shared" si="14"/>
        <v>#REF!</v>
      </c>
      <c r="I13" s="10" t="e">
        <f t="shared" si="2"/>
        <v>#REF!</v>
      </c>
      <c r="J13" s="10" t="e">
        <f t="shared" si="3"/>
        <v>#REF!</v>
      </c>
      <c r="K13" s="10" t="e">
        <f>инф!#REF!</f>
        <v>#REF!</v>
      </c>
      <c r="L13" s="10" t="e">
        <f>инф!#REF!</f>
        <v>#REF!</v>
      </c>
      <c r="M13" s="10" t="e">
        <f>инф!#REF!</f>
        <v>#REF!</v>
      </c>
      <c r="N13" s="10" t="e">
        <f>"Сроки:
"
&amp;инф!#REF!</f>
        <v>#REF!</v>
      </c>
      <c r="O13" s="10" t="e">
        <f t="shared" si="4"/>
        <v>#REF!</v>
      </c>
      <c r="P13" s="10" t="s">
        <v>38</v>
      </c>
      <c r="Q13" s="46" t="e">
        <f>SUBSTITUTE(инф!#REF!,"1эт.",$Q$1)</f>
        <v>#REF!</v>
      </c>
      <c r="R13" s="46" t="e">
        <f t="shared" si="15"/>
        <v>#REF!</v>
      </c>
      <c r="S13" s="46" t="e">
        <f t="shared" si="16"/>
        <v>#REF!</v>
      </c>
      <c r="T13" s="46" t="e">
        <f>SUBSTITUTE(инф!#REF!,"1эт.",$T$1)</f>
        <v>#REF!</v>
      </c>
      <c r="U13" s="46" t="e">
        <f t="shared" si="17"/>
        <v>#REF!</v>
      </c>
      <c r="V13" s="46" t="e">
        <f t="shared" si="18"/>
        <v>#REF!</v>
      </c>
      <c r="W13" s="11" t="e">
        <f t="shared" si="5"/>
        <v>#REF!</v>
      </c>
      <c r="X13" s="12" t="s">
        <v>81</v>
      </c>
      <c r="Y13" s="32" t="e">
        <f t="shared" si="6"/>
        <v>#REF!</v>
      </c>
      <c r="Z13" s="32">
        <v>42</v>
      </c>
      <c r="AA13" s="50" t="e">
        <f t="shared" si="19"/>
        <v>#N/A</v>
      </c>
      <c r="AB13" s="50" t="e">
        <f t="shared" si="7"/>
        <v>#REF!</v>
      </c>
      <c r="AC13" s="50" t="e">
        <f t="shared" si="8"/>
        <v>#REF!</v>
      </c>
      <c r="AD13" s="33" t="str">
        <f t="shared" si="9"/>
        <v/>
      </c>
      <c r="AE13" s="1" t="e">
        <f t="shared" si="10"/>
        <v>#REF!</v>
      </c>
      <c r="AF13" s="1">
        <v>113</v>
      </c>
      <c r="AG13" s="1" t="e">
        <f t="shared" si="11"/>
        <v>#REF!</v>
      </c>
      <c r="AH13" s="1" t="str">
        <f t="shared" si="20"/>
        <v>355, 385</v>
      </c>
      <c r="AI13" s="1" t="e">
        <f t="shared" si="12"/>
        <v>#REF!</v>
      </c>
      <c r="AJ13" s="1">
        <f t="shared" si="22"/>
        <v>355</v>
      </c>
      <c r="AK13" s="1" t="e">
        <f t="shared" si="13"/>
        <v>#REF!</v>
      </c>
      <c r="AL13" s="1">
        <f t="shared" si="23"/>
        <v>385</v>
      </c>
      <c r="AM13" s="1">
        <v>261</v>
      </c>
      <c r="AN13" s="75" t="e">
        <f t="shared" si="21"/>
        <v>#REF!</v>
      </c>
    </row>
    <row r="14" spans="1:55" ht="18.75" x14ac:dyDescent="0.25">
      <c r="A14" s="11" t="e">
        <f>инф!#REF!</f>
        <v>#REF!</v>
      </c>
      <c r="B14" s="10">
        <f>инф!A6</f>
        <v>0</v>
      </c>
      <c r="C14" s="30" t="str">
        <f>IF(COUNTIF(инф!B$1:'инф'!B6,инф!B6)=1,MAX(C$1:C13)+1,"")</f>
        <v/>
      </c>
      <c r="D14" s="44">
        <f>инф!B6</f>
        <v>0</v>
      </c>
      <c r="E14" s="45">
        <f>IF(COUNTIF(F$1:F14,F14)=1,MAX(E$1:E13)+1,"")</f>
        <v>2</v>
      </c>
      <c r="F14" s="45" t="e">
        <f t="shared" si="0"/>
        <v>#N/A</v>
      </c>
      <c r="G14" s="10" t="e">
        <f t="shared" si="1"/>
        <v>#N/A</v>
      </c>
      <c r="H14" s="10" t="e">
        <f t="shared" si="14"/>
        <v>#REF!</v>
      </c>
      <c r="I14" s="10" t="e">
        <f t="shared" si="2"/>
        <v>#N/A</v>
      </c>
      <c r="J14" s="10" t="e">
        <f t="shared" si="3"/>
        <v>#N/A</v>
      </c>
      <c r="K14" s="10">
        <f>инф!C6</f>
        <v>102</v>
      </c>
      <c r="L14" s="10">
        <f>инф!D6</f>
        <v>25</v>
      </c>
      <c r="M14" s="10" t="e">
        <f>инф!#REF!</f>
        <v>#REF!</v>
      </c>
      <c r="N14" s="10" t="str">
        <f>"Сроки:
"
&amp;инф!E6</f>
        <v>Сроки:
Группа 3
24.09 - 12.10.2019</v>
      </c>
      <c r="O14" s="10" t="e">
        <f t="shared" si="4"/>
        <v>#REF!</v>
      </c>
      <c r="P14" s="10" t="s">
        <v>39</v>
      </c>
      <c r="Q14" s="46" t="str">
        <f>SUBSTITUTE(инф!E6,"1эт.",$Q$1)</f>
        <v>Группа 3
24.09 - 12.10.2019</v>
      </c>
      <c r="R14" s="46" t="str">
        <f t="shared" si="15"/>
        <v>Группа 3
24.09 - 12.10.2019</v>
      </c>
      <c r="S14" s="46" t="str">
        <f t="shared" si="16"/>
        <v>Группа 3
24.09 - 12.10.2019</v>
      </c>
      <c r="T14" s="46" t="str">
        <f>SUBSTITUTE(инф!E6,"1эт.",$T$1)</f>
        <v>Группа 3
24.09 - 12.10.2019</v>
      </c>
      <c r="U14" s="46" t="e">
        <f t="shared" si="17"/>
        <v>#VALUE!</v>
      </c>
      <c r="V14" s="46" t="e">
        <f t="shared" si="18"/>
        <v>#VALUE!</v>
      </c>
      <c r="W14" s="11" t="e">
        <f t="shared" si="5"/>
        <v>#REF!</v>
      </c>
      <c r="X14" s="12" t="s">
        <v>82</v>
      </c>
      <c r="Y14" s="32" t="e">
        <f t="shared" si="6"/>
        <v>#REF!</v>
      </c>
      <c r="Z14" s="32">
        <v>43</v>
      </c>
      <c r="AA14" s="50" t="e">
        <f t="shared" si="19"/>
        <v>#N/A</v>
      </c>
      <c r="AB14" s="50" t="e">
        <f t="shared" si="7"/>
        <v>#N/A</v>
      </c>
      <c r="AC14" s="50" t="e">
        <f t="shared" si="8"/>
        <v>#N/A</v>
      </c>
      <c r="AD14" s="33" t="str">
        <f t="shared" si="9"/>
        <v/>
      </c>
      <c r="AE14" s="1" t="e">
        <f t="shared" si="10"/>
        <v>#REF!</v>
      </c>
      <c r="AF14" s="1">
        <v>114</v>
      </c>
      <c r="AG14" s="1" t="e">
        <f t="shared" si="11"/>
        <v>#REF!</v>
      </c>
      <c r="AH14" s="1" t="str">
        <f t="shared" si="20"/>
        <v>386, 416</v>
      </c>
      <c r="AI14" s="1" t="e">
        <f t="shared" si="12"/>
        <v>#REF!</v>
      </c>
      <c r="AJ14" s="1">
        <f t="shared" si="22"/>
        <v>386</v>
      </c>
      <c r="AK14" s="1" t="e">
        <f t="shared" si="13"/>
        <v>#REF!</v>
      </c>
      <c r="AL14" s="1">
        <f t="shared" si="23"/>
        <v>416</v>
      </c>
      <c r="AM14" s="1">
        <v>262</v>
      </c>
      <c r="AN14" s="75" t="e">
        <f t="shared" si="21"/>
        <v>#REF!</v>
      </c>
    </row>
    <row r="15" spans="1:55" ht="18.75" x14ac:dyDescent="0.25">
      <c r="A15" s="11" t="e">
        <f>инф!#REF!</f>
        <v>#REF!</v>
      </c>
      <c r="B15" s="10">
        <f>инф!A8</f>
        <v>0</v>
      </c>
      <c r="C15" s="30" t="str">
        <f>IF(COUNTIF(инф!B$1:'инф'!B8,инф!B8)=1,MAX(C$1:C14)+1,"")</f>
        <v/>
      </c>
      <c r="D15" s="44">
        <f>инф!B8</f>
        <v>0</v>
      </c>
      <c r="E15" s="45" t="str">
        <f>IF(COUNTIF(F$1:F15,F15)=1,MAX(E$1:E14)+1,"")</f>
        <v/>
      </c>
      <c r="F15" s="45" t="e">
        <f t="shared" si="0"/>
        <v>#N/A</v>
      </c>
      <c r="G15" s="10" t="e">
        <f t="shared" si="1"/>
        <v>#N/A</v>
      </c>
      <c r="H15" s="10" t="e">
        <f t="shared" si="14"/>
        <v>#REF!</v>
      </c>
      <c r="I15" s="10" t="e">
        <f t="shared" si="2"/>
        <v>#N/A</v>
      </c>
      <c r="J15" s="10" t="e">
        <f t="shared" si="3"/>
        <v>#N/A</v>
      </c>
      <c r="K15" s="10">
        <f>инф!C8</f>
        <v>102</v>
      </c>
      <c r="L15" s="10">
        <f>инф!D8</f>
        <v>25</v>
      </c>
      <c r="M15" s="10" t="e">
        <f>инф!#REF!</f>
        <v>#REF!</v>
      </c>
      <c r="N15" s="10" t="str">
        <f>"Сроки:
"
&amp;инф!E8</f>
        <v>Сроки:
Группа 5
08.10 - 26.10.2019</v>
      </c>
      <c r="O15" s="10" t="e">
        <f t="shared" si="4"/>
        <v>#REF!</v>
      </c>
      <c r="P15" s="10" t="s">
        <v>40</v>
      </c>
      <c r="Q15" s="46" t="str">
        <f>SUBSTITUTE(инф!E8,"1эт.",$Q$1)</f>
        <v>Группа 5
08.10 - 26.10.2019</v>
      </c>
      <c r="R15" s="46" t="str">
        <f t="shared" si="15"/>
        <v>Группа 5
08.10 - 26.10.2019</v>
      </c>
      <c r="S15" s="46" t="str">
        <f t="shared" si="16"/>
        <v>Группа 5
08.10 - 26.10.2019</v>
      </c>
      <c r="T15" s="46" t="str">
        <f>SUBSTITUTE(инф!E8,"1эт.",$T$1)</f>
        <v>Группа 5
08.10 - 26.10.2019</v>
      </c>
      <c r="U15" s="46" t="e">
        <f t="shared" si="17"/>
        <v>#VALUE!</v>
      </c>
      <c r="V15" s="46" t="e">
        <f t="shared" si="18"/>
        <v>#VALUE!</v>
      </c>
      <c r="W15" s="11" t="e">
        <f t="shared" si="5"/>
        <v>#REF!</v>
      </c>
      <c r="X15" s="12" t="s">
        <v>83</v>
      </c>
      <c r="Y15" s="32" t="e">
        <f t="shared" si="6"/>
        <v>#REF!</v>
      </c>
      <c r="Z15" s="32">
        <v>44</v>
      </c>
      <c r="AA15" s="50" t="e">
        <f t="shared" si="19"/>
        <v>#N/A</v>
      </c>
      <c r="AB15" s="50" t="e">
        <f t="shared" si="7"/>
        <v>#N/A</v>
      </c>
      <c r="AC15" s="50" t="e">
        <f t="shared" si="8"/>
        <v>#N/A</v>
      </c>
      <c r="AD15" s="33" t="str">
        <f t="shared" si="9"/>
        <v/>
      </c>
      <c r="AE15" s="1" t="e">
        <f t="shared" si="10"/>
        <v>#REF!</v>
      </c>
      <c r="AF15" s="1">
        <v>115</v>
      </c>
      <c r="AG15" s="1" t="e">
        <f t="shared" si="11"/>
        <v>#REF!</v>
      </c>
      <c r="AH15" s="1" t="str">
        <f t="shared" si="20"/>
        <v>417, 447</v>
      </c>
      <c r="AI15" s="1" t="e">
        <f t="shared" si="12"/>
        <v>#REF!</v>
      </c>
      <c r="AJ15" s="1">
        <f t="shared" si="22"/>
        <v>417</v>
      </c>
      <c r="AK15" s="1" t="e">
        <f t="shared" si="13"/>
        <v>#REF!</v>
      </c>
      <c r="AL15" s="1">
        <f t="shared" si="23"/>
        <v>447</v>
      </c>
      <c r="AM15" s="1">
        <v>263</v>
      </c>
      <c r="AN15" s="75" t="e">
        <f t="shared" si="21"/>
        <v>#REF!</v>
      </c>
    </row>
    <row r="16" spans="1:55" ht="18.75" x14ac:dyDescent="0.25">
      <c r="A16" s="11" t="e">
        <f>инф!#REF!</f>
        <v>#REF!</v>
      </c>
      <c r="B16" s="10" t="str">
        <f>инф!A18</f>
        <v xml:space="preserve">Воспитатели ДОО </v>
      </c>
      <c r="C16" s="30" t="e">
        <f>IF(COUNTIF(инф!B$1:'инф'!B18,инф!B18)=1,MAX(C$1:C15)+1,"")</f>
        <v>#REF!</v>
      </c>
      <c r="D16" s="44" t="str">
        <f>инф!B18</f>
        <v>"Формирование у дошкольников навыков безопасного участия в дорожном движении"</v>
      </c>
      <c r="E16" s="45" t="str">
        <f>IF(COUNTIF(F$1:F16,F16)=1,MAX(E$1:E15)+1,"")</f>
        <v/>
      </c>
      <c r="F16" s="45" t="e">
        <f t="shared" si="0"/>
        <v>#N/A</v>
      </c>
      <c r="G16" s="10" t="e">
        <f t="shared" si="1"/>
        <v>#N/A</v>
      </c>
      <c r="H16" s="10" t="e">
        <f t="shared" si="14"/>
        <v>#REF!</v>
      </c>
      <c r="I16" s="10" t="e">
        <f t="shared" si="2"/>
        <v>#N/A</v>
      </c>
      <c r="J16" s="10" t="e">
        <f t="shared" si="3"/>
        <v>#N/A</v>
      </c>
      <c r="K16" s="10">
        <f>инф!C18</f>
        <v>18</v>
      </c>
      <c r="L16" s="10">
        <f>инф!D18</f>
        <v>25</v>
      </c>
      <c r="M16" s="10" t="e">
        <f>инф!#REF!</f>
        <v>#REF!</v>
      </c>
      <c r="N16" s="10" t="str">
        <f>"Сроки:
"
&amp;инф!E18</f>
        <v>Сроки:
17.09 - 19.09.2019</v>
      </c>
      <c r="O16" s="10" t="e">
        <f t="shared" si="4"/>
        <v>#REF!</v>
      </c>
      <c r="P16" s="10" t="s">
        <v>41</v>
      </c>
      <c r="Q16" s="46" t="str">
        <f>SUBSTITUTE(инф!E18,"1эт.",$Q$1)</f>
        <v>17.09 - 19.09.2019</v>
      </c>
      <c r="R16" s="46" t="str">
        <f t="shared" si="15"/>
        <v>17.09 - 19.09.2019</v>
      </c>
      <c r="S16" s="46" t="str">
        <f t="shared" si="16"/>
        <v>17.09 - 19.09.2019</v>
      </c>
      <c r="T16" s="46" t="str">
        <f>SUBSTITUTE(инф!E18,"1эт.",$T$1)</f>
        <v>17.09 - 19.09.2019</v>
      </c>
      <c r="U16" s="46" t="e">
        <f t="shared" si="17"/>
        <v>#VALUE!</v>
      </c>
      <c r="V16" s="46" t="e">
        <f t="shared" si="18"/>
        <v>#VALUE!</v>
      </c>
      <c r="W16" s="11" t="e">
        <f t="shared" si="5"/>
        <v>#REF!</v>
      </c>
      <c r="X16" s="12" t="s">
        <v>84</v>
      </c>
      <c r="Y16" s="32" t="e">
        <f t="shared" si="6"/>
        <v>#REF!</v>
      </c>
      <c r="Z16" s="32">
        <v>45</v>
      </c>
      <c r="AA16" s="50" t="e">
        <f t="shared" si="19"/>
        <v>#N/A</v>
      </c>
      <c r="AB16" s="50" t="e">
        <f t="shared" si="7"/>
        <v>#N/A</v>
      </c>
      <c r="AC16" s="50" t="e">
        <f t="shared" si="8"/>
        <v>#N/A</v>
      </c>
      <c r="AD16" s="33" t="str">
        <f t="shared" si="9"/>
        <v/>
      </c>
      <c r="AE16" s="1" t="e">
        <f t="shared" si="10"/>
        <v>#REF!</v>
      </c>
      <c r="AF16" s="1">
        <v>116</v>
      </c>
      <c r="AG16" s="1" t="e">
        <f t="shared" si="11"/>
        <v>#REF!</v>
      </c>
      <c r="AH16" s="1" t="str">
        <f t="shared" si="20"/>
        <v>448, 478</v>
      </c>
      <c r="AI16" s="1" t="e">
        <f t="shared" si="12"/>
        <v>#REF!</v>
      </c>
      <c r="AJ16" s="1">
        <f t="shared" si="22"/>
        <v>448</v>
      </c>
      <c r="AK16" s="1" t="e">
        <f t="shared" si="13"/>
        <v>#REF!</v>
      </c>
      <c r="AL16" s="1">
        <f t="shared" si="23"/>
        <v>478</v>
      </c>
      <c r="AM16" s="1">
        <v>264</v>
      </c>
      <c r="AN16" s="75" t="e">
        <f t="shared" si="21"/>
        <v>#REF!</v>
      </c>
    </row>
    <row r="17" spans="1:40" ht="18.75" x14ac:dyDescent="0.25">
      <c r="A17" s="11" t="e">
        <f>инф!#REF!</f>
        <v>#REF!</v>
      </c>
      <c r="B17" s="10" t="e">
        <f>инф!#REF!</f>
        <v>#REF!</v>
      </c>
      <c r="C17" s="30" t="e">
        <f>IF(COUNTIF(инф!B$1:инф!#REF!,инф!#REF!)=1,MAX(C$1:C16)+1,"")</f>
        <v>#REF!</v>
      </c>
      <c r="D17" s="44" t="e">
        <f>инф!#REF!</f>
        <v>#REF!</v>
      </c>
      <c r="E17" s="45" t="str">
        <f>IF(COUNTIF(F$1:F17,F17)=1,MAX(E$1:E16)+1,"")</f>
        <v/>
      </c>
      <c r="F17" s="45" t="e">
        <f t="shared" si="0"/>
        <v>#REF!</v>
      </c>
      <c r="G17" s="10" t="e">
        <f t="shared" si="1"/>
        <v>#REF!</v>
      </c>
      <c r="H17" s="10" t="e">
        <f t="shared" si="14"/>
        <v>#REF!</v>
      </c>
      <c r="I17" s="10" t="e">
        <f t="shared" si="2"/>
        <v>#REF!</v>
      </c>
      <c r="J17" s="10" t="e">
        <f t="shared" si="3"/>
        <v>#REF!</v>
      </c>
      <c r="K17" s="10" t="e">
        <f>инф!#REF!</f>
        <v>#REF!</v>
      </c>
      <c r="L17" s="10" t="e">
        <f>инф!#REF!</f>
        <v>#REF!</v>
      </c>
      <c r="M17" s="10" t="e">
        <f>инф!#REF!</f>
        <v>#REF!</v>
      </c>
      <c r="N17" s="10" t="e">
        <f>"Сроки:
"
&amp;инф!#REF!</f>
        <v>#REF!</v>
      </c>
      <c r="O17" s="10" t="e">
        <f t="shared" si="4"/>
        <v>#REF!</v>
      </c>
      <c r="P17" s="10" t="s">
        <v>42</v>
      </c>
      <c r="Q17" s="46" t="e">
        <f>SUBSTITUTE(инф!#REF!,"1эт.",$Q$1)</f>
        <v>#REF!</v>
      </c>
      <c r="R17" s="46" t="e">
        <f t="shared" si="15"/>
        <v>#REF!</v>
      </c>
      <c r="S17" s="46" t="e">
        <f t="shared" si="16"/>
        <v>#REF!</v>
      </c>
      <c r="T17" s="46" t="e">
        <f>SUBSTITUTE(инф!#REF!,"1эт.",$T$1)</f>
        <v>#REF!</v>
      </c>
      <c r="U17" s="46" t="e">
        <f t="shared" si="17"/>
        <v>#REF!</v>
      </c>
      <c r="V17" s="46" t="e">
        <f t="shared" si="18"/>
        <v>#REF!</v>
      </c>
      <c r="W17" s="11" t="e">
        <f t="shared" si="5"/>
        <v>#REF!</v>
      </c>
      <c r="X17" s="12" t="s">
        <v>85</v>
      </c>
      <c r="Y17" s="32" t="e">
        <f t="shared" si="6"/>
        <v>#REF!</v>
      </c>
      <c r="Z17" s="32">
        <v>46</v>
      </c>
      <c r="AA17" s="50" t="e">
        <f t="shared" si="19"/>
        <v>#N/A</v>
      </c>
      <c r="AB17" s="50" t="e">
        <f t="shared" si="7"/>
        <v>#REF!</v>
      </c>
      <c r="AC17" s="50" t="e">
        <f t="shared" si="8"/>
        <v>#REF!</v>
      </c>
      <c r="AD17" s="33" t="str">
        <f t="shared" si="9"/>
        <v/>
      </c>
      <c r="AE17" s="1" t="e">
        <f t="shared" si="10"/>
        <v>#REF!</v>
      </c>
      <c r="AF17" s="1">
        <v>117</v>
      </c>
      <c r="AG17" s="1" t="e">
        <f t="shared" si="11"/>
        <v>#REF!</v>
      </c>
      <c r="AH17" s="1" t="str">
        <f t="shared" si="20"/>
        <v>479, 509</v>
      </c>
      <c r="AI17" s="1" t="e">
        <f t="shared" si="12"/>
        <v>#REF!</v>
      </c>
      <c r="AJ17" s="1">
        <f t="shared" si="22"/>
        <v>479</v>
      </c>
      <c r="AK17" s="1" t="e">
        <f t="shared" si="13"/>
        <v>#REF!</v>
      </c>
      <c r="AL17" s="1">
        <f t="shared" si="23"/>
        <v>509</v>
      </c>
      <c r="AM17" s="1">
        <v>265</v>
      </c>
      <c r="AN17" s="75" t="e">
        <f t="shared" si="21"/>
        <v>#REF!</v>
      </c>
    </row>
    <row r="18" spans="1:40" ht="18.75" x14ac:dyDescent="0.25">
      <c r="A18" s="11" t="e">
        <f>инф!#REF!</f>
        <v>#REF!</v>
      </c>
      <c r="B18" s="10">
        <f>инф!A20</f>
        <v>0</v>
      </c>
      <c r="C18" s="30" t="str">
        <f>IF(COUNTIF(инф!B$1:'инф'!B20,инф!B20)=1,MAX(C$1:C17)+1,"")</f>
        <v/>
      </c>
      <c r="D18" s="44">
        <f>инф!B20</f>
        <v>0</v>
      </c>
      <c r="E18" s="45" t="str">
        <f>IF(COUNTIF(F$1:F18,F18)=1,MAX(E$1:E17)+1,"")</f>
        <v/>
      </c>
      <c r="F18" s="45" t="e">
        <f t="shared" si="0"/>
        <v>#N/A</v>
      </c>
      <c r="G18" s="10" t="e">
        <f t="shared" si="1"/>
        <v>#N/A</v>
      </c>
      <c r="H18" s="10" t="e">
        <f t="shared" si="14"/>
        <v>#REF!</v>
      </c>
      <c r="I18" s="10" t="e">
        <f t="shared" si="2"/>
        <v>#N/A</v>
      </c>
      <c r="J18" s="10" t="e">
        <f t="shared" si="3"/>
        <v>#N/A</v>
      </c>
      <c r="K18" s="10">
        <f>инф!C20</f>
        <v>18</v>
      </c>
      <c r="L18" s="10">
        <f>инф!D20</f>
        <v>25</v>
      </c>
      <c r="M18" s="10" t="e">
        <f>инф!#REF!</f>
        <v>#REF!</v>
      </c>
      <c r="N18" s="10" t="str">
        <f>"Сроки:
"
&amp;инф!E20</f>
        <v>Сроки:
Группа 2
18.11 - 20.11.2019</v>
      </c>
      <c r="O18" s="10" t="e">
        <f t="shared" si="4"/>
        <v>#REF!</v>
      </c>
      <c r="P18" s="10" t="s">
        <v>43</v>
      </c>
      <c r="Q18" s="46" t="str">
        <f>SUBSTITUTE(инф!E20,"1эт.",$Q$1)</f>
        <v>Группа 2
18.11 - 20.11.2019</v>
      </c>
      <c r="R18" s="46" t="str">
        <f t="shared" si="15"/>
        <v>Группа 2
18.11 - 20.11.2019</v>
      </c>
      <c r="S18" s="46" t="str">
        <f t="shared" si="16"/>
        <v>Группа 2
18.11 - 20.11.2019</v>
      </c>
      <c r="T18" s="46" t="str">
        <f>SUBSTITUTE(инф!E20,"1эт.",$T$1)</f>
        <v>Группа 2
18.11 - 20.11.2019</v>
      </c>
      <c r="U18" s="46" t="e">
        <f t="shared" si="17"/>
        <v>#VALUE!</v>
      </c>
      <c r="V18" s="46" t="e">
        <f t="shared" si="18"/>
        <v>#VALUE!</v>
      </c>
      <c r="W18" s="11" t="e">
        <f t="shared" si="5"/>
        <v>#REF!</v>
      </c>
      <c r="X18" s="12" t="s">
        <v>86</v>
      </c>
      <c r="Y18" s="32" t="e">
        <f t="shared" si="6"/>
        <v>#REF!</v>
      </c>
      <c r="Z18" s="32">
        <v>47</v>
      </c>
      <c r="AA18" s="50" t="e">
        <f t="shared" si="19"/>
        <v>#N/A</v>
      </c>
      <c r="AB18" s="50" t="e">
        <f t="shared" si="7"/>
        <v>#N/A</v>
      </c>
      <c r="AC18" s="50" t="e">
        <f t="shared" si="8"/>
        <v>#N/A</v>
      </c>
      <c r="AD18" s="33" t="str">
        <f t="shared" si="9"/>
        <v/>
      </c>
      <c r="AE18" s="1" t="e">
        <f t="shared" si="10"/>
        <v>#REF!</v>
      </c>
      <c r="AF18" s="1">
        <v>118</v>
      </c>
      <c r="AG18" s="1" t="e">
        <f t="shared" si="11"/>
        <v>#REF!</v>
      </c>
      <c r="AH18" s="1" t="str">
        <f t="shared" si="20"/>
        <v>510, 540</v>
      </c>
      <c r="AI18" s="1" t="e">
        <f t="shared" si="12"/>
        <v>#REF!</v>
      </c>
      <c r="AJ18" s="1">
        <f t="shared" si="22"/>
        <v>510</v>
      </c>
      <c r="AK18" s="1" t="e">
        <f t="shared" si="13"/>
        <v>#REF!</v>
      </c>
      <c r="AL18" s="1">
        <f t="shared" si="23"/>
        <v>540</v>
      </c>
      <c r="AM18" s="1">
        <v>266</v>
      </c>
      <c r="AN18" s="75" t="e">
        <f t="shared" si="21"/>
        <v>#REF!</v>
      </c>
    </row>
    <row r="19" spans="1:40" ht="18.75" x14ac:dyDescent="0.25">
      <c r="A19" s="11" t="e">
        <f>инф!#REF!</f>
        <v>#REF!</v>
      </c>
      <c r="B19" s="10" t="e">
        <f>инф!#REF!</f>
        <v>#REF!</v>
      </c>
      <c r="C19" s="30" t="e">
        <f>IF(COUNTIF(инф!B$1:инф!#REF!,инф!#REF!)=1,MAX(C$1:C18)+1,"")</f>
        <v>#REF!</v>
      </c>
      <c r="D19" s="44" t="e">
        <f>инф!#REF!</f>
        <v>#REF!</v>
      </c>
      <c r="E19" s="45" t="str">
        <f>IF(COUNTIF(F$1:F19,F19)=1,MAX(E$1:E18)+1,"")</f>
        <v/>
      </c>
      <c r="F19" s="45" t="e">
        <f t="shared" si="0"/>
        <v>#REF!</v>
      </c>
      <c r="G19" s="10" t="e">
        <f t="shared" si="1"/>
        <v>#REF!</v>
      </c>
      <c r="H19" s="10" t="e">
        <f t="shared" si="14"/>
        <v>#REF!</v>
      </c>
      <c r="I19" s="10" t="e">
        <f t="shared" si="2"/>
        <v>#REF!</v>
      </c>
      <c r="J19" s="10" t="e">
        <f t="shared" si="3"/>
        <v>#REF!</v>
      </c>
      <c r="K19" s="10" t="e">
        <f>инф!#REF!</f>
        <v>#REF!</v>
      </c>
      <c r="L19" s="10" t="e">
        <f>инф!#REF!</f>
        <v>#REF!</v>
      </c>
      <c r="M19" s="10" t="e">
        <f>инф!#REF!</f>
        <v>#REF!</v>
      </c>
      <c r="N19" s="10" t="e">
        <f>"Сроки:
"
&amp;инф!#REF!</f>
        <v>#REF!</v>
      </c>
      <c r="O19" s="10" t="e">
        <f t="shared" si="4"/>
        <v>#REF!</v>
      </c>
      <c r="P19" s="10" t="s">
        <v>44</v>
      </c>
      <c r="Q19" s="46" t="e">
        <f>SUBSTITUTE(инф!#REF!,"1эт.",$Q$1)</f>
        <v>#REF!</v>
      </c>
      <c r="R19" s="46" t="e">
        <f t="shared" si="15"/>
        <v>#REF!</v>
      </c>
      <c r="S19" s="46" t="e">
        <f t="shared" si="16"/>
        <v>#REF!</v>
      </c>
      <c r="T19" s="46" t="e">
        <f>SUBSTITUTE(инф!#REF!,"1эт.",$T$1)</f>
        <v>#REF!</v>
      </c>
      <c r="U19" s="46" t="e">
        <f t="shared" si="17"/>
        <v>#REF!</v>
      </c>
      <c r="V19" s="46" t="e">
        <f t="shared" si="18"/>
        <v>#REF!</v>
      </c>
      <c r="W19" s="11" t="e">
        <f t="shared" si="5"/>
        <v>#REF!</v>
      </c>
      <c r="X19" s="12" t="s">
        <v>87</v>
      </c>
      <c r="Y19" s="32" t="e">
        <f t="shared" si="6"/>
        <v>#REF!</v>
      </c>
      <c r="Z19" s="32">
        <v>48</v>
      </c>
      <c r="AA19" s="50" t="e">
        <f t="shared" si="19"/>
        <v>#N/A</v>
      </c>
      <c r="AB19" s="50" t="e">
        <f t="shared" si="7"/>
        <v>#REF!</v>
      </c>
      <c r="AC19" s="50" t="e">
        <f t="shared" si="8"/>
        <v>#REF!</v>
      </c>
      <c r="AD19" s="33" t="str">
        <f t="shared" si="9"/>
        <v/>
      </c>
      <c r="AE19" s="1" t="e">
        <f t="shared" si="10"/>
        <v>#REF!</v>
      </c>
      <c r="AF19" s="1">
        <v>119</v>
      </c>
      <c r="AG19" s="1" t="e">
        <f t="shared" si="11"/>
        <v>#REF!</v>
      </c>
      <c r="AH19" s="1" t="str">
        <f t="shared" si="20"/>
        <v>541, 571</v>
      </c>
      <c r="AI19" s="1" t="e">
        <f t="shared" si="12"/>
        <v>#REF!</v>
      </c>
      <c r="AJ19" s="1">
        <f t="shared" si="22"/>
        <v>541</v>
      </c>
      <c r="AK19" s="1" t="e">
        <f t="shared" si="13"/>
        <v>#REF!</v>
      </c>
      <c r="AL19" s="1">
        <f t="shared" si="23"/>
        <v>571</v>
      </c>
      <c r="AM19" s="1">
        <v>267</v>
      </c>
      <c r="AN19" s="75" t="e">
        <f t="shared" si="21"/>
        <v>#REF!</v>
      </c>
    </row>
    <row r="20" spans="1:40" ht="18.75" x14ac:dyDescent="0.25">
      <c r="A20" s="11" t="e">
        <f>инф!#REF!</f>
        <v>#REF!</v>
      </c>
      <c r="B20" s="10" t="str">
        <f>инф!A21</f>
        <v>Инструкторы по физической культуре ДОО</v>
      </c>
      <c r="C20" s="30" t="e">
        <f>IF(COUNTIF(инф!B$1:'инф'!B21,инф!B21)=1,MAX(C$1:C19)+1,"")</f>
        <v>#REF!</v>
      </c>
      <c r="D20" s="44" t="str">
        <f>инф!B21</f>
        <v>"Физическое развитие воспитанников в условиях реализации ФГОС ДО"</v>
      </c>
      <c r="E20" s="45" t="str">
        <f>IF(COUNTIF(F$1:F20,F20)=1,MAX(E$1:E19)+1,"")</f>
        <v/>
      </c>
      <c r="F20" s="45" t="e">
        <f t="shared" si="0"/>
        <v>#N/A</v>
      </c>
      <c r="G20" s="10" t="e">
        <f t="shared" si="1"/>
        <v>#N/A</v>
      </c>
      <c r="H20" s="10" t="e">
        <f t="shared" si="14"/>
        <v>#REF!</v>
      </c>
      <c r="I20" s="10" t="e">
        <f t="shared" si="2"/>
        <v>#N/A</v>
      </c>
      <c r="J20" s="10" t="e">
        <f t="shared" si="3"/>
        <v>#N/A</v>
      </c>
      <c r="K20" s="10">
        <f>инф!C21</f>
        <v>72</v>
      </c>
      <c r="L20" s="10" t="str">
        <f>инф!E21</f>
        <v>14.10 - 26.10.2019</v>
      </c>
      <c r="M20" s="10" t="e">
        <f>инф!#REF!</f>
        <v>#REF!</v>
      </c>
      <c r="N20" s="10" t="e">
        <f>"Сроки:
"
&amp;инф!#REF!</f>
        <v>#REF!</v>
      </c>
      <c r="O20" s="10" t="e">
        <f t="shared" si="4"/>
        <v>#REF!</v>
      </c>
      <c r="P20" s="10" t="s">
        <v>45</v>
      </c>
      <c r="Q20" s="46" t="e">
        <f>SUBSTITUTE(инф!#REF!,"1эт.",$Q$1)</f>
        <v>#REF!</v>
      </c>
      <c r="R20" s="46" t="e">
        <f t="shared" si="15"/>
        <v>#REF!</v>
      </c>
      <c r="S20" s="46" t="e">
        <f t="shared" si="16"/>
        <v>#REF!</v>
      </c>
      <c r="T20" s="46" t="e">
        <f>SUBSTITUTE(инф!#REF!,"1эт.",$T$1)</f>
        <v>#REF!</v>
      </c>
      <c r="U20" s="46" t="e">
        <f t="shared" si="17"/>
        <v>#REF!</v>
      </c>
      <c r="V20" s="46" t="e">
        <f t="shared" si="18"/>
        <v>#REF!</v>
      </c>
      <c r="W20" s="11" t="e">
        <f t="shared" si="5"/>
        <v>#REF!</v>
      </c>
      <c r="X20" s="12" t="s">
        <v>88</v>
      </c>
      <c r="Y20" s="32" t="e">
        <f t="shared" si="6"/>
        <v>#REF!</v>
      </c>
      <c r="Z20" s="32">
        <v>49</v>
      </c>
      <c r="AA20" s="50" t="e">
        <f t="shared" si="19"/>
        <v>#N/A</v>
      </c>
      <c r="AB20" s="50" t="e">
        <f t="shared" si="7"/>
        <v>#N/A</v>
      </c>
      <c r="AC20" s="50" t="e">
        <f t="shared" si="8"/>
        <v>#N/A</v>
      </c>
      <c r="AD20" s="33" t="str">
        <f t="shared" si="9"/>
        <v/>
      </c>
      <c r="AE20" s="1" t="e">
        <f t="shared" si="10"/>
        <v>#REF!</v>
      </c>
      <c r="AF20" s="1">
        <v>120</v>
      </c>
      <c r="AG20" s="1" t="e">
        <f t="shared" si="11"/>
        <v>#REF!</v>
      </c>
      <c r="AH20" s="1" t="str">
        <f t="shared" si="20"/>
        <v>572, 602</v>
      </c>
      <c r="AI20" s="1" t="e">
        <f t="shared" si="12"/>
        <v>#REF!</v>
      </c>
      <c r="AJ20" s="1">
        <f t="shared" si="22"/>
        <v>572</v>
      </c>
      <c r="AK20" s="1" t="e">
        <f t="shared" si="13"/>
        <v>#REF!</v>
      </c>
      <c r="AL20" s="1">
        <f t="shared" si="23"/>
        <v>602</v>
      </c>
      <c r="AM20" s="1">
        <v>268</v>
      </c>
      <c r="AN20" s="75" t="e">
        <f t="shared" si="21"/>
        <v>#REF!</v>
      </c>
    </row>
    <row r="21" spans="1:40" ht="18.75" x14ac:dyDescent="0.25">
      <c r="A21" s="11" t="e">
        <f>инф!#REF!</f>
        <v>#REF!</v>
      </c>
      <c r="B21" s="10" t="str">
        <f>инф!A23</f>
        <v>Учителя-дефектологи (логопеды, сурдо-, тифло-, олигофренопедагоги) ДОО</v>
      </c>
      <c r="C21" s="30" t="e">
        <f>IF(COUNTIF(инф!B$1:'инф'!B23,инф!B23)=1,MAX(C$1:C20)+1,"")</f>
        <v>#REF!</v>
      </c>
      <c r="D21" s="44" t="str">
        <f>инф!B23</f>
        <v>"Коррекционно-образовательная деятельность в условиях реализации ФГОС ДО"</v>
      </c>
      <c r="E21" s="45" t="str">
        <f>IF(COUNTIF(F$1:F21,F21)=1,MAX(E$1:E20)+1,"")</f>
        <v/>
      </c>
      <c r="F21" s="45" t="e">
        <f t="shared" si="0"/>
        <v>#N/A</v>
      </c>
      <c r="G21" s="10" t="e">
        <f t="shared" si="1"/>
        <v>#N/A</v>
      </c>
      <c r="H21" s="10" t="e">
        <f t="shared" si="14"/>
        <v>#REF!</v>
      </c>
      <c r="I21" s="10" t="e">
        <f t="shared" si="2"/>
        <v>#N/A</v>
      </c>
      <c r="J21" s="10" t="e">
        <f t="shared" si="3"/>
        <v>#N/A</v>
      </c>
      <c r="K21" s="10">
        <f>инф!C23</f>
        <v>72</v>
      </c>
      <c r="L21" s="10">
        <f>инф!D23</f>
        <v>25</v>
      </c>
      <c r="M21" s="10" t="e">
        <f>инф!#REF!</f>
        <v>#REF!</v>
      </c>
      <c r="N21" s="10" t="str">
        <f>"Сроки:
"
&amp;инф!E23</f>
        <v>Сроки:
14.10 - 26.10.2019</v>
      </c>
      <c r="O21" s="10" t="e">
        <f t="shared" si="4"/>
        <v>#REF!</v>
      </c>
      <c r="P21" s="10" t="s">
        <v>46</v>
      </c>
      <c r="Q21" s="46" t="str">
        <f>SUBSTITUTE(инф!E23,"1эт.",$Q$1)</f>
        <v>14.10 - 26.10.2019</v>
      </c>
      <c r="R21" s="46" t="str">
        <f t="shared" si="15"/>
        <v>14.10 - 26.10.2019</v>
      </c>
      <c r="S21" s="46" t="str">
        <f t="shared" si="16"/>
        <v>14.10 - 26.10.2019</v>
      </c>
      <c r="T21" s="46" t="str">
        <f>SUBSTITUTE(инф!E23,"1эт.",$T$1)</f>
        <v>14.10 - 26.10.2019</v>
      </c>
      <c r="U21" s="46" t="e">
        <f t="shared" si="17"/>
        <v>#VALUE!</v>
      </c>
      <c r="V21" s="46" t="e">
        <f t="shared" si="18"/>
        <v>#VALUE!</v>
      </c>
      <c r="W21" s="11" t="e">
        <f t="shared" si="5"/>
        <v>#REF!</v>
      </c>
      <c r="X21" s="12" t="s">
        <v>89</v>
      </c>
      <c r="Y21" s="32" t="e">
        <f t="shared" si="6"/>
        <v>#REF!</v>
      </c>
      <c r="Z21" s="32">
        <v>50</v>
      </c>
      <c r="AA21" s="50" t="e">
        <f t="shared" si="19"/>
        <v>#N/A</v>
      </c>
      <c r="AB21" s="50" t="e">
        <f t="shared" si="7"/>
        <v>#N/A</v>
      </c>
      <c r="AC21" s="50" t="e">
        <f t="shared" si="8"/>
        <v>#N/A</v>
      </c>
      <c r="AD21" s="33" t="str">
        <f t="shared" si="9"/>
        <v/>
      </c>
      <c r="AE21" s="1" t="e">
        <f t="shared" si="10"/>
        <v>#REF!</v>
      </c>
      <c r="AF21" s="1">
        <v>121</v>
      </c>
      <c r="AG21" s="1" t="e">
        <f t="shared" si="11"/>
        <v>#REF!</v>
      </c>
      <c r="AH21" s="1" t="str">
        <f t="shared" si="20"/>
        <v>603, 633</v>
      </c>
      <c r="AI21" s="1" t="e">
        <f t="shared" si="12"/>
        <v>#REF!</v>
      </c>
      <c r="AJ21" s="1">
        <f t="shared" si="22"/>
        <v>603</v>
      </c>
      <c r="AK21" s="1" t="e">
        <f t="shared" si="13"/>
        <v>#REF!</v>
      </c>
      <c r="AL21" s="1">
        <f t="shared" si="23"/>
        <v>633</v>
      </c>
      <c r="AM21" s="1">
        <v>269</v>
      </c>
      <c r="AN21" s="75" t="e">
        <f t="shared" si="21"/>
        <v>#REF!</v>
      </c>
    </row>
    <row r="22" spans="1:40" ht="18.75" x14ac:dyDescent="0.25">
      <c r="A22" s="11" t="e">
        <f>инф!#REF!</f>
        <v>#REF!</v>
      </c>
      <c r="B22" s="10" t="str">
        <f>инф!A24</f>
        <v>Специалисты служб ранней помощи детям с ОВЗ и их семьям и консультационных центров</v>
      </c>
      <c r="C22" s="30" t="e">
        <f>IF(COUNTIF(инф!B$1:'инф'!B24,инф!B24)=1,MAX(C$1:C21)+1,"")</f>
        <v>#REF!</v>
      </c>
      <c r="D22" s="44" t="str">
        <f>инф!B24</f>
        <v>"Психолого-педагогическое сопровождение детей раннего и дошкольного возраста с ОВЗ в образовательной деятельности ДОО"</v>
      </c>
      <c r="E22" s="45" t="str">
        <f>IF(COUNTIF(F$1:F22,F22)=1,MAX(E$1:E21)+1,"")</f>
        <v/>
      </c>
      <c r="F22" s="45" t="e">
        <f t="shared" si="0"/>
        <v>#N/A</v>
      </c>
      <c r="G22" s="10" t="e">
        <f t="shared" si="1"/>
        <v>#N/A</v>
      </c>
      <c r="H22" s="10" t="e">
        <f t="shared" si="14"/>
        <v>#REF!</v>
      </c>
      <c r="I22" s="10" t="e">
        <f t="shared" si="2"/>
        <v>#N/A</v>
      </c>
      <c r="J22" s="10" t="e">
        <f t="shared" si="3"/>
        <v>#N/A</v>
      </c>
      <c r="K22" s="10">
        <f>инф!C24</f>
        <v>24</v>
      </c>
      <c r="L22" s="10">
        <f>инф!D24</f>
        <v>25</v>
      </c>
      <c r="M22" s="10" t="e">
        <f>инф!#REF!</f>
        <v>#REF!</v>
      </c>
      <c r="N22" s="10" t="str">
        <f>"Сроки:
"
&amp;инф!E24</f>
        <v>Сроки:
03.12 - 06.12.2019</v>
      </c>
      <c r="O22" s="10" t="e">
        <f t="shared" si="4"/>
        <v>#REF!</v>
      </c>
      <c r="P22" s="10" t="s">
        <v>47</v>
      </c>
      <c r="Q22" s="46" t="str">
        <f>SUBSTITUTE(инф!E24,"1эт.",$Q$1)</f>
        <v>03.12 - 06.12.2019</v>
      </c>
      <c r="R22" s="46" t="str">
        <f t="shared" si="15"/>
        <v>03.12 - 06.12.2019</v>
      </c>
      <c r="S22" s="46" t="str">
        <f t="shared" si="16"/>
        <v>03.12 - 06.12.2019</v>
      </c>
      <c r="T22" s="46" t="str">
        <f>SUBSTITUTE(инф!E24,"1эт.",$T$1)</f>
        <v>03.12 - 06.12.2019</v>
      </c>
      <c r="U22" s="46" t="e">
        <f t="shared" si="17"/>
        <v>#VALUE!</v>
      </c>
      <c r="V22" s="46" t="e">
        <f t="shared" si="18"/>
        <v>#VALUE!</v>
      </c>
      <c r="W22" s="11" t="e">
        <f t="shared" si="5"/>
        <v>#REF!</v>
      </c>
      <c r="X22" s="12" t="s">
        <v>90</v>
      </c>
      <c r="Y22" s="32" t="e">
        <f t="shared" si="6"/>
        <v>#REF!</v>
      </c>
      <c r="Z22" s="32">
        <v>51</v>
      </c>
      <c r="AA22" s="50" t="e">
        <f t="shared" si="19"/>
        <v>#N/A</v>
      </c>
      <c r="AB22" s="50" t="e">
        <f t="shared" si="7"/>
        <v>#N/A</v>
      </c>
      <c r="AC22" s="50" t="e">
        <f t="shared" si="8"/>
        <v>#N/A</v>
      </c>
      <c r="AD22" s="33" t="str">
        <f t="shared" si="9"/>
        <v/>
      </c>
      <c r="AE22" s="1" t="e">
        <f t="shared" si="10"/>
        <v>#REF!</v>
      </c>
      <c r="AF22" s="1">
        <v>122</v>
      </c>
      <c r="AG22" s="1" t="e">
        <f t="shared" si="11"/>
        <v>#REF!</v>
      </c>
      <c r="AH22" s="1" t="str">
        <f t="shared" si="20"/>
        <v>634, 664</v>
      </c>
      <c r="AI22" s="1" t="e">
        <f t="shared" si="12"/>
        <v>#REF!</v>
      </c>
      <c r="AJ22" s="1">
        <f t="shared" si="22"/>
        <v>634</v>
      </c>
      <c r="AK22" s="1" t="e">
        <f t="shared" si="13"/>
        <v>#REF!</v>
      </c>
      <c r="AL22" s="1">
        <f t="shared" si="23"/>
        <v>664</v>
      </c>
      <c r="AM22" s="1">
        <v>270</v>
      </c>
      <c r="AN22" s="75" t="e">
        <f t="shared" si="21"/>
        <v>#REF!</v>
      </c>
    </row>
    <row r="23" spans="1:40" ht="18.75" x14ac:dyDescent="0.25">
      <c r="A23" s="11" t="e">
        <f>инф!#REF!</f>
        <v>#REF!</v>
      </c>
      <c r="B23" s="10" t="e">
        <f>инф!#REF!</f>
        <v>#REF!</v>
      </c>
      <c r="C23" s="30" t="e">
        <f>IF(COUNTIF(инф!B$1:инф!#REF!,инф!#REF!)=1,MAX(C$1:C22)+1,"")</f>
        <v>#REF!</v>
      </c>
      <c r="D23" s="44" t="e">
        <f>инф!#REF!</f>
        <v>#REF!</v>
      </c>
      <c r="E23" s="45" t="str">
        <f>IF(COUNTIF(F$1:F23,F23)=1,MAX(E$1:E22)+1,"")</f>
        <v/>
      </c>
      <c r="F23" s="45" t="e">
        <f t="shared" si="0"/>
        <v>#REF!</v>
      </c>
      <c r="G23" s="10" t="e">
        <f t="shared" si="1"/>
        <v>#REF!</v>
      </c>
      <c r="H23" s="10" t="e">
        <f t="shared" si="14"/>
        <v>#REF!</v>
      </c>
      <c r="I23" s="10" t="e">
        <f t="shared" si="2"/>
        <v>#REF!</v>
      </c>
      <c r="J23" s="10" t="e">
        <f t="shared" si="3"/>
        <v>#REF!</v>
      </c>
      <c r="K23" s="10" t="e">
        <f>инф!#REF!</f>
        <v>#REF!</v>
      </c>
      <c r="L23" s="10" t="e">
        <f>инф!#REF!</f>
        <v>#REF!</v>
      </c>
      <c r="M23" s="10" t="e">
        <f>инф!#REF!</f>
        <v>#REF!</v>
      </c>
      <c r="N23" s="10" t="e">
        <f>"Сроки:
"
&amp;инф!#REF!</f>
        <v>#REF!</v>
      </c>
      <c r="O23" s="10" t="e">
        <f t="shared" si="4"/>
        <v>#REF!</v>
      </c>
      <c r="P23" s="10" t="s">
        <v>48</v>
      </c>
      <c r="Q23" s="46" t="e">
        <f>SUBSTITUTE(инф!#REF!,"1эт.",$Q$1)</f>
        <v>#REF!</v>
      </c>
      <c r="R23" s="46" t="e">
        <f t="shared" si="15"/>
        <v>#REF!</v>
      </c>
      <c r="S23" s="46" t="e">
        <f t="shared" si="16"/>
        <v>#REF!</v>
      </c>
      <c r="T23" s="46" t="e">
        <f>SUBSTITUTE(инф!#REF!,"1эт.",$T$1)</f>
        <v>#REF!</v>
      </c>
      <c r="U23" s="46" t="e">
        <f t="shared" si="17"/>
        <v>#REF!</v>
      </c>
      <c r="V23" s="46" t="e">
        <f t="shared" si="18"/>
        <v>#REF!</v>
      </c>
      <c r="W23" s="11" t="e">
        <f t="shared" si="5"/>
        <v>#REF!</v>
      </c>
      <c r="X23" s="12" t="s">
        <v>91</v>
      </c>
      <c r="Y23" s="32" t="e">
        <f t="shared" si="6"/>
        <v>#REF!</v>
      </c>
      <c r="Z23" s="32">
        <v>52</v>
      </c>
      <c r="AA23" s="50" t="e">
        <f t="shared" si="19"/>
        <v>#N/A</v>
      </c>
      <c r="AB23" s="50" t="e">
        <f t="shared" si="7"/>
        <v>#REF!</v>
      </c>
      <c r="AC23" s="50" t="e">
        <f t="shared" si="8"/>
        <v>#REF!</v>
      </c>
      <c r="AD23" s="33" t="str">
        <f t="shared" si="9"/>
        <v/>
      </c>
      <c r="AE23" s="1" t="e">
        <f t="shared" si="10"/>
        <v>#REF!</v>
      </c>
      <c r="AF23" s="1">
        <v>123</v>
      </c>
      <c r="AG23" s="1" t="e">
        <f t="shared" si="11"/>
        <v>#REF!</v>
      </c>
      <c r="AH23" s="1" t="str">
        <f t="shared" si="20"/>
        <v>665, 695</v>
      </c>
      <c r="AI23" s="1" t="e">
        <f t="shared" si="12"/>
        <v>#REF!</v>
      </c>
      <c r="AJ23" s="1">
        <f t="shared" si="22"/>
        <v>665</v>
      </c>
      <c r="AK23" s="1" t="e">
        <f t="shared" si="13"/>
        <v>#REF!</v>
      </c>
      <c r="AL23" s="1">
        <f t="shared" si="23"/>
        <v>695</v>
      </c>
      <c r="AM23" s="1">
        <v>271</v>
      </c>
      <c r="AN23" s="75" t="e">
        <f t="shared" si="21"/>
        <v>#REF!</v>
      </c>
    </row>
    <row r="24" spans="1:40" ht="18.75" x14ac:dyDescent="0.25">
      <c r="A24" s="11" t="e">
        <f>инф!#REF!</f>
        <v>#REF!</v>
      </c>
      <c r="B24" s="10" t="str">
        <f>инф!A26</f>
        <v>Учителя начальных классов</v>
      </c>
      <c r="C24" s="30" t="e">
        <f>IF(COUNTIF(инф!B$1:'инф'!B26,инф!B26)=1,MAX(C$1:C23)+1,"")</f>
        <v>#REF!</v>
      </c>
      <c r="D24" s="44" t="str">
        <f>инф!B26</f>
        <v>"Развитие качества образовательной деятельности в условиях реализации ФГОС НОО" с модулем "Метапредметные технологии обучения"</v>
      </c>
      <c r="E24" s="45" t="str">
        <f>IF(COUNTIF(F$1:F24,F24)=1,MAX(E$1:E23)+1,"")</f>
        <v/>
      </c>
      <c r="F24" s="45" t="e">
        <f t="shared" si="0"/>
        <v>#N/A</v>
      </c>
      <c r="G24" s="10" t="e">
        <f t="shared" si="1"/>
        <v>#N/A</v>
      </c>
      <c r="H24" s="10" t="e">
        <f t="shared" si="14"/>
        <v>#REF!</v>
      </c>
      <c r="I24" s="10" t="e">
        <f t="shared" si="2"/>
        <v>#N/A</v>
      </c>
      <c r="J24" s="10" t="e">
        <f t="shared" si="3"/>
        <v>#N/A</v>
      </c>
      <c r="K24" s="10">
        <f>инф!C26</f>
        <v>108</v>
      </c>
      <c r="L24" s="10">
        <f>инф!D26</f>
        <v>25</v>
      </c>
      <c r="M24" s="10" t="e">
        <f>инф!#REF!</f>
        <v>#REF!</v>
      </c>
      <c r="N24" s="10" t="str">
        <f>"Сроки:
"
&amp;инф!E26</f>
        <v>Сроки:
Группа 1
1эт.30.09 - 12.10.2019
2эт.11.11 - 16.11.2019</v>
      </c>
      <c r="O24" s="10" t="e">
        <f t="shared" si="4"/>
        <v>#REF!</v>
      </c>
      <c r="P24" s="10" t="s">
        <v>49</v>
      </c>
      <c r="Q24" s="46" t="str">
        <f>SUBSTITUTE(инф!E26,"1эт.",$Q$1)</f>
        <v>Группа 1
&lt;/span&gt;&lt;br /&gt;&lt;span style="font-size: 12pt;"&gt;1 этап  30.09 - 12.10.2019
2эт.11.11 - 16.11.2019</v>
      </c>
      <c r="R24" s="46" t="str">
        <f t="shared" si="15"/>
        <v>Группа 1
&lt;/span&gt;&lt;br /&gt;&lt;span style="font-size: 12pt;"&gt;1 этап  30.09 - 12.10.2019
\n&lt;/span&gt;&lt;br /&gt;&lt;span style="font-size: 12pt;"&gt;2 этап  11.11 - 16.11.2019</v>
      </c>
      <c r="S24" s="46" t="str">
        <f t="shared" si="16"/>
        <v>Группа 1
&lt;/span&gt;&lt;br /&gt;&lt;span style="font-size: 12pt;"&gt;1 этап  30.09 - 12.10.2019
\n&lt;/span&gt;&lt;br /&gt;&lt;span style="font-size: 12pt;"&gt;2 этап  11.11 - 16.11.2019</v>
      </c>
      <c r="T24" s="46" t="str">
        <f>SUBSTITUTE(инф!E26,"1эт.",$T$1)</f>
        <v>Группа 1
30.09 - 12.10.2019
2эт.11.11 - 16.11.2019</v>
      </c>
      <c r="U24" s="46" t="str">
        <f t="shared" si="17"/>
        <v xml:space="preserve">Группа 1
30.09 - 12.10.2019
</v>
      </c>
      <c r="V24" s="46" t="str">
        <f t="shared" si="18"/>
        <v>Группа 1
30.09</v>
      </c>
      <c r="W24" s="11" t="e">
        <f t="shared" si="5"/>
        <v>#REF!</v>
      </c>
      <c r="X24" s="12" t="s">
        <v>92</v>
      </c>
      <c r="Y24" s="32" t="e">
        <f t="shared" si="6"/>
        <v>#REF!</v>
      </c>
      <c r="Z24" s="32">
        <v>53</v>
      </c>
      <c r="AA24" s="50" t="e">
        <f t="shared" si="19"/>
        <v>#N/A</v>
      </c>
      <c r="AB24" s="50" t="e">
        <f t="shared" si="7"/>
        <v>#N/A</v>
      </c>
      <c r="AC24" s="50" t="e">
        <f t="shared" si="8"/>
        <v>#N/A</v>
      </c>
      <c r="AD24" s="33" t="str">
        <f t="shared" si="9"/>
        <v/>
      </c>
      <c r="AE24" s="1" t="e">
        <f t="shared" si="10"/>
        <v>#REF!</v>
      </c>
      <c r="AF24" s="1">
        <v>124</v>
      </c>
      <c r="AG24" s="1" t="e">
        <f t="shared" si="11"/>
        <v>#REF!</v>
      </c>
      <c r="AH24" s="1" t="str">
        <f t="shared" si="20"/>
        <v>696, 726</v>
      </c>
      <c r="AI24" s="1" t="e">
        <f t="shared" si="12"/>
        <v>#REF!</v>
      </c>
      <c r="AJ24" s="1">
        <f t="shared" si="22"/>
        <v>696</v>
      </c>
      <c r="AK24" s="1" t="e">
        <f t="shared" si="13"/>
        <v>#REF!</v>
      </c>
      <c r="AL24" s="1">
        <f t="shared" si="23"/>
        <v>726</v>
      </c>
      <c r="AM24" s="1">
        <v>272</v>
      </c>
      <c r="AN24" s="75" t="e">
        <f t="shared" si="21"/>
        <v>#REF!</v>
      </c>
    </row>
    <row r="25" spans="1:40" ht="18.75" x14ac:dyDescent="0.25">
      <c r="A25" s="11" t="e">
        <f>инф!#REF!</f>
        <v>#REF!</v>
      </c>
      <c r="B25" s="10" t="e">
        <f>инф!#REF!</f>
        <v>#REF!</v>
      </c>
      <c r="C25" s="30" t="e">
        <f>IF(COUNTIF(инф!B$1:инф!#REF!,инф!#REF!)=1,MAX(C$1:C24)+1,"")</f>
        <v>#REF!</v>
      </c>
      <c r="D25" s="44" t="e">
        <f>инф!#REF!</f>
        <v>#REF!</v>
      </c>
      <c r="E25" s="45" t="str">
        <f>IF(COUNTIF(F$1:F25,F25)=1,MAX(E$1:E24)+1,"")</f>
        <v/>
      </c>
      <c r="F25" s="45" t="e">
        <f t="shared" si="0"/>
        <v>#REF!</v>
      </c>
      <c r="G25" s="10" t="e">
        <f t="shared" si="1"/>
        <v>#REF!</v>
      </c>
      <c r="H25" s="10" t="e">
        <f t="shared" si="14"/>
        <v>#REF!</v>
      </c>
      <c r="I25" s="10" t="e">
        <f t="shared" si="2"/>
        <v>#REF!</v>
      </c>
      <c r="J25" s="10" t="e">
        <f t="shared" si="3"/>
        <v>#REF!</v>
      </c>
      <c r="K25" s="10" t="e">
        <f>инф!#REF!</f>
        <v>#REF!</v>
      </c>
      <c r="L25" s="10" t="e">
        <f>инф!#REF!</f>
        <v>#REF!</v>
      </c>
      <c r="M25" s="10" t="e">
        <f>инф!#REF!</f>
        <v>#REF!</v>
      </c>
      <c r="N25" s="10" t="e">
        <f>"Сроки:
"
&amp;инф!#REF!</f>
        <v>#REF!</v>
      </c>
      <c r="O25" s="10" t="e">
        <f t="shared" si="4"/>
        <v>#REF!</v>
      </c>
      <c r="P25" s="10" t="s">
        <v>50</v>
      </c>
      <c r="Q25" s="46" t="e">
        <f>SUBSTITUTE(инф!#REF!,"1эт.",$Q$1)</f>
        <v>#REF!</v>
      </c>
      <c r="R25" s="46" t="e">
        <f t="shared" si="15"/>
        <v>#REF!</v>
      </c>
      <c r="S25" s="46" t="e">
        <f t="shared" si="16"/>
        <v>#REF!</v>
      </c>
      <c r="T25" s="46" t="e">
        <f>SUBSTITUTE(инф!#REF!,"1эт.",$T$1)</f>
        <v>#REF!</v>
      </c>
      <c r="U25" s="46" t="e">
        <f t="shared" si="17"/>
        <v>#REF!</v>
      </c>
      <c r="V25" s="46" t="e">
        <f t="shared" si="18"/>
        <v>#REF!</v>
      </c>
      <c r="W25" s="11" t="e">
        <f t="shared" si="5"/>
        <v>#REF!</v>
      </c>
      <c r="X25" s="12" t="s">
        <v>93</v>
      </c>
      <c r="Y25" s="32" t="e">
        <f t="shared" si="6"/>
        <v>#REF!</v>
      </c>
      <c r="Z25" s="32">
        <v>54</v>
      </c>
      <c r="AA25" s="50" t="e">
        <f t="shared" si="19"/>
        <v>#N/A</v>
      </c>
      <c r="AB25" s="50" t="e">
        <f t="shared" si="7"/>
        <v>#REF!</v>
      </c>
      <c r="AC25" s="50" t="e">
        <f t="shared" si="8"/>
        <v>#REF!</v>
      </c>
      <c r="AD25" s="33" t="str">
        <f t="shared" si="9"/>
        <v/>
      </c>
      <c r="AE25" s="1" t="e">
        <f t="shared" si="10"/>
        <v>#REF!</v>
      </c>
      <c r="AF25" s="1">
        <v>125</v>
      </c>
      <c r="AG25" s="1" t="e">
        <f t="shared" si="11"/>
        <v>#REF!</v>
      </c>
      <c r="AH25" s="1" t="str">
        <f t="shared" si="20"/>
        <v>727, 757</v>
      </c>
      <c r="AI25" s="1" t="e">
        <f t="shared" si="12"/>
        <v>#REF!</v>
      </c>
      <c r="AJ25" s="1">
        <f t="shared" si="22"/>
        <v>727</v>
      </c>
      <c r="AK25" s="1" t="e">
        <f t="shared" si="13"/>
        <v>#REF!</v>
      </c>
      <c r="AL25" s="1">
        <f t="shared" si="23"/>
        <v>757</v>
      </c>
      <c r="AM25" s="1">
        <v>273</v>
      </c>
      <c r="AN25" s="75" t="e">
        <f t="shared" si="21"/>
        <v>#REF!</v>
      </c>
    </row>
    <row r="26" spans="1:40" ht="18.75" x14ac:dyDescent="0.25">
      <c r="A26" s="11" t="e">
        <f>инф!#REF!</f>
        <v>#REF!</v>
      </c>
      <c r="B26" s="10" t="e">
        <f>инф!#REF!</f>
        <v>#REF!</v>
      </c>
      <c r="C26" s="30" t="e">
        <f>IF(COUNTIF(инф!B$1:инф!#REF!,инф!#REF!)=1,MAX(C$1:C25)+1,"")</f>
        <v>#REF!</v>
      </c>
      <c r="D26" s="44" t="e">
        <f>инф!#REF!</f>
        <v>#REF!</v>
      </c>
      <c r="E26" s="45" t="str">
        <f>IF(COUNTIF(F$1:F26,F26)=1,MAX(E$1:E25)+1,"")</f>
        <v/>
      </c>
      <c r="F26" s="45" t="e">
        <f t="shared" si="0"/>
        <v>#REF!</v>
      </c>
      <c r="G26" s="10" t="e">
        <f t="shared" si="1"/>
        <v>#REF!</v>
      </c>
      <c r="H26" s="10" t="e">
        <f t="shared" si="14"/>
        <v>#REF!</v>
      </c>
      <c r="I26" s="10" t="e">
        <f t="shared" si="2"/>
        <v>#REF!</v>
      </c>
      <c r="J26" s="10" t="e">
        <f t="shared" si="3"/>
        <v>#REF!</v>
      </c>
      <c r="K26" s="10" t="e">
        <f>инф!#REF!</f>
        <v>#REF!</v>
      </c>
      <c r="L26" s="10" t="e">
        <f>инф!#REF!</f>
        <v>#REF!</v>
      </c>
      <c r="M26" s="10" t="e">
        <f>инф!#REF!</f>
        <v>#REF!</v>
      </c>
      <c r="N26" s="10" t="e">
        <f>"Сроки:
"
&amp;инф!#REF!</f>
        <v>#REF!</v>
      </c>
      <c r="O26" s="10" t="e">
        <f t="shared" si="4"/>
        <v>#REF!</v>
      </c>
      <c r="P26" s="10" t="s">
        <v>51</v>
      </c>
      <c r="Q26" s="46" t="e">
        <f>SUBSTITUTE(инф!#REF!,"1эт.",$Q$1)</f>
        <v>#REF!</v>
      </c>
      <c r="R26" s="46" t="e">
        <f t="shared" si="15"/>
        <v>#REF!</v>
      </c>
      <c r="S26" s="46" t="e">
        <f t="shared" si="16"/>
        <v>#REF!</v>
      </c>
      <c r="T26" s="46" t="e">
        <f>SUBSTITUTE(инф!#REF!,"1эт.",$T$1)</f>
        <v>#REF!</v>
      </c>
      <c r="U26" s="46" t="e">
        <f t="shared" si="17"/>
        <v>#REF!</v>
      </c>
      <c r="V26" s="46" t="e">
        <f t="shared" si="18"/>
        <v>#REF!</v>
      </c>
      <c r="W26" s="11" t="e">
        <f t="shared" si="5"/>
        <v>#REF!</v>
      </c>
      <c r="X26" s="12" t="s">
        <v>94</v>
      </c>
      <c r="Y26" s="32" t="e">
        <f t="shared" si="6"/>
        <v>#REF!</v>
      </c>
      <c r="Z26" s="32">
        <v>55</v>
      </c>
      <c r="AA26" s="50" t="e">
        <f t="shared" si="19"/>
        <v>#N/A</v>
      </c>
      <c r="AB26" s="50" t="e">
        <f t="shared" si="7"/>
        <v>#REF!</v>
      </c>
      <c r="AC26" s="50" t="e">
        <f t="shared" si="8"/>
        <v>#REF!</v>
      </c>
      <c r="AD26" s="33" t="str">
        <f t="shared" si="9"/>
        <v/>
      </c>
      <c r="AE26" s="1" t="e">
        <f t="shared" si="10"/>
        <v>#REF!</v>
      </c>
      <c r="AF26" s="1">
        <v>126</v>
      </c>
      <c r="AG26" s="1" t="e">
        <f t="shared" si="11"/>
        <v>#REF!</v>
      </c>
      <c r="AH26" s="1" t="str">
        <f t="shared" si="20"/>
        <v>758, 788</v>
      </c>
      <c r="AI26" s="1" t="e">
        <f t="shared" si="12"/>
        <v>#REF!</v>
      </c>
      <c r="AJ26" s="1">
        <f t="shared" si="22"/>
        <v>758</v>
      </c>
      <c r="AK26" s="1" t="e">
        <f t="shared" si="13"/>
        <v>#REF!</v>
      </c>
      <c r="AL26" s="1">
        <f t="shared" si="23"/>
        <v>788</v>
      </c>
      <c r="AM26" s="1">
        <v>274</v>
      </c>
      <c r="AN26" s="75" t="e">
        <f t="shared" si="21"/>
        <v>#REF!</v>
      </c>
    </row>
    <row r="27" spans="1:40" ht="18.75" x14ac:dyDescent="0.25">
      <c r="A27" s="11" t="e">
        <f>инф!#REF!</f>
        <v>#REF!</v>
      </c>
      <c r="B27" s="10" t="e">
        <f>инф!#REF!</f>
        <v>#REF!</v>
      </c>
      <c r="C27" s="30" t="e">
        <f>IF(COUNTIF(инф!B$1:инф!#REF!,инф!#REF!)=1,MAX(C$1:C26)+1,"")</f>
        <v>#REF!</v>
      </c>
      <c r="D27" s="44" t="e">
        <f>инф!#REF!</f>
        <v>#REF!</v>
      </c>
      <c r="E27" s="45" t="str">
        <f>IF(COUNTIF(F$1:F27,F27)=1,MAX(E$1:E26)+1,"")</f>
        <v/>
      </c>
      <c r="F27" s="45" t="e">
        <f t="shared" si="0"/>
        <v>#REF!</v>
      </c>
      <c r="G27" s="10" t="e">
        <f t="shared" si="1"/>
        <v>#REF!</v>
      </c>
      <c r="H27" s="10" t="e">
        <f t="shared" si="14"/>
        <v>#REF!</v>
      </c>
      <c r="I27" s="10" t="e">
        <f t="shared" si="2"/>
        <v>#REF!</v>
      </c>
      <c r="J27" s="10" t="e">
        <f t="shared" si="3"/>
        <v>#REF!</v>
      </c>
      <c r="K27" s="10" t="e">
        <f>инф!#REF!</f>
        <v>#REF!</v>
      </c>
      <c r="L27" s="10" t="e">
        <f>инф!#REF!</f>
        <v>#REF!</v>
      </c>
      <c r="M27" s="10" t="e">
        <f>инф!#REF!</f>
        <v>#REF!</v>
      </c>
      <c r="N27" s="10" t="e">
        <f>"Сроки:
"
&amp;инф!#REF!</f>
        <v>#REF!</v>
      </c>
      <c r="O27" s="10" t="e">
        <f t="shared" si="4"/>
        <v>#REF!</v>
      </c>
      <c r="P27" s="10" t="s">
        <v>52</v>
      </c>
      <c r="Q27" s="46" t="e">
        <f>SUBSTITUTE(инф!#REF!,"1эт.",$Q$1)</f>
        <v>#REF!</v>
      </c>
      <c r="R27" s="46" t="e">
        <f t="shared" si="15"/>
        <v>#REF!</v>
      </c>
      <c r="S27" s="46" t="e">
        <f t="shared" si="16"/>
        <v>#REF!</v>
      </c>
      <c r="T27" s="46" t="e">
        <f>SUBSTITUTE(инф!#REF!,"1эт.",$T$1)</f>
        <v>#REF!</v>
      </c>
      <c r="U27" s="46" t="e">
        <f t="shared" si="17"/>
        <v>#REF!</v>
      </c>
      <c r="V27" s="46" t="e">
        <f t="shared" si="18"/>
        <v>#REF!</v>
      </c>
      <c r="W27" s="11" t="e">
        <f t="shared" si="5"/>
        <v>#REF!</v>
      </c>
      <c r="X27" s="12" t="s">
        <v>95</v>
      </c>
      <c r="Y27" s="32" t="e">
        <f t="shared" si="6"/>
        <v>#REF!</v>
      </c>
      <c r="Z27" s="32">
        <v>56</v>
      </c>
      <c r="AA27" s="50" t="e">
        <f t="shared" si="19"/>
        <v>#N/A</v>
      </c>
      <c r="AB27" s="50" t="e">
        <f t="shared" si="7"/>
        <v>#REF!</v>
      </c>
      <c r="AC27" s="50" t="e">
        <f t="shared" si="8"/>
        <v>#REF!</v>
      </c>
      <c r="AD27" s="33" t="str">
        <f t="shared" si="9"/>
        <v/>
      </c>
      <c r="AE27" s="1" t="e">
        <f t="shared" si="10"/>
        <v>#REF!</v>
      </c>
      <c r="AF27" s="1">
        <v>127</v>
      </c>
      <c r="AG27" s="1" t="e">
        <f t="shared" si="11"/>
        <v>#REF!</v>
      </c>
      <c r="AH27" s="1" t="str">
        <f t="shared" si="20"/>
        <v>789, 819</v>
      </c>
      <c r="AI27" s="1" t="e">
        <f t="shared" si="12"/>
        <v>#REF!</v>
      </c>
      <c r="AJ27" s="1">
        <f t="shared" si="22"/>
        <v>789</v>
      </c>
      <c r="AK27" s="1" t="e">
        <f t="shared" si="13"/>
        <v>#REF!</v>
      </c>
      <c r="AL27" s="1">
        <f t="shared" si="23"/>
        <v>819</v>
      </c>
      <c r="AM27" s="1">
        <v>275</v>
      </c>
      <c r="AN27" s="75" t="e">
        <f t="shared" si="21"/>
        <v>#REF!</v>
      </c>
    </row>
    <row r="28" spans="1:40" ht="18.75" x14ac:dyDescent="0.25">
      <c r="A28" s="11" t="e">
        <f>инф!#REF!</f>
        <v>#REF!</v>
      </c>
      <c r="B28" s="10" t="e">
        <f>инф!#REF!</f>
        <v>#REF!</v>
      </c>
      <c r="C28" s="30" t="e">
        <f>IF(COUNTIF(инф!B$1:инф!#REF!,инф!#REF!)=1,MAX(C$1:C27)+1,"")</f>
        <v>#REF!</v>
      </c>
      <c r="D28" s="44" t="e">
        <f>инф!#REF!</f>
        <v>#REF!</v>
      </c>
      <c r="E28" s="45" t="str">
        <f>IF(COUNTIF(F$1:F28,F28)=1,MAX(E$1:E27)+1,"")</f>
        <v/>
      </c>
      <c r="F28" s="45" t="e">
        <f t="shared" si="0"/>
        <v>#REF!</v>
      </c>
      <c r="G28" s="10" t="e">
        <f t="shared" si="1"/>
        <v>#REF!</v>
      </c>
      <c r="H28" s="10" t="e">
        <f t="shared" si="14"/>
        <v>#REF!</v>
      </c>
      <c r="I28" s="10" t="e">
        <f t="shared" si="2"/>
        <v>#REF!</v>
      </c>
      <c r="J28" s="10" t="e">
        <f t="shared" si="3"/>
        <v>#REF!</v>
      </c>
      <c r="K28" s="10" t="e">
        <f>инф!#REF!</f>
        <v>#REF!</v>
      </c>
      <c r="L28" s="10" t="e">
        <f>инф!#REF!</f>
        <v>#REF!</v>
      </c>
      <c r="M28" s="10" t="e">
        <f>инф!#REF!</f>
        <v>#REF!</v>
      </c>
      <c r="N28" s="10" t="e">
        <f>"Сроки:
"
&amp;инф!#REF!</f>
        <v>#REF!</v>
      </c>
      <c r="O28" s="10" t="e">
        <f t="shared" si="4"/>
        <v>#REF!</v>
      </c>
      <c r="P28" s="10" t="s">
        <v>53</v>
      </c>
      <c r="Q28" s="46" t="e">
        <f>SUBSTITUTE(инф!#REF!,"1эт.",$Q$1)</f>
        <v>#REF!</v>
      </c>
      <c r="R28" s="46" t="e">
        <f t="shared" si="15"/>
        <v>#REF!</v>
      </c>
      <c r="S28" s="46" t="e">
        <f t="shared" si="16"/>
        <v>#REF!</v>
      </c>
      <c r="T28" s="46" t="e">
        <f>SUBSTITUTE(инф!#REF!,"1эт.",$T$1)</f>
        <v>#REF!</v>
      </c>
      <c r="U28" s="46" t="e">
        <f t="shared" si="17"/>
        <v>#REF!</v>
      </c>
      <c r="V28" s="46" t="e">
        <f t="shared" si="18"/>
        <v>#REF!</v>
      </c>
      <c r="W28" s="11" t="e">
        <f t="shared" si="5"/>
        <v>#REF!</v>
      </c>
      <c r="X28" s="12" t="s">
        <v>96</v>
      </c>
      <c r="Y28" s="32" t="e">
        <f t="shared" si="6"/>
        <v>#REF!</v>
      </c>
      <c r="Z28" s="32">
        <v>57</v>
      </c>
      <c r="AA28" s="50" t="e">
        <f t="shared" si="19"/>
        <v>#N/A</v>
      </c>
      <c r="AB28" s="50" t="e">
        <f t="shared" si="7"/>
        <v>#REF!</v>
      </c>
      <c r="AC28" s="50" t="e">
        <f t="shared" si="8"/>
        <v>#REF!</v>
      </c>
      <c r="AD28" s="33" t="str">
        <f t="shared" si="9"/>
        <v/>
      </c>
      <c r="AE28" s="1" t="e">
        <f t="shared" si="10"/>
        <v>#REF!</v>
      </c>
      <c r="AF28" s="1">
        <v>128</v>
      </c>
      <c r="AG28" s="1" t="e">
        <f t="shared" si="11"/>
        <v>#REF!</v>
      </c>
      <c r="AH28" s="1" t="str">
        <f t="shared" si="20"/>
        <v>820, 850</v>
      </c>
      <c r="AI28" s="1" t="e">
        <f t="shared" si="12"/>
        <v>#REF!</v>
      </c>
      <c r="AJ28" s="1">
        <f t="shared" si="22"/>
        <v>820</v>
      </c>
      <c r="AK28" s="1" t="e">
        <f t="shared" si="13"/>
        <v>#REF!</v>
      </c>
      <c r="AL28" s="1">
        <f t="shared" si="23"/>
        <v>850</v>
      </c>
      <c r="AM28" s="1">
        <v>276</v>
      </c>
      <c r="AN28" s="75" t="e">
        <f t="shared" si="21"/>
        <v>#REF!</v>
      </c>
    </row>
    <row r="29" spans="1:40" ht="18.75" x14ac:dyDescent="0.25">
      <c r="A29" s="11" t="e">
        <f>инф!#REF!</f>
        <v>#REF!</v>
      </c>
      <c r="B29" s="10" t="e">
        <f>инф!#REF!</f>
        <v>#REF!</v>
      </c>
      <c r="C29" s="30" t="e">
        <f>IF(COUNTIF(инф!B$1:инф!#REF!,инф!#REF!)=1,MAX(C$1:C28)+1,"")</f>
        <v>#REF!</v>
      </c>
      <c r="D29" s="44" t="e">
        <f>инф!#REF!</f>
        <v>#REF!</v>
      </c>
      <c r="E29" s="45" t="str">
        <f>IF(COUNTIF(F$1:F29,F29)=1,MAX(E$1:E28)+1,"")</f>
        <v/>
      </c>
      <c r="F29" s="45" t="e">
        <f t="shared" si="0"/>
        <v>#REF!</v>
      </c>
      <c r="G29" s="10" t="e">
        <f t="shared" si="1"/>
        <v>#REF!</v>
      </c>
      <c r="H29" s="10" t="e">
        <f t="shared" si="14"/>
        <v>#REF!</v>
      </c>
      <c r="I29" s="10" t="e">
        <f t="shared" si="2"/>
        <v>#REF!</v>
      </c>
      <c r="J29" s="10" t="e">
        <f t="shared" si="3"/>
        <v>#REF!</v>
      </c>
      <c r="K29" s="10" t="e">
        <f>инф!#REF!</f>
        <v>#REF!</v>
      </c>
      <c r="L29" s="10" t="e">
        <f>инф!#REF!</f>
        <v>#REF!</v>
      </c>
      <c r="M29" s="10" t="e">
        <f>инф!#REF!</f>
        <v>#REF!</v>
      </c>
      <c r="N29" s="10" t="e">
        <f>"Сроки:
"
&amp;инф!#REF!</f>
        <v>#REF!</v>
      </c>
      <c r="O29" s="10" t="e">
        <f t="shared" si="4"/>
        <v>#REF!</v>
      </c>
      <c r="P29" s="10" t="s">
        <v>54</v>
      </c>
      <c r="Q29" s="46" t="e">
        <f>SUBSTITUTE(инф!#REF!,"1эт.",$Q$1)</f>
        <v>#REF!</v>
      </c>
      <c r="R29" s="46" t="e">
        <f t="shared" si="15"/>
        <v>#REF!</v>
      </c>
      <c r="S29" s="46" t="e">
        <f t="shared" si="16"/>
        <v>#REF!</v>
      </c>
      <c r="T29" s="46" t="e">
        <f>SUBSTITUTE(инф!#REF!,"1эт.",$T$1)</f>
        <v>#REF!</v>
      </c>
      <c r="U29" s="46" t="e">
        <f t="shared" si="17"/>
        <v>#REF!</v>
      </c>
      <c r="V29" s="46" t="e">
        <f t="shared" si="18"/>
        <v>#REF!</v>
      </c>
      <c r="W29" s="11" t="e">
        <f t="shared" si="5"/>
        <v>#REF!</v>
      </c>
      <c r="X29" s="12" t="s">
        <v>97</v>
      </c>
      <c r="Y29" s="32" t="e">
        <f t="shared" si="6"/>
        <v>#REF!</v>
      </c>
      <c r="Z29" s="32">
        <v>58</v>
      </c>
      <c r="AA29" s="50" t="e">
        <f t="shared" si="19"/>
        <v>#N/A</v>
      </c>
      <c r="AB29" s="50" t="e">
        <f t="shared" si="7"/>
        <v>#REF!</v>
      </c>
      <c r="AC29" s="50" t="e">
        <f t="shared" si="8"/>
        <v>#REF!</v>
      </c>
      <c r="AD29" s="33" t="str">
        <f t="shared" si="9"/>
        <v/>
      </c>
      <c r="AE29" s="1" t="e">
        <f t="shared" si="10"/>
        <v>#REF!</v>
      </c>
      <c r="AF29" s="1">
        <v>129</v>
      </c>
      <c r="AG29" s="1" t="e">
        <f t="shared" si="11"/>
        <v>#REF!</v>
      </c>
      <c r="AH29" s="1" t="str">
        <f t="shared" si="20"/>
        <v>851, 881</v>
      </c>
      <c r="AI29" s="1" t="e">
        <f t="shared" si="12"/>
        <v>#REF!</v>
      </c>
      <c r="AJ29" s="1">
        <f t="shared" si="22"/>
        <v>851</v>
      </c>
      <c r="AK29" s="1" t="e">
        <f t="shared" si="13"/>
        <v>#REF!</v>
      </c>
      <c r="AL29" s="1">
        <f t="shared" si="23"/>
        <v>881</v>
      </c>
      <c r="AM29" s="1">
        <v>277</v>
      </c>
      <c r="AN29" s="75" t="e">
        <f t="shared" si="21"/>
        <v>#REF!</v>
      </c>
    </row>
    <row r="30" spans="1:40" ht="18.75" x14ac:dyDescent="0.25">
      <c r="A30" s="11" t="e">
        <f>инф!#REF!</f>
        <v>#REF!</v>
      </c>
      <c r="B30" s="10" t="e">
        <f>инф!#REF!</f>
        <v>#REF!</v>
      </c>
      <c r="C30" s="30" t="e">
        <f>IF(COUNTIF(инф!B$1:инф!#REF!,инф!#REF!)=1,MAX(C$1:C29)+1,"")</f>
        <v>#REF!</v>
      </c>
      <c r="D30" s="44" t="e">
        <f>инф!#REF!</f>
        <v>#REF!</v>
      </c>
      <c r="E30" s="45" t="str">
        <f>IF(COUNTIF(F$1:F30,F30)=1,MAX(E$1:E29)+1,"")</f>
        <v/>
      </c>
      <c r="F30" s="45" t="e">
        <f t="shared" si="0"/>
        <v>#REF!</v>
      </c>
      <c r="G30" s="10" t="e">
        <f t="shared" si="1"/>
        <v>#REF!</v>
      </c>
      <c r="H30" s="10" t="e">
        <f t="shared" si="14"/>
        <v>#REF!</v>
      </c>
      <c r="I30" s="10" t="e">
        <f t="shared" si="2"/>
        <v>#REF!</v>
      </c>
      <c r="J30" s="10" t="e">
        <f t="shared" si="3"/>
        <v>#REF!</v>
      </c>
      <c r="K30" s="10" t="e">
        <f>инф!#REF!</f>
        <v>#REF!</v>
      </c>
      <c r="L30" s="10" t="e">
        <f>инф!#REF!</f>
        <v>#REF!</v>
      </c>
      <c r="M30" s="10" t="e">
        <f>инф!#REF!</f>
        <v>#REF!</v>
      </c>
      <c r="N30" s="10" t="e">
        <f>"Сроки:
"
&amp;инф!#REF!</f>
        <v>#REF!</v>
      </c>
      <c r="O30" s="10" t="e">
        <f t="shared" si="4"/>
        <v>#REF!</v>
      </c>
      <c r="P30" s="10" t="s">
        <v>55</v>
      </c>
      <c r="Q30" s="46" t="e">
        <f>SUBSTITUTE(инф!#REF!,"1эт.",$Q$1)</f>
        <v>#REF!</v>
      </c>
      <c r="R30" s="46" t="e">
        <f t="shared" si="15"/>
        <v>#REF!</v>
      </c>
      <c r="S30" s="46" t="e">
        <f t="shared" si="16"/>
        <v>#REF!</v>
      </c>
      <c r="T30" s="46" t="e">
        <f>SUBSTITUTE(инф!#REF!,"1эт.",$T$1)</f>
        <v>#REF!</v>
      </c>
      <c r="U30" s="46" t="e">
        <f t="shared" si="17"/>
        <v>#REF!</v>
      </c>
      <c r="V30" s="46" t="e">
        <f t="shared" si="18"/>
        <v>#REF!</v>
      </c>
      <c r="W30" s="11" t="e">
        <f t="shared" si="5"/>
        <v>#REF!</v>
      </c>
      <c r="X30" s="12" t="s">
        <v>98</v>
      </c>
      <c r="Y30" s="32" t="e">
        <f t="shared" si="6"/>
        <v>#REF!</v>
      </c>
      <c r="Z30" s="32">
        <v>59</v>
      </c>
      <c r="AA30" s="50" t="e">
        <f t="shared" si="19"/>
        <v>#N/A</v>
      </c>
      <c r="AB30" s="50" t="e">
        <f t="shared" si="7"/>
        <v>#REF!</v>
      </c>
      <c r="AC30" s="50" t="e">
        <f t="shared" si="8"/>
        <v>#REF!</v>
      </c>
      <c r="AD30" s="33" t="str">
        <f t="shared" si="9"/>
        <v/>
      </c>
      <c r="AE30" s="1" t="e">
        <f t="shared" si="10"/>
        <v>#REF!</v>
      </c>
      <c r="AF30" s="1">
        <v>130</v>
      </c>
      <c r="AG30" s="1" t="e">
        <f t="shared" si="11"/>
        <v>#REF!</v>
      </c>
      <c r="AH30" s="1" t="str">
        <f t="shared" si="20"/>
        <v>882, 912</v>
      </c>
      <c r="AI30" s="1" t="e">
        <f t="shared" si="12"/>
        <v>#REF!</v>
      </c>
      <c r="AJ30" s="1">
        <f t="shared" si="22"/>
        <v>882</v>
      </c>
      <c r="AK30" s="1" t="e">
        <f t="shared" si="13"/>
        <v>#REF!</v>
      </c>
      <c r="AL30" s="1">
        <f t="shared" si="23"/>
        <v>912</v>
      </c>
      <c r="AM30" s="1">
        <v>278</v>
      </c>
      <c r="AN30" s="75" t="e">
        <f t="shared" si="21"/>
        <v>#REF!</v>
      </c>
    </row>
    <row r="31" spans="1:40" ht="18.75" x14ac:dyDescent="0.25">
      <c r="A31" s="11" t="e">
        <f>инф!#REF!</f>
        <v>#REF!</v>
      </c>
      <c r="B31" s="10" t="e">
        <f>инф!#REF!</f>
        <v>#REF!</v>
      </c>
      <c r="C31" s="30" t="e">
        <f>IF(COUNTIF(инф!B$1:инф!#REF!,инф!#REF!)=1,MAX(C$1:C30)+1,"")</f>
        <v>#REF!</v>
      </c>
      <c r="D31" s="44" t="e">
        <f>инф!#REF!</f>
        <v>#REF!</v>
      </c>
      <c r="E31" s="45" t="str">
        <f>IF(COUNTIF(F$1:F31,F31)=1,MAX(E$1:E30)+1,"")</f>
        <v/>
      </c>
      <c r="F31" s="45" t="e">
        <f t="shared" si="0"/>
        <v>#REF!</v>
      </c>
      <c r="G31" s="10" t="e">
        <f t="shared" si="1"/>
        <v>#REF!</v>
      </c>
      <c r="H31" s="10" t="e">
        <f t="shared" si="14"/>
        <v>#REF!</v>
      </c>
      <c r="I31" s="10" t="e">
        <f t="shared" si="2"/>
        <v>#REF!</v>
      </c>
      <c r="J31" s="10" t="e">
        <f t="shared" si="3"/>
        <v>#REF!</v>
      </c>
      <c r="K31" s="10" t="e">
        <f>инф!#REF!</f>
        <v>#REF!</v>
      </c>
      <c r="L31" s="10" t="e">
        <f>инф!#REF!</f>
        <v>#REF!</v>
      </c>
      <c r="M31" s="10" t="e">
        <f>инф!#REF!</f>
        <v>#REF!</v>
      </c>
      <c r="N31" s="10" t="e">
        <f>"Сроки:
"
&amp;инф!#REF!</f>
        <v>#REF!</v>
      </c>
      <c r="O31" s="10" t="e">
        <f t="shared" si="4"/>
        <v>#REF!</v>
      </c>
      <c r="P31" s="10" t="s">
        <v>56</v>
      </c>
      <c r="Q31" s="46" t="e">
        <f>SUBSTITUTE(инф!#REF!,"1эт.",$Q$1)</f>
        <v>#REF!</v>
      </c>
      <c r="R31" s="46" t="e">
        <f t="shared" si="15"/>
        <v>#REF!</v>
      </c>
      <c r="S31" s="46" t="e">
        <f t="shared" si="16"/>
        <v>#REF!</v>
      </c>
      <c r="T31" s="46" t="e">
        <f>SUBSTITUTE(инф!#REF!,"1эт.",$T$1)</f>
        <v>#REF!</v>
      </c>
      <c r="U31" s="46" t="e">
        <f t="shared" si="17"/>
        <v>#REF!</v>
      </c>
      <c r="V31" s="46" t="e">
        <f t="shared" si="18"/>
        <v>#REF!</v>
      </c>
      <c r="W31" s="11" t="e">
        <f t="shared" si="5"/>
        <v>#REF!</v>
      </c>
      <c r="X31" s="12" t="s">
        <v>99</v>
      </c>
      <c r="Y31" s="32" t="e">
        <f t="shared" si="6"/>
        <v>#REF!</v>
      </c>
      <c r="Z31" s="32">
        <v>60</v>
      </c>
      <c r="AA31" s="50" t="e">
        <f t="shared" si="19"/>
        <v>#N/A</v>
      </c>
      <c r="AB31" s="50" t="e">
        <f t="shared" si="7"/>
        <v>#REF!</v>
      </c>
      <c r="AC31" s="50" t="e">
        <f t="shared" si="8"/>
        <v>#REF!</v>
      </c>
      <c r="AD31" s="33" t="str">
        <f t="shared" si="9"/>
        <v/>
      </c>
      <c r="AE31" s="1" t="e">
        <f t="shared" si="10"/>
        <v>#REF!</v>
      </c>
      <c r="AF31" s="1">
        <v>131</v>
      </c>
      <c r="AG31" s="1" t="e">
        <f t="shared" si="11"/>
        <v>#REF!</v>
      </c>
      <c r="AH31" s="1" t="str">
        <f t="shared" si="20"/>
        <v>913, 943</v>
      </c>
      <c r="AI31" s="1" t="e">
        <f t="shared" si="12"/>
        <v>#REF!</v>
      </c>
      <c r="AJ31" s="1">
        <f t="shared" si="22"/>
        <v>913</v>
      </c>
      <c r="AK31" s="1" t="e">
        <f t="shared" si="13"/>
        <v>#REF!</v>
      </c>
      <c r="AL31" s="1">
        <f t="shared" si="23"/>
        <v>943</v>
      </c>
      <c r="AM31" s="1">
        <v>279</v>
      </c>
      <c r="AN31" s="75" t="e">
        <f t="shared" si="21"/>
        <v>#REF!</v>
      </c>
    </row>
    <row r="32" spans="1:40" ht="18.75" x14ac:dyDescent="0.25">
      <c r="A32" s="11" t="e">
        <f>инф!#REF!</f>
        <v>#REF!</v>
      </c>
      <c r="B32" s="10" t="e">
        <f>инф!#REF!</f>
        <v>#REF!</v>
      </c>
      <c r="C32" s="30" t="e">
        <f>IF(COUNTIF(инф!B$1:инф!#REF!,инф!#REF!)=1,MAX(C$1:C31)+1,"")</f>
        <v>#REF!</v>
      </c>
      <c r="D32" s="44" t="e">
        <f>инф!#REF!</f>
        <v>#REF!</v>
      </c>
      <c r="E32" s="45" t="str">
        <f>IF(COUNTIF(F$1:F32,F32)=1,MAX(E$1:E31)+1,"")</f>
        <v/>
      </c>
      <c r="F32" s="45" t="e">
        <f t="shared" si="0"/>
        <v>#REF!</v>
      </c>
      <c r="G32" s="10" t="e">
        <f t="shared" si="1"/>
        <v>#REF!</v>
      </c>
      <c r="H32" s="10" t="e">
        <f t="shared" si="14"/>
        <v>#REF!</v>
      </c>
      <c r="I32" s="10" t="e">
        <f t="shared" si="2"/>
        <v>#REF!</v>
      </c>
      <c r="J32" s="10" t="e">
        <f t="shared" si="3"/>
        <v>#REF!</v>
      </c>
      <c r="K32" s="10" t="e">
        <f>инф!#REF!</f>
        <v>#REF!</v>
      </c>
      <c r="L32" s="10" t="e">
        <f>инф!#REF!</f>
        <v>#REF!</v>
      </c>
      <c r="M32" s="10" t="e">
        <f>инф!#REF!</f>
        <v>#REF!</v>
      </c>
      <c r="N32" s="10" t="e">
        <f>"Сроки:
"
&amp;инф!#REF!</f>
        <v>#REF!</v>
      </c>
      <c r="O32" s="10" t="e">
        <f t="shared" si="4"/>
        <v>#REF!</v>
      </c>
      <c r="P32" s="10" t="s">
        <v>57</v>
      </c>
      <c r="Q32" s="46" t="e">
        <f>SUBSTITUTE(инф!#REF!,"1эт.",$Q$1)</f>
        <v>#REF!</v>
      </c>
      <c r="R32" s="46" t="e">
        <f t="shared" si="15"/>
        <v>#REF!</v>
      </c>
      <c r="S32" s="46" t="e">
        <f t="shared" si="16"/>
        <v>#REF!</v>
      </c>
      <c r="T32" s="46" t="e">
        <f>SUBSTITUTE(инф!#REF!,"1эт.",$T$1)</f>
        <v>#REF!</v>
      </c>
      <c r="U32" s="46" t="e">
        <f t="shared" si="17"/>
        <v>#REF!</v>
      </c>
      <c r="V32" s="46" t="e">
        <f t="shared" si="18"/>
        <v>#REF!</v>
      </c>
      <c r="W32" s="11" t="e">
        <f t="shared" si="5"/>
        <v>#REF!</v>
      </c>
      <c r="X32" s="12" t="s">
        <v>100</v>
      </c>
      <c r="Y32" s="32" t="e">
        <f t="shared" si="6"/>
        <v>#REF!</v>
      </c>
      <c r="Z32" s="32">
        <v>61</v>
      </c>
      <c r="AA32" s="50" t="e">
        <f t="shared" si="19"/>
        <v>#N/A</v>
      </c>
      <c r="AB32" s="50" t="e">
        <f t="shared" si="7"/>
        <v>#REF!</v>
      </c>
      <c r="AC32" s="50" t="e">
        <f t="shared" si="8"/>
        <v>#REF!</v>
      </c>
      <c r="AD32" s="33" t="str">
        <f t="shared" si="9"/>
        <v/>
      </c>
      <c r="AE32" s="1" t="e">
        <f t="shared" si="10"/>
        <v>#REF!</v>
      </c>
      <c r="AF32" s="1">
        <v>132</v>
      </c>
      <c r="AG32" s="1" t="e">
        <f t="shared" si="11"/>
        <v>#REF!</v>
      </c>
      <c r="AH32" s="1" t="str">
        <f t="shared" si="20"/>
        <v>944, 974</v>
      </c>
      <c r="AI32" s="1" t="e">
        <f t="shared" si="12"/>
        <v>#REF!</v>
      </c>
      <c r="AJ32" s="1">
        <f t="shared" si="22"/>
        <v>944</v>
      </c>
      <c r="AK32" s="1" t="e">
        <f t="shared" si="13"/>
        <v>#REF!</v>
      </c>
      <c r="AL32" s="1">
        <f t="shared" si="23"/>
        <v>974</v>
      </c>
      <c r="AM32" s="1">
        <v>280</v>
      </c>
      <c r="AN32" s="75" t="e">
        <f t="shared" si="21"/>
        <v>#REF!</v>
      </c>
    </row>
    <row r="33" spans="1:40" ht="18.75" x14ac:dyDescent="0.25">
      <c r="A33" s="11" t="e">
        <f>инф!#REF!</f>
        <v>#REF!</v>
      </c>
      <c r="B33" s="10" t="e">
        <f>инф!#REF!</f>
        <v>#REF!</v>
      </c>
      <c r="C33" s="30" t="e">
        <f>IF(COUNTIF(инф!B$1:инф!#REF!,инф!#REF!)=1,MAX(C$1:C32)+1,"")</f>
        <v>#REF!</v>
      </c>
      <c r="D33" s="44" t="e">
        <f>инф!#REF!</f>
        <v>#REF!</v>
      </c>
      <c r="E33" s="45" t="str">
        <f>IF(COUNTIF(F$1:F33,F33)=1,MAX(E$1:E32)+1,"")</f>
        <v/>
      </c>
      <c r="F33" s="45" t="e">
        <f t="shared" si="0"/>
        <v>#REF!</v>
      </c>
      <c r="G33" s="10" t="e">
        <f t="shared" si="1"/>
        <v>#REF!</v>
      </c>
      <c r="H33" s="10" t="e">
        <f t="shared" si="14"/>
        <v>#REF!</v>
      </c>
      <c r="I33" s="10" t="e">
        <f t="shared" si="2"/>
        <v>#REF!</v>
      </c>
      <c r="J33" s="10" t="e">
        <f t="shared" si="3"/>
        <v>#REF!</v>
      </c>
      <c r="K33" s="10" t="e">
        <f>инф!#REF!</f>
        <v>#REF!</v>
      </c>
      <c r="L33" s="10" t="e">
        <f>инф!#REF!</f>
        <v>#REF!</v>
      </c>
      <c r="M33" s="10" t="e">
        <f>инф!#REF!</f>
        <v>#REF!</v>
      </c>
      <c r="N33" s="10" t="e">
        <f>"Сроки:
"
&amp;инф!#REF!</f>
        <v>#REF!</v>
      </c>
      <c r="O33" s="10" t="e">
        <f t="shared" si="4"/>
        <v>#REF!</v>
      </c>
      <c r="P33" s="10" t="s">
        <v>58</v>
      </c>
      <c r="Q33" s="46" t="e">
        <f>SUBSTITUTE(инф!#REF!,"1эт.",$Q$1)</f>
        <v>#REF!</v>
      </c>
      <c r="R33" s="46" t="e">
        <f t="shared" si="15"/>
        <v>#REF!</v>
      </c>
      <c r="S33" s="46" t="e">
        <f t="shared" si="16"/>
        <v>#REF!</v>
      </c>
      <c r="T33" s="46" t="e">
        <f>SUBSTITUTE(инф!#REF!,"1эт.",$T$1)</f>
        <v>#REF!</v>
      </c>
      <c r="U33" s="46" t="e">
        <f t="shared" si="17"/>
        <v>#REF!</v>
      </c>
      <c r="V33" s="46" t="e">
        <f t="shared" si="18"/>
        <v>#REF!</v>
      </c>
      <c r="W33" s="11" t="e">
        <f t="shared" si="5"/>
        <v>#REF!</v>
      </c>
      <c r="X33" s="12" t="s">
        <v>101</v>
      </c>
      <c r="Y33" s="32" t="e">
        <f t="shared" si="6"/>
        <v>#REF!</v>
      </c>
      <c r="Z33" s="32">
        <v>62</v>
      </c>
      <c r="AA33" s="50" t="e">
        <f t="shared" si="19"/>
        <v>#N/A</v>
      </c>
      <c r="AB33" s="50" t="e">
        <f t="shared" si="7"/>
        <v>#REF!</v>
      </c>
      <c r="AC33" s="50" t="e">
        <f t="shared" si="8"/>
        <v>#REF!</v>
      </c>
      <c r="AD33" s="33" t="str">
        <f t="shared" si="9"/>
        <v/>
      </c>
      <c r="AE33" s="1" t="e">
        <f t="shared" si="10"/>
        <v>#REF!</v>
      </c>
      <c r="AF33" s="1">
        <v>133</v>
      </c>
      <c r="AG33" s="1" t="e">
        <f t="shared" si="11"/>
        <v>#REF!</v>
      </c>
      <c r="AH33" s="1" t="str">
        <f t="shared" si="20"/>
        <v>975, 1005</v>
      </c>
      <c r="AI33" s="1" t="e">
        <f t="shared" si="12"/>
        <v>#REF!</v>
      </c>
      <c r="AJ33" s="1">
        <f t="shared" si="22"/>
        <v>975</v>
      </c>
      <c r="AK33" s="1" t="e">
        <f t="shared" si="13"/>
        <v>#REF!</v>
      </c>
      <c r="AL33" s="1">
        <f t="shared" si="23"/>
        <v>1005</v>
      </c>
      <c r="AM33" s="1">
        <v>281</v>
      </c>
      <c r="AN33" s="75" t="e">
        <f t="shared" si="21"/>
        <v>#REF!</v>
      </c>
    </row>
    <row r="34" spans="1:40" ht="18.75" x14ac:dyDescent="0.25">
      <c r="A34" s="11" t="e">
        <f>инф!#REF!</f>
        <v>#REF!</v>
      </c>
      <c r="B34" s="10" t="e">
        <f>инф!#REF!</f>
        <v>#REF!</v>
      </c>
      <c r="C34" s="30" t="e">
        <f>IF(COUNTIF(инф!B$1:инф!#REF!,инф!#REF!)=1,MAX(C$1:C33)+1,"")</f>
        <v>#REF!</v>
      </c>
      <c r="D34" s="44" t="e">
        <f>инф!#REF!</f>
        <v>#REF!</v>
      </c>
      <c r="E34" s="45" t="str">
        <f>IF(COUNTIF(F$1:F34,F34)=1,MAX(E$1:E33)+1,"")</f>
        <v/>
      </c>
      <c r="F34" s="45" t="e">
        <f t="shared" ref="F34:F65" si="24">G34&amp;", "&amp;I34&amp;", "&amp;O34&amp;", "&amp;J34&amp;W34</f>
        <v>#REF!</v>
      </c>
      <c r="G34" s="10" t="e">
        <f t="shared" ref="G34:G65" si="25">VLOOKUP(D34,$Y$1:$Z$1000,2,0)</f>
        <v>#REF!</v>
      </c>
      <c r="H34" s="10" t="e">
        <f t="shared" si="14"/>
        <v>#REF!</v>
      </c>
      <c r="I34" s="10" t="e">
        <f t="shared" ref="I34:I65" si="26">VLOOKUP(D34,$AE$1:$AF$1000,2,0)</f>
        <v>#REF!</v>
      </c>
      <c r="J34" s="10" t="e">
        <f t="shared" ref="J34:J65" si="27">VLOOKUP(D34,$AG$1:$AH$1000,2,0)</f>
        <v>#REF!</v>
      </c>
      <c r="K34" s="10" t="e">
        <f>инф!#REF!</f>
        <v>#REF!</v>
      </c>
      <c r="L34" s="10" t="e">
        <f>инф!#REF!</f>
        <v>#REF!</v>
      </c>
      <c r="M34" s="10" t="e">
        <f>инф!#REF!</f>
        <v>#REF!</v>
      </c>
      <c r="N34" s="10" t="e">
        <f>"Сроки:
"
&amp;инф!#REF!</f>
        <v>#REF!</v>
      </c>
      <c r="O34" s="10" t="e">
        <f t="shared" ref="O34:O65" si="28">IF($AP$2=A34,$AQ$2,IF($AP$3=A34,$AQ$3,IF($AP$4=A34,$AQ$4,IF($AP$5=A34,$AQ$5,IF($AP$6=A34,$AQ$6)))))</f>
        <v>#REF!</v>
      </c>
      <c r="P34" s="10" t="s">
        <v>59</v>
      </c>
      <c r="Q34" s="46" t="e">
        <f>SUBSTITUTE(инф!#REF!,"1эт.",$Q$1)</f>
        <v>#REF!</v>
      </c>
      <c r="R34" s="46" t="e">
        <f t="shared" si="15"/>
        <v>#REF!</v>
      </c>
      <c r="S34" s="46" t="e">
        <f t="shared" si="16"/>
        <v>#REF!</v>
      </c>
      <c r="T34" s="46" t="e">
        <f>SUBSTITUTE(инф!#REF!,"1эт.",$T$1)</f>
        <v>#REF!</v>
      </c>
      <c r="U34" s="46" t="e">
        <f t="shared" si="17"/>
        <v>#REF!</v>
      </c>
      <c r="V34" s="46" t="e">
        <f t="shared" si="18"/>
        <v>#REF!</v>
      </c>
      <c r="W34" s="11" t="e">
        <f t="shared" ref="W34:W65" si="29">IF($AQ$2=O34,$AR$2,IF($AQ$3=O34,$AR$3,IF($AQ$4=O34,$AR$4,IF($AQ$5=O34,$AR$5,IF($AQ$6=O34,$AR$6)))))</f>
        <v>#REF!</v>
      </c>
      <c r="X34" s="12" t="s">
        <v>102</v>
      </c>
      <c r="Y34" s="32" t="e">
        <f t="shared" ref="Y34:Y65" si="30">IF(MAX(C33:C1032)&lt;ROW(33:33),"",VLOOKUP(ROW(33:33),C33:D1032,2))</f>
        <v>#REF!</v>
      </c>
      <c r="Z34" s="32">
        <v>63</v>
      </c>
      <c r="AA34" s="50" t="e">
        <f t="shared" si="19"/>
        <v>#N/A</v>
      </c>
      <c r="AB34" s="50" t="e">
        <f t="shared" ref="AB34:AB65" si="31">VLOOKUP(D34,$AI$1:$AJ$1000,2,0)</f>
        <v>#REF!</v>
      </c>
      <c r="AC34" s="50" t="e">
        <f t="shared" ref="AC34:AC65" si="32">VLOOKUP(D34,$AK$1:$AL$1000,2,0)</f>
        <v>#REF!</v>
      </c>
      <c r="AD34" s="33" t="str">
        <f t="shared" ref="AD34:AD65" si="33">IF(MAX(E33:E1032)&lt;ROW(33:33),"",VLOOKUP(ROW(33:33),E33:F1032,2))</f>
        <v/>
      </c>
      <c r="AE34" s="1" t="e">
        <f t="shared" ref="AE34:AE65" si="34">IF(MAX(C33:C1032)&lt;ROW(33:33),"",VLOOKUP(ROW(33:33),C33:D1032,2))</f>
        <v>#REF!</v>
      </c>
      <c r="AF34" s="1">
        <v>134</v>
      </c>
      <c r="AG34" s="1" t="e">
        <f t="shared" ref="AG34:AG65" si="35">IF(MAX(C33:C1032)&lt;ROW(33:33),"",VLOOKUP(ROW(33:33),C33:D1032,2))</f>
        <v>#REF!</v>
      </c>
      <c r="AH34" s="1" t="str">
        <f t="shared" si="20"/>
        <v xml:space="preserve">, </v>
      </c>
      <c r="AI34" s="1" t="e">
        <f t="shared" ref="AI34:AI65" si="36">IF(MAX(C33:C1032)&lt;ROW(33:33),"",VLOOKUP(ROW(33:33),C33:D1032,2))</f>
        <v>#REF!</v>
      </c>
      <c r="AK34" s="1" t="e">
        <f t="shared" ref="AK34:AK65" si="37">IF(MAX(C33:C1032)&lt;ROW(33:33),"",VLOOKUP(ROW(33:33),C33:D1032,2))</f>
        <v>#REF!</v>
      </c>
      <c r="AM34" s="1">
        <v>282</v>
      </c>
      <c r="AN34" s="75" t="e">
        <f t="shared" si="21"/>
        <v>#REF!</v>
      </c>
    </row>
    <row r="35" spans="1:40" ht="18.75" x14ac:dyDescent="0.25">
      <c r="A35" s="11" t="e">
        <f>инф!#REF!</f>
        <v>#REF!</v>
      </c>
      <c r="B35" s="10" t="e">
        <f>инф!#REF!</f>
        <v>#REF!</v>
      </c>
      <c r="C35" s="30" t="e">
        <f>IF(COUNTIF(инф!B$1:инф!#REF!,инф!#REF!)=1,MAX(C$1:C34)+1,"")</f>
        <v>#REF!</v>
      </c>
      <c r="D35" s="44" t="e">
        <f>инф!#REF!</f>
        <v>#REF!</v>
      </c>
      <c r="E35" s="45" t="str">
        <f>IF(COUNTIF(F$1:F35,F35)=1,MAX(E$1:E34)+1,"")</f>
        <v/>
      </c>
      <c r="F35" s="45" t="e">
        <f t="shared" si="24"/>
        <v>#REF!</v>
      </c>
      <c r="G35" s="10" t="e">
        <f t="shared" si="25"/>
        <v>#REF!</v>
      </c>
      <c r="H35" s="10" t="e">
        <f t="shared" si="14"/>
        <v>#REF!</v>
      </c>
      <c r="I35" s="10" t="e">
        <f t="shared" si="26"/>
        <v>#REF!</v>
      </c>
      <c r="J35" s="10" t="e">
        <f t="shared" si="27"/>
        <v>#REF!</v>
      </c>
      <c r="K35" s="10" t="e">
        <f>инф!#REF!</f>
        <v>#REF!</v>
      </c>
      <c r="L35" s="10" t="e">
        <f>инф!#REF!</f>
        <v>#REF!</v>
      </c>
      <c r="M35" s="10" t="e">
        <f>инф!#REF!</f>
        <v>#REF!</v>
      </c>
      <c r="N35" s="10" t="e">
        <f>"Сроки:
"
&amp;инф!#REF!</f>
        <v>#REF!</v>
      </c>
      <c r="O35" s="10" t="e">
        <f t="shared" si="28"/>
        <v>#REF!</v>
      </c>
      <c r="P35" s="10" t="s">
        <v>60</v>
      </c>
      <c r="Q35" s="46" t="e">
        <f>SUBSTITUTE(инф!#REF!,"1эт.",$Q$1)</f>
        <v>#REF!</v>
      </c>
      <c r="R35" s="46" t="e">
        <f t="shared" si="15"/>
        <v>#REF!</v>
      </c>
      <c r="S35" s="46" t="e">
        <f t="shared" si="16"/>
        <v>#REF!</v>
      </c>
      <c r="T35" s="46" t="e">
        <f>SUBSTITUTE(инф!#REF!,"1эт.",$T$1)</f>
        <v>#REF!</v>
      </c>
      <c r="U35" s="46" t="e">
        <f t="shared" si="17"/>
        <v>#REF!</v>
      </c>
      <c r="V35" s="46" t="e">
        <f t="shared" si="18"/>
        <v>#REF!</v>
      </c>
      <c r="W35" s="11" t="e">
        <f t="shared" si="29"/>
        <v>#REF!</v>
      </c>
      <c r="X35" s="12" t="s">
        <v>103</v>
      </c>
      <c r="Y35" s="32" t="e">
        <f t="shared" si="30"/>
        <v>#REF!</v>
      </c>
      <c r="Z35" s="32">
        <v>64</v>
      </c>
      <c r="AA35" s="50" t="e">
        <f t="shared" si="19"/>
        <v>#N/A</v>
      </c>
      <c r="AB35" s="50" t="e">
        <f t="shared" si="31"/>
        <v>#REF!</v>
      </c>
      <c r="AC35" s="50" t="e">
        <f t="shared" si="32"/>
        <v>#REF!</v>
      </c>
      <c r="AD35" s="33" t="str">
        <f t="shared" si="33"/>
        <v/>
      </c>
      <c r="AE35" s="1" t="e">
        <f t="shared" si="34"/>
        <v>#REF!</v>
      </c>
      <c r="AF35" s="1">
        <v>135</v>
      </c>
      <c r="AG35" s="1" t="e">
        <f t="shared" si="35"/>
        <v>#REF!</v>
      </c>
      <c r="AH35" s="1" t="str">
        <f t="shared" si="20"/>
        <v xml:space="preserve">, </v>
      </c>
      <c r="AI35" s="1" t="e">
        <f t="shared" si="36"/>
        <v>#REF!</v>
      </c>
      <c r="AK35" s="1" t="e">
        <f t="shared" si="37"/>
        <v>#REF!</v>
      </c>
      <c r="AM35" s="1">
        <v>283</v>
      </c>
      <c r="AN35" s="75" t="e">
        <f t="shared" si="21"/>
        <v>#REF!</v>
      </c>
    </row>
    <row r="36" spans="1:40" ht="18.75" x14ac:dyDescent="0.25">
      <c r="A36" s="11" t="e">
        <f>инф!#REF!</f>
        <v>#REF!</v>
      </c>
      <c r="B36" s="10" t="e">
        <f>инф!#REF!</f>
        <v>#REF!</v>
      </c>
      <c r="C36" s="30" t="e">
        <f>IF(COUNTIF(инф!B$1:инф!#REF!,инф!#REF!)=1,MAX(C$1:C35)+1,"")</f>
        <v>#REF!</v>
      </c>
      <c r="D36" s="44" t="e">
        <f>инф!#REF!</f>
        <v>#REF!</v>
      </c>
      <c r="E36" s="45" t="str">
        <f>IF(COUNTIF(F$1:F36,F36)=1,MAX(E$1:E35)+1,"")</f>
        <v/>
      </c>
      <c r="F36" s="45" t="e">
        <f t="shared" si="24"/>
        <v>#REF!</v>
      </c>
      <c r="G36" s="10" t="e">
        <f t="shared" si="25"/>
        <v>#REF!</v>
      </c>
      <c r="H36" s="10" t="e">
        <f t="shared" si="14"/>
        <v>#REF!</v>
      </c>
      <c r="I36" s="10" t="e">
        <f t="shared" si="26"/>
        <v>#REF!</v>
      </c>
      <c r="J36" s="10" t="e">
        <f t="shared" si="27"/>
        <v>#REF!</v>
      </c>
      <c r="K36" s="10" t="e">
        <f>инф!#REF!</f>
        <v>#REF!</v>
      </c>
      <c r="L36" s="10" t="e">
        <f>инф!#REF!</f>
        <v>#REF!</v>
      </c>
      <c r="M36" s="10" t="e">
        <f>инф!#REF!</f>
        <v>#REF!</v>
      </c>
      <c r="N36" s="10" t="e">
        <f>"Сроки:
"
&amp;инф!#REF!</f>
        <v>#REF!</v>
      </c>
      <c r="O36" s="10" t="e">
        <f t="shared" si="28"/>
        <v>#REF!</v>
      </c>
      <c r="P36" s="10" t="s">
        <v>61</v>
      </c>
      <c r="Q36" s="46" t="e">
        <f>SUBSTITUTE(инф!#REF!,"1эт.",$Q$1)</f>
        <v>#REF!</v>
      </c>
      <c r="R36" s="46" t="e">
        <f t="shared" si="15"/>
        <v>#REF!</v>
      </c>
      <c r="S36" s="46" t="e">
        <f t="shared" si="16"/>
        <v>#REF!</v>
      </c>
      <c r="T36" s="46" t="e">
        <f>SUBSTITUTE(инф!#REF!,"1эт.",$T$1)</f>
        <v>#REF!</v>
      </c>
      <c r="U36" s="46" t="e">
        <f t="shared" si="17"/>
        <v>#REF!</v>
      </c>
      <c r="V36" s="46" t="e">
        <f t="shared" si="18"/>
        <v>#REF!</v>
      </c>
      <c r="W36" s="11" t="e">
        <f t="shared" si="29"/>
        <v>#REF!</v>
      </c>
      <c r="X36" s="12" t="s">
        <v>104</v>
      </c>
      <c r="Y36" s="32" t="e">
        <f t="shared" si="30"/>
        <v>#REF!</v>
      </c>
      <c r="Z36" s="32">
        <v>65</v>
      </c>
      <c r="AA36" s="50" t="e">
        <f t="shared" si="19"/>
        <v>#N/A</v>
      </c>
      <c r="AB36" s="50" t="e">
        <f t="shared" si="31"/>
        <v>#REF!</v>
      </c>
      <c r="AC36" s="50" t="e">
        <f t="shared" si="32"/>
        <v>#REF!</v>
      </c>
      <c r="AD36" s="33" t="str">
        <f t="shared" si="33"/>
        <v/>
      </c>
      <c r="AE36" s="1" t="e">
        <f t="shared" si="34"/>
        <v>#REF!</v>
      </c>
      <c r="AF36" s="1">
        <v>136</v>
      </c>
      <c r="AG36" s="1" t="e">
        <f t="shared" si="35"/>
        <v>#REF!</v>
      </c>
      <c r="AH36" s="1" t="str">
        <f t="shared" si="20"/>
        <v xml:space="preserve">, </v>
      </c>
      <c r="AI36" s="1" t="e">
        <f t="shared" si="36"/>
        <v>#REF!</v>
      </c>
      <c r="AK36" s="1" t="e">
        <f t="shared" si="37"/>
        <v>#REF!</v>
      </c>
      <c r="AM36" s="1">
        <v>284</v>
      </c>
      <c r="AN36" s="75" t="e">
        <f t="shared" si="21"/>
        <v>#REF!</v>
      </c>
    </row>
    <row r="37" spans="1:40" ht="18.75" x14ac:dyDescent="0.25">
      <c r="A37" s="11" t="e">
        <f>инф!#REF!</f>
        <v>#REF!</v>
      </c>
      <c r="B37" s="10" t="e">
        <f>инф!#REF!</f>
        <v>#REF!</v>
      </c>
      <c r="C37" s="30" t="e">
        <f>IF(COUNTIF(инф!B$1:инф!#REF!,инф!#REF!)=1,MAX(C$1:C36)+1,"")</f>
        <v>#REF!</v>
      </c>
      <c r="D37" s="44" t="e">
        <f>инф!#REF!</f>
        <v>#REF!</v>
      </c>
      <c r="E37" s="45" t="str">
        <f>IF(COUNTIF(F$1:F37,F37)=1,MAX(E$1:E36)+1,"")</f>
        <v/>
      </c>
      <c r="F37" s="45" t="e">
        <f t="shared" si="24"/>
        <v>#REF!</v>
      </c>
      <c r="G37" s="10" t="e">
        <f t="shared" si="25"/>
        <v>#REF!</v>
      </c>
      <c r="H37" s="10" t="e">
        <f t="shared" si="14"/>
        <v>#REF!</v>
      </c>
      <c r="I37" s="10" t="e">
        <f t="shared" si="26"/>
        <v>#REF!</v>
      </c>
      <c r="J37" s="10" t="e">
        <f t="shared" si="27"/>
        <v>#REF!</v>
      </c>
      <c r="K37" s="10" t="e">
        <f>инф!#REF!</f>
        <v>#REF!</v>
      </c>
      <c r="L37" s="10" t="e">
        <f>инф!#REF!</f>
        <v>#REF!</v>
      </c>
      <c r="M37" s="10" t="e">
        <f>инф!#REF!</f>
        <v>#REF!</v>
      </c>
      <c r="N37" s="10" t="e">
        <f>"Сроки:
"
&amp;инф!#REF!</f>
        <v>#REF!</v>
      </c>
      <c r="O37" s="10" t="e">
        <f t="shared" si="28"/>
        <v>#REF!</v>
      </c>
      <c r="P37" s="10" t="s">
        <v>62</v>
      </c>
      <c r="Q37" s="46" t="e">
        <f>SUBSTITUTE(инф!#REF!,"1эт.",$Q$1)</f>
        <v>#REF!</v>
      </c>
      <c r="R37" s="46" t="e">
        <f t="shared" si="15"/>
        <v>#REF!</v>
      </c>
      <c r="S37" s="46" t="e">
        <f t="shared" si="16"/>
        <v>#REF!</v>
      </c>
      <c r="T37" s="46" t="e">
        <f>SUBSTITUTE(инф!#REF!,"1эт.",$T$1)</f>
        <v>#REF!</v>
      </c>
      <c r="U37" s="46" t="e">
        <f t="shared" si="17"/>
        <v>#REF!</v>
      </c>
      <c r="V37" s="46" t="e">
        <f t="shared" si="18"/>
        <v>#REF!</v>
      </c>
      <c r="W37" s="11" t="e">
        <f t="shared" si="29"/>
        <v>#REF!</v>
      </c>
      <c r="X37" s="12" t="s">
        <v>105</v>
      </c>
      <c r="Y37" s="32" t="e">
        <f t="shared" si="30"/>
        <v>#REF!</v>
      </c>
      <c r="Z37" s="32">
        <v>66</v>
      </c>
      <c r="AA37" s="50" t="e">
        <f t="shared" si="19"/>
        <v>#N/A</v>
      </c>
      <c r="AB37" s="50" t="e">
        <f t="shared" si="31"/>
        <v>#REF!</v>
      </c>
      <c r="AC37" s="50" t="e">
        <f t="shared" si="32"/>
        <v>#REF!</v>
      </c>
      <c r="AD37" s="33" t="str">
        <f t="shared" si="33"/>
        <v/>
      </c>
      <c r="AE37" s="1" t="e">
        <f t="shared" si="34"/>
        <v>#REF!</v>
      </c>
      <c r="AF37" s="1">
        <v>137</v>
      </c>
      <c r="AG37" s="1" t="e">
        <f t="shared" si="35"/>
        <v>#REF!</v>
      </c>
      <c r="AH37" s="1" t="str">
        <f t="shared" si="20"/>
        <v xml:space="preserve">, </v>
      </c>
      <c r="AI37" s="1" t="e">
        <f t="shared" si="36"/>
        <v>#REF!</v>
      </c>
      <c r="AK37" s="1" t="e">
        <f t="shared" si="37"/>
        <v>#REF!</v>
      </c>
      <c r="AM37" s="1">
        <v>285</v>
      </c>
      <c r="AN37" s="75" t="e">
        <f t="shared" si="21"/>
        <v>#REF!</v>
      </c>
    </row>
    <row r="38" spans="1:40" ht="18.75" x14ac:dyDescent="0.25">
      <c r="A38" s="11" t="e">
        <f>инф!#REF!</f>
        <v>#REF!</v>
      </c>
      <c r="B38" s="10" t="e">
        <f>инф!#REF!</f>
        <v>#REF!</v>
      </c>
      <c r="C38" s="30" t="e">
        <f>IF(COUNTIF(инф!B$1:инф!#REF!,инф!#REF!)=1,MAX(C$1:C37)+1,"")</f>
        <v>#REF!</v>
      </c>
      <c r="D38" s="44" t="e">
        <f>инф!#REF!</f>
        <v>#REF!</v>
      </c>
      <c r="E38" s="45" t="str">
        <f>IF(COUNTIF(F$1:F38,F38)=1,MAX(E$1:E37)+1,"")</f>
        <v/>
      </c>
      <c r="F38" s="45" t="e">
        <f t="shared" si="24"/>
        <v>#REF!</v>
      </c>
      <c r="G38" s="10" t="e">
        <f t="shared" si="25"/>
        <v>#REF!</v>
      </c>
      <c r="H38" s="10" t="e">
        <f t="shared" si="14"/>
        <v>#REF!</v>
      </c>
      <c r="I38" s="10" t="e">
        <f t="shared" si="26"/>
        <v>#REF!</v>
      </c>
      <c r="J38" s="10" t="e">
        <f t="shared" si="27"/>
        <v>#REF!</v>
      </c>
      <c r="K38" s="10" t="e">
        <f>инф!#REF!</f>
        <v>#REF!</v>
      </c>
      <c r="L38" s="10" t="e">
        <f>инф!#REF!</f>
        <v>#REF!</v>
      </c>
      <c r="M38" s="10" t="e">
        <f>инф!#REF!</f>
        <v>#REF!</v>
      </c>
      <c r="N38" s="10" t="e">
        <f>"Сроки:
"
&amp;инф!#REF!</f>
        <v>#REF!</v>
      </c>
      <c r="O38" s="10" t="e">
        <f t="shared" si="28"/>
        <v>#REF!</v>
      </c>
      <c r="P38" s="10" t="s">
        <v>63</v>
      </c>
      <c r="Q38" s="46" t="e">
        <f>SUBSTITUTE(инф!#REF!,"1эт.",$Q$1)</f>
        <v>#REF!</v>
      </c>
      <c r="R38" s="46" t="e">
        <f t="shared" si="15"/>
        <v>#REF!</v>
      </c>
      <c r="S38" s="46" t="e">
        <f t="shared" si="16"/>
        <v>#REF!</v>
      </c>
      <c r="T38" s="46" t="e">
        <f>SUBSTITUTE(инф!#REF!,"1эт.",$T$1)</f>
        <v>#REF!</v>
      </c>
      <c r="U38" s="46" t="e">
        <f t="shared" si="17"/>
        <v>#REF!</v>
      </c>
      <c r="V38" s="46" t="e">
        <f t="shared" si="18"/>
        <v>#REF!</v>
      </c>
      <c r="W38" s="11" t="e">
        <f t="shared" si="29"/>
        <v>#REF!</v>
      </c>
      <c r="X38" s="12" t="s">
        <v>106</v>
      </c>
      <c r="Y38" s="32" t="e">
        <f t="shared" si="30"/>
        <v>#REF!</v>
      </c>
      <c r="Z38" s="32">
        <v>67</v>
      </c>
      <c r="AA38" s="50" t="e">
        <f t="shared" si="19"/>
        <v>#N/A</v>
      </c>
      <c r="AB38" s="50" t="e">
        <f t="shared" si="31"/>
        <v>#REF!</v>
      </c>
      <c r="AC38" s="50" t="e">
        <f t="shared" si="32"/>
        <v>#REF!</v>
      </c>
      <c r="AD38" s="33" t="str">
        <f t="shared" si="33"/>
        <v/>
      </c>
      <c r="AE38" s="1" t="e">
        <f t="shared" si="34"/>
        <v>#REF!</v>
      </c>
      <c r="AF38" s="1">
        <v>138</v>
      </c>
      <c r="AG38" s="1" t="e">
        <f t="shared" si="35"/>
        <v>#REF!</v>
      </c>
      <c r="AH38" s="1" t="str">
        <f t="shared" si="20"/>
        <v xml:space="preserve">, </v>
      </c>
      <c r="AI38" s="1" t="e">
        <f t="shared" si="36"/>
        <v>#REF!</v>
      </c>
      <c r="AK38" s="1" t="e">
        <f t="shared" si="37"/>
        <v>#REF!</v>
      </c>
      <c r="AM38" s="1">
        <v>286</v>
      </c>
      <c r="AN38" s="75" t="e">
        <f t="shared" si="21"/>
        <v>#REF!</v>
      </c>
    </row>
    <row r="39" spans="1:40" ht="18.75" x14ac:dyDescent="0.25">
      <c r="A39" s="11" t="e">
        <f>инф!#REF!</f>
        <v>#REF!</v>
      </c>
      <c r="B39" s="10" t="e">
        <f>инф!#REF!</f>
        <v>#REF!</v>
      </c>
      <c r="C39" s="30" t="e">
        <f>IF(COUNTIF(инф!B$1:инф!#REF!,инф!#REF!)=1,MAX(C$1:C38)+1,"")</f>
        <v>#REF!</v>
      </c>
      <c r="D39" s="44" t="e">
        <f>инф!#REF!</f>
        <v>#REF!</v>
      </c>
      <c r="E39" s="45" t="str">
        <f>IF(COUNTIF(F$1:F39,F39)=1,MAX(E$1:E38)+1,"")</f>
        <v/>
      </c>
      <c r="F39" s="45" t="e">
        <f t="shared" si="24"/>
        <v>#REF!</v>
      </c>
      <c r="G39" s="10" t="e">
        <f t="shared" si="25"/>
        <v>#REF!</v>
      </c>
      <c r="H39" s="10" t="e">
        <f t="shared" si="14"/>
        <v>#REF!</v>
      </c>
      <c r="I39" s="10" t="e">
        <f t="shared" si="26"/>
        <v>#REF!</v>
      </c>
      <c r="J39" s="10" t="e">
        <f t="shared" si="27"/>
        <v>#REF!</v>
      </c>
      <c r="K39" s="10" t="e">
        <f>инф!#REF!</f>
        <v>#REF!</v>
      </c>
      <c r="L39" s="10" t="e">
        <f>инф!#REF!</f>
        <v>#REF!</v>
      </c>
      <c r="M39" s="10" t="e">
        <f>инф!#REF!</f>
        <v>#REF!</v>
      </c>
      <c r="N39" s="10" t="e">
        <f>"Сроки:
"
&amp;инф!#REF!</f>
        <v>#REF!</v>
      </c>
      <c r="O39" s="10" t="e">
        <f t="shared" si="28"/>
        <v>#REF!</v>
      </c>
      <c r="P39" s="10" t="s">
        <v>64</v>
      </c>
      <c r="Q39" s="46" t="e">
        <f>SUBSTITUTE(инф!#REF!,"1эт.",$Q$1)</f>
        <v>#REF!</v>
      </c>
      <c r="R39" s="46" t="e">
        <f t="shared" si="15"/>
        <v>#REF!</v>
      </c>
      <c r="S39" s="46" t="e">
        <f t="shared" si="16"/>
        <v>#REF!</v>
      </c>
      <c r="T39" s="46" t="e">
        <f>SUBSTITUTE(инф!#REF!,"1эт.",$T$1)</f>
        <v>#REF!</v>
      </c>
      <c r="U39" s="46" t="e">
        <f t="shared" si="17"/>
        <v>#REF!</v>
      </c>
      <c r="V39" s="46" t="e">
        <f t="shared" si="18"/>
        <v>#REF!</v>
      </c>
      <c r="W39" s="11" t="e">
        <f t="shared" si="29"/>
        <v>#REF!</v>
      </c>
      <c r="X39" s="12" t="s">
        <v>107</v>
      </c>
      <c r="Y39" s="32" t="e">
        <f t="shared" si="30"/>
        <v>#REF!</v>
      </c>
      <c r="Z39" s="32">
        <v>68</v>
      </c>
      <c r="AA39" s="50" t="e">
        <f t="shared" si="19"/>
        <v>#N/A</v>
      </c>
      <c r="AB39" s="50" t="e">
        <f t="shared" si="31"/>
        <v>#REF!</v>
      </c>
      <c r="AC39" s="50" t="e">
        <f t="shared" si="32"/>
        <v>#REF!</v>
      </c>
      <c r="AD39" s="33" t="str">
        <f t="shared" si="33"/>
        <v/>
      </c>
      <c r="AE39" s="1" t="e">
        <f t="shared" si="34"/>
        <v>#REF!</v>
      </c>
      <c r="AF39" s="1">
        <v>139</v>
      </c>
      <c r="AG39" s="1" t="e">
        <f t="shared" si="35"/>
        <v>#REF!</v>
      </c>
      <c r="AH39" s="1" t="str">
        <f t="shared" si="20"/>
        <v xml:space="preserve">, </v>
      </c>
      <c r="AI39" s="1" t="e">
        <f t="shared" si="36"/>
        <v>#REF!</v>
      </c>
      <c r="AK39" s="1" t="e">
        <f t="shared" si="37"/>
        <v>#REF!</v>
      </c>
      <c r="AM39" s="1">
        <v>287</v>
      </c>
      <c r="AN39" s="75" t="e">
        <f t="shared" si="21"/>
        <v>#REF!</v>
      </c>
    </row>
    <row r="40" spans="1:40" ht="18.75" x14ac:dyDescent="0.25">
      <c r="A40" s="11" t="e">
        <f>инф!#REF!</f>
        <v>#REF!</v>
      </c>
      <c r="B40" s="10" t="e">
        <f>инф!#REF!</f>
        <v>#REF!</v>
      </c>
      <c r="C40" s="30" t="e">
        <f>IF(COUNTIF(инф!B$1:инф!#REF!,инф!#REF!)=1,MAX(C$1:C39)+1,"")</f>
        <v>#REF!</v>
      </c>
      <c r="D40" s="44" t="e">
        <f>инф!#REF!</f>
        <v>#REF!</v>
      </c>
      <c r="E40" s="45" t="str">
        <f>IF(COUNTIF(F$1:F40,F40)=1,MAX(E$1:E39)+1,"")</f>
        <v/>
      </c>
      <c r="F40" s="45" t="e">
        <f t="shared" si="24"/>
        <v>#REF!</v>
      </c>
      <c r="G40" s="10" t="e">
        <f t="shared" si="25"/>
        <v>#REF!</v>
      </c>
      <c r="H40" s="10" t="e">
        <f t="shared" si="14"/>
        <v>#REF!</v>
      </c>
      <c r="I40" s="10" t="e">
        <f t="shared" si="26"/>
        <v>#REF!</v>
      </c>
      <c r="J40" s="10" t="e">
        <f t="shared" si="27"/>
        <v>#REF!</v>
      </c>
      <c r="K40" s="10" t="e">
        <f>инф!#REF!</f>
        <v>#REF!</v>
      </c>
      <c r="L40" s="10" t="e">
        <f>инф!#REF!</f>
        <v>#REF!</v>
      </c>
      <c r="M40" s="10" t="e">
        <f>инф!#REF!</f>
        <v>#REF!</v>
      </c>
      <c r="N40" s="10" t="e">
        <f>"Сроки:
"
&amp;инф!#REF!</f>
        <v>#REF!</v>
      </c>
      <c r="O40" s="10" t="e">
        <f t="shared" si="28"/>
        <v>#REF!</v>
      </c>
      <c r="P40" s="10" t="s">
        <v>65</v>
      </c>
      <c r="Q40" s="46" t="e">
        <f>SUBSTITUTE(инф!#REF!,"1эт.",$Q$1)</f>
        <v>#REF!</v>
      </c>
      <c r="R40" s="46" t="e">
        <f t="shared" si="15"/>
        <v>#REF!</v>
      </c>
      <c r="S40" s="46" t="e">
        <f t="shared" si="16"/>
        <v>#REF!</v>
      </c>
      <c r="T40" s="46" t="e">
        <f>SUBSTITUTE(инф!#REF!,"1эт.",$T$1)</f>
        <v>#REF!</v>
      </c>
      <c r="U40" s="46" t="e">
        <f t="shared" si="17"/>
        <v>#REF!</v>
      </c>
      <c r="V40" s="46" t="e">
        <f t="shared" si="18"/>
        <v>#REF!</v>
      </c>
      <c r="W40" s="11" t="e">
        <f t="shared" si="29"/>
        <v>#REF!</v>
      </c>
      <c r="X40" s="12" t="s">
        <v>108</v>
      </c>
      <c r="Y40" s="32" t="e">
        <f t="shared" si="30"/>
        <v>#REF!</v>
      </c>
      <c r="Z40" s="32">
        <v>69</v>
      </c>
      <c r="AA40" s="50" t="e">
        <f t="shared" si="19"/>
        <v>#N/A</v>
      </c>
      <c r="AB40" s="50" t="e">
        <f t="shared" si="31"/>
        <v>#REF!</v>
      </c>
      <c r="AC40" s="50" t="e">
        <f t="shared" si="32"/>
        <v>#REF!</v>
      </c>
      <c r="AD40" s="33" t="str">
        <f t="shared" si="33"/>
        <v/>
      </c>
      <c r="AE40" s="1" t="e">
        <f t="shared" si="34"/>
        <v>#REF!</v>
      </c>
      <c r="AF40" s="1">
        <v>140</v>
      </c>
      <c r="AG40" s="1" t="e">
        <f t="shared" si="35"/>
        <v>#REF!</v>
      </c>
      <c r="AH40" s="1" t="str">
        <f t="shared" si="20"/>
        <v xml:space="preserve">, </v>
      </c>
      <c r="AI40" s="1" t="e">
        <f t="shared" si="36"/>
        <v>#REF!</v>
      </c>
      <c r="AK40" s="1" t="e">
        <f t="shared" si="37"/>
        <v>#REF!</v>
      </c>
      <c r="AM40" s="1">
        <v>288</v>
      </c>
      <c r="AN40" s="75" t="e">
        <f t="shared" si="21"/>
        <v>#REF!</v>
      </c>
    </row>
    <row r="41" spans="1:40" ht="18.75" x14ac:dyDescent="0.25">
      <c r="A41" s="11" t="e">
        <f>инф!#REF!</f>
        <v>#REF!</v>
      </c>
      <c r="B41" s="10" t="e">
        <f>инф!#REF!</f>
        <v>#REF!</v>
      </c>
      <c r="C41" s="30" t="e">
        <f>IF(COUNTIF(инф!B$1:инф!#REF!,инф!#REF!)=1,MAX(C$1:C40)+1,"")</f>
        <v>#REF!</v>
      </c>
      <c r="D41" s="44" t="e">
        <f>инф!#REF!</f>
        <v>#REF!</v>
      </c>
      <c r="E41" s="45" t="str">
        <f>IF(COUNTIF(F$1:F41,F41)=1,MAX(E$1:E40)+1,"")</f>
        <v/>
      </c>
      <c r="F41" s="45" t="e">
        <f t="shared" si="24"/>
        <v>#REF!</v>
      </c>
      <c r="G41" s="10" t="e">
        <f t="shared" si="25"/>
        <v>#REF!</v>
      </c>
      <c r="H41" s="10" t="e">
        <f t="shared" si="14"/>
        <v>#REF!</v>
      </c>
      <c r="I41" s="10" t="e">
        <f t="shared" si="26"/>
        <v>#REF!</v>
      </c>
      <c r="J41" s="10" t="e">
        <f t="shared" si="27"/>
        <v>#REF!</v>
      </c>
      <c r="K41" s="10" t="e">
        <f>инф!#REF!</f>
        <v>#REF!</v>
      </c>
      <c r="L41" s="10" t="e">
        <f>инф!#REF!</f>
        <v>#REF!</v>
      </c>
      <c r="M41" s="10" t="e">
        <f>инф!#REF!</f>
        <v>#REF!</v>
      </c>
      <c r="N41" s="10" t="e">
        <f>"Сроки:
"
&amp;инф!#REF!</f>
        <v>#REF!</v>
      </c>
      <c r="O41" s="10" t="e">
        <f t="shared" si="28"/>
        <v>#REF!</v>
      </c>
      <c r="P41" s="10" t="s">
        <v>66</v>
      </c>
      <c r="Q41" s="46" t="e">
        <f>SUBSTITUTE(инф!#REF!,"1эт.",$Q$1)</f>
        <v>#REF!</v>
      </c>
      <c r="R41" s="46" t="e">
        <f t="shared" si="15"/>
        <v>#REF!</v>
      </c>
      <c r="S41" s="46" t="e">
        <f t="shared" si="16"/>
        <v>#REF!</v>
      </c>
      <c r="T41" s="46" t="e">
        <f>SUBSTITUTE(инф!#REF!,"1эт.",$T$1)</f>
        <v>#REF!</v>
      </c>
      <c r="U41" s="46" t="e">
        <f t="shared" si="17"/>
        <v>#REF!</v>
      </c>
      <c r="V41" s="46" t="e">
        <f t="shared" si="18"/>
        <v>#REF!</v>
      </c>
      <c r="W41" s="11" t="e">
        <f t="shared" si="29"/>
        <v>#REF!</v>
      </c>
      <c r="X41" s="12" t="s">
        <v>109</v>
      </c>
      <c r="Y41" s="32" t="e">
        <f t="shared" si="30"/>
        <v>#REF!</v>
      </c>
      <c r="Z41" s="32">
        <v>70</v>
      </c>
      <c r="AA41" s="50" t="e">
        <f t="shared" si="19"/>
        <v>#N/A</v>
      </c>
      <c r="AB41" s="50" t="e">
        <f t="shared" si="31"/>
        <v>#REF!</v>
      </c>
      <c r="AC41" s="50" t="e">
        <f t="shared" si="32"/>
        <v>#REF!</v>
      </c>
      <c r="AD41" s="33" t="str">
        <f t="shared" si="33"/>
        <v/>
      </c>
      <c r="AE41" s="1" t="e">
        <f t="shared" si="34"/>
        <v>#REF!</v>
      </c>
      <c r="AF41" s="1">
        <v>141</v>
      </c>
      <c r="AG41" s="1" t="e">
        <f t="shared" si="35"/>
        <v>#REF!</v>
      </c>
      <c r="AH41" s="1" t="str">
        <f t="shared" si="20"/>
        <v xml:space="preserve">, </v>
      </c>
      <c r="AI41" s="1" t="e">
        <f t="shared" si="36"/>
        <v>#REF!</v>
      </c>
      <c r="AK41" s="1" t="e">
        <f t="shared" si="37"/>
        <v>#REF!</v>
      </c>
      <c r="AM41" s="1">
        <v>289</v>
      </c>
      <c r="AN41" s="75" t="e">
        <f t="shared" si="21"/>
        <v>#REF!</v>
      </c>
    </row>
    <row r="42" spans="1:40" ht="18.75" x14ac:dyDescent="0.25">
      <c r="A42" s="11" t="e">
        <f>инф!#REF!</f>
        <v>#REF!</v>
      </c>
      <c r="B42" s="10" t="e">
        <f>инф!#REF!</f>
        <v>#REF!</v>
      </c>
      <c r="C42" s="30" t="e">
        <f>IF(COUNTIF(инф!B$1:инф!#REF!,инф!#REF!)=1,MAX(C$1:C41)+1,"")</f>
        <v>#REF!</v>
      </c>
      <c r="D42" s="44" t="e">
        <f>инф!#REF!</f>
        <v>#REF!</v>
      </c>
      <c r="E42" s="45" t="str">
        <f>IF(COUNTIF(F$1:F42,F42)=1,MAX(E$1:E41)+1,"")</f>
        <v/>
      </c>
      <c r="F42" s="45" t="e">
        <f t="shared" si="24"/>
        <v>#REF!</v>
      </c>
      <c r="G42" s="10" t="e">
        <f t="shared" si="25"/>
        <v>#REF!</v>
      </c>
      <c r="H42" s="10" t="e">
        <f t="shared" si="14"/>
        <v>#REF!</v>
      </c>
      <c r="I42" s="10" t="e">
        <f t="shared" si="26"/>
        <v>#REF!</v>
      </c>
      <c r="J42" s="10" t="e">
        <f t="shared" si="27"/>
        <v>#REF!</v>
      </c>
      <c r="K42" s="10" t="e">
        <f>инф!#REF!</f>
        <v>#REF!</v>
      </c>
      <c r="L42" s="10" t="e">
        <f>инф!#REF!</f>
        <v>#REF!</v>
      </c>
      <c r="M42" s="10" t="e">
        <f>инф!#REF!</f>
        <v>#REF!</v>
      </c>
      <c r="N42" s="10" t="e">
        <f>"Сроки:
"
&amp;инф!#REF!</f>
        <v>#REF!</v>
      </c>
      <c r="O42" s="10" t="e">
        <f t="shared" si="28"/>
        <v>#REF!</v>
      </c>
      <c r="P42" s="10" t="s">
        <v>67</v>
      </c>
      <c r="Q42" s="46" t="e">
        <f>SUBSTITUTE(инф!#REF!,"1эт.",$Q$1)</f>
        <v>#REF!</v>
      </c>
      <c r="R42" s="46" t="e">
        <f t="shared" si="15"/>
        <v>#REF!</v>
      </c>
      <c r="S42" s="46" t="e">
        <f t="shared" si="16"/>
        <v>#REF!</v>
      </c>
      <c r="T42" s="46" t="e">
        <f>SUBSTITUTE(инф!#REF!,"1эт.",$T$1)</f>
        <v>#REF!</v>
      </c>
      <c r="U42" s="46" t="e">
        <f t="shared" si="17"/>
        <v>#REF!</v>
      </c>
      <c r="V42" s="46" t="e">
        <f t="shared" si="18"/>
        <v>#REF!</v>
      </c>
      <c r="W42" s="11" t="e">
        <f t="shared" si="29"/>
        <v>#REF!</v>
      </c>
      <c r="X42" s="12" t="s">
        <v>110</v>
      </c>
      <c r="Y42" s="32" t="e">
        <f t="shared" si="30"/>
        <v>#REF!</v>
      </c>
      <c r="Z42" s="32">
        <v>71</v>
      </c>
      <c r="AA42" s="50" t="e">
        <f t="shared" si="19"/>
        <v>#N/A</v>
      </c>
      <c r="AB42" s="50" t="e">
        <f t="shared" si="31"/>
        <v>#REF!</v>
      </c>
      <c r="AC42" s="50" t="e">
        <f t="shared" si="32"/>
        <v>#REF!</v>
      </c>
      <c r="AD42" s="33" t="str">
        <f t="shared" si="33"/>
        <v/>
      </c>
      <c r="AE42" s="1" t="e">
        <f t="shared" si="34"/>
        <v>#REF!</v>
      </c>
      <c r="AF42" s="1">
        <v>142</v>
      </c>
      <c r="AG42" s="1" t="e">
        <f t="shared" si="35"/>
        <v>#REF!</v>
      </c>
      <c r="AH42" s="1" t="str">
        <f t="shared" si="20"/>
        <v xml:space="preserve">, </v>
      </c>
      <c r="AI42" s="1" t="e">
        <f t="shared" si="36"/>
        <v>#REF!</v>
      </c>
      <c r="AK42" s="1" t="e">
        <f t="shared" si="37"/>
        <v>#REF!</v>
      </c>
      <c r="AM42" s="1">
        <v>290</v>
      </c>
      <c r="AN42" s="75" t="e">
        <f t="shared" si="21"/>
        <v>#REF!</v>
      </c>
    </row>
    <row r="43" spans="1:40" ht="18.75" x14ac:dyDescent="0.25">
      <c r="A43" s="11" t="e">
        <f>инф!#REF!</f>
        <v>#REF!</v>
      </c>
      <c r="B43" s="10" t="e">
        <f>инф!#REF!</f>
        <v>#REF!</v>
      </c>
      <c r="C43" s="30" t="e">
        <f>IF(COUNTIF(инф!B$1:инф!#REF!,инф!#REF!)=1,MAX(C$1:C42)+1,"")</f>
        <v>#REF!</v>
      </c>
      <c r="D43" s="44" t="e">
        <f>инф!#REF!</f>
        <v>#REF!</v>
      </c>
      <c r="E43" s="45" t="str">
        <f>IF(COUNTIF(F$1:F43,F43)=1,MAX(E$1:E42)+1,"")</f>
        <v/>
      </c>
      <c r="F43" s="45" t="e">
        <f t="shared" si="24"/>
        <v>#REF!</v>
      </c>
      <c r="G43" s="10" t="e">
        <f t="shared" si="25"/>
        <v>#REF!</v>
      </c>
      <c r="H43" s="10" t="e">
        <f t="shared" si="14"/>
        <v>#REF!</v>
      </c>
      <c r="I43" s="10" t="e">
        <f t="shared" si="26"/>
        <v>#REF!</v>
      </c>
      <c r="J43" s="10" t="e">
        <f t="shared" si="27"/>
        <v>#REF!</v>
      </c>
      <c r="K43" s="10" t="e">
        <f>инф!#REF!</f>
        <v>#REF!</v>
      </c>
      <c r="L43" s="10" t="e">
        <f>инф!#REF!</f>
        <v>#REF!</v>
      </c>
      <c r="M43" s="10" t="e">
        <f>инф!#REF!</f>
        <v>#REF!</v>
      </c>
      <c r="N43" s="10" t="e">
        <f>"Сроки:
"
&amp;инф!#REF!</f>
        <v>#REF!</v>
      </c>
      <c r="O43" s="10" t="e">
        <f t="shared" si="28"/>
        <v>#REF!</v>
      </c>
      <c r="P43" s="10" t="s">
        <v>181</v>
      </c>
      <c r="Q43" s="46" t="e">
        <f>SUBSTITUTE(инф!#REF!,"1эт.",$Q$1)</f>
        <v>#REF!</v>
      </c>
      <c r="R43" s="46" t="e">
        <f t="shared" si="15"/>
        <v>#REF!</v>
      </c>
      <c r="S43" s="46" t="e">
        <f t="shared" si="16"/>
        <v>#REF!</v>
      </c>
      <c r="T43" s="46" t="e">
        <f>SUBSTITUTE(инф!#REF!,"1эт.",$T$1)</f>
        <v>#REF!</v>
      </c>
      <c r="U43" s="46" t="e">
        <f t="shared" si="17"/>
        <v>#REF!</v>
      </c>
      <c r="V43" s="46" t="e">
        <f t="shared" si="18"/>
        <v>#REF!</v>
      </c>
      <c r="W43" s="11" t="e">
        <f t="shared" si="29"/>
        <v>#REF!</v>
      </c>
      <c r="X43" s="12" t="s">
        <v>182</v>
      </c>
      <c r="Y43" s="32" t="e">
        <f t="shared" si="30"/>
        <v>#REF!</v>
      </c>
      <c r="Z43" s="32">
        <v>72</v>
      </c>
      <c r="AA43" s="50" t="e">
        <f t="shared" si="19"/>
        <v>#N/A</v>
      </c>
      <c r="AB43" s="50" t="e">
        <f t="shared" si="31"/>
        <v>#REF!</v>
      </c>
      <c r="AC43" s="50" t="e">
        <f t="shared" si="32"/>
        <v>#REF!</v>
      </c>
      <c r="AD43" s="33" t="str">
        <f t="shared" si="33"/>
        <v/>
      </c>
      <c r="AE43" s="1" t="e">
        <f t="shared" si="34"/>
        <v>#REF!</v>
      </c>
      <c r="AF43" s="1">
        <v>143</v>
      </c>
      <c r="AG43" s="1" t="e">
        <f t="shared" si="35"/>
        <v>#REF!</v>
      </c>
      <c r="AH43" s="1" t="str">
        <f t="shared" si="20"/>
        <v xml:space="preserve">, </v>
      </c>
      <c r="AI43" s="1" t="e">
        <f t="shared" si="36"/>
        <v>#REF!</v>
      </c>
      <c r="AK43" s="1" t="e">
        <f t="shared" si="37"/>
        <v>#REF!</v>
      </c>
      <c r="AM43" s="1">
        <v>291</v>
      </c>
      <c r="AN43" s="75" t="e">
        <f t="shared" si="21"/>
        <v>#REF!</v>
      </c>
    </row>
    <row r="44" spans="1:40" ht="18.75" x14ac:dyDescent="0.25">
      <c r="A44" s="11" t="e">
        <f>инф!#REF!</f>
        <v>#REF!</v>
      </c>
      <c r="B44" s="10" t="e">
        <f>инф!#REF!</f>
        <v>#REF!</v>
      </c>
      <c r="C44" s="30" t="e">
        <f>IF(COUNTIF(инф!B$1:инф!#REF!,инф!#REF!)=1,MAX(C$1:C43)+1,"")</f>
        <v>#REF!</v>
      </c>
      <c r="D44" s="44" t="e">
        <f>инф!#REF!</f>
        <v>#REF!</v>
      </c>
      <c r="E44" s="45" t="str">
        <f>IF(COUNTIF(F$1:F44,F44)=1,MAX(E$1:E43)+1,"")</f>
        <v/>
      </c>
      <c r="F44" s="45" t="e">
        <f t="shared" si="24"/>
        <v>#REF!</v>
      </c>
      <c r="G44" s="10" t="e">
        <f t="shared" si="25"/>
        <v>#REF!</v>
      </c>
      <c r="H44" s="10" t="e">
        <f t="shared" si="14"/>
        <v>#REF!</v>
      </c>
      <c r="I44" s="10" t="e">
        <f t="shared" si="26"/>
        <v>#REF!</v>
      </c>
      <c r="J44" s="10" t="e">
        <f t="shared" si="27"/>
        <v>#REF!</v>
      </c>
      <c r="K44" s="10" t="e">
        <f>инф!#REF!</f>
        <v>#REF!</v>
      </c>
      <c r="L44" s="10" t="e">
        <f>инф!#REF!</f>
        <v>#REF!</v>
      </c>
      <c r="M44" s="10" t="e">
        <f>инф!#REF!</f>
        <v>#REF!</v>
      </c>
      <c r="N44" s="10" t="e">
        <f>"Сроки:
"
&amp;инф!#REF!</f>
        <v>#REF!</v>
      </c>
      <c r="O44" s="10" t="e">
        <f t="shared" si="28"/>
        <v>#REF!</v>
      </c>
      <c r="P44" s="10" t="s">
        <v>183</v>
      </c>
      <c r="Q44" s="46" t="e">
        <f>SUBSTITUTE(инф!#REF!,"1эт.",$Q$1)</f>
        <v>#REF!</v>
      </c>
      <c r="R44" s="46" t="e">
        <f t="shared" si="15"/>
        <v>#REF!</v>
      </c>
      <c r="S44" s="46" t="e">
        <f t="shared" si="16"/>
        <v>#REF!</v>
      </c>
      <c r="T44" s="46" t="e">
        <f>SUBSTITUTE(инф!#REF!,"1эт.",$T$1)</f>
        <v>#REF!</v>
      </c>
      <c r="U44" s="46" t="e">
        <f t="shared" si="17"/>
        <v>#REF!</v>
      </c>
      <c r="V44" s="46" t="e">
        <f t="shared" si="18"/>
        <v>#REF!</v>
      </c>
      <c r="W44" s="11" t="e">
        <f t="shared" si="29"/>
        <v>#REF!</v>
      </c>
      <c r="X44" s="12" t="s">
        <v>184</v>
      </c>
      <c r="Y44" s="32" t="e">
        <f t="shared" si="30"/>
        <v>#REF!</v>
      </c>
      <c r="Z44" s="32">
        <v>73</v>
      </c>
      <c r="AA44" s="50" t="e">
        <f t="shared" si="19"/>
        <v>#N/A</v>
      </c>
      <c r="AB44" s="50" t="e">
        <f t="shared" si="31"/>
        <v>#REF!</v>
      </c>
      <c r="AC44" s="50" t="e">
        <f t="shared" si="32"/>
        <v>#REF!</v>
      </c>
      <c r="AD44" s="33" t="str">
        <f t="shared" si="33"/>
        <v/>
      </c>
      <c r="AE44" s="1" t="e">
        <f t="shared" si="34"/>
        <v>#REF!</v>
      </c>
      <c r="AF44" s="1">
        <v>144</v>
      </c>
      <c r="AG44" s="1" t="e">
        <f t="shared" si="35"/>
        <v>#REF!</v>
      </c>
      <c r="AH44" s="1" t="str">
        <f t="shared" si="20"/>
        <v xml:space="preserve">, </v>
      </c>
      <c r="AI44" s="1" t="e">
        <f t="shared" si="36"/>
        <v>#REF!</v>
      </c>
      <c r="AK44" s="1" t="e">
        <f t="shared" si="37"/>
        <v>#REF!</v>
      </c>
      <c r="AM44" s="1">
        <v>292</v>
      </c>
      <c r="AN44" s="75" t="e">
        <f t="shared" si="21"/>
        <v>#REF!</v>
      </c>
    </row>
    <row r="45" spans="1:40" ht="18.75" x14ac:dyDescent="0.25">
      <c r="A45" s="11" t="e">
        <f>инф!#REF!</f>
        <v>#REF!</v>
      </c>
      <c r="B45" s="10" t="e">
        <f>инф!#REF!</f>
        <v>#REF!</v>
      </c>
      <c r="C45" s="30" t="e">
        <f>IF(COUNTIF(инф!B$1:инф!#REF!,инф!#REF!)=1,MAX(C$1:C44)+1,"")</f>
        <v>#REF!</v>
      </c>
      <c r="D45" s="44" t="e">
        <f>инф!#REF!</f>
        <v>#REF!</v>
      </c>
      <c r="E45" s="45" t="str">
        <f>IF(COUNTIF(F$1:F45,F45)=1,MAX(E$1:E44)+1,"")</f>
        <v/>
      </c>
      <c r="F45" s="45" t="e">
        <f t="shared" si="24"/>
        <v>#REF!</v>
      </c>
      <c r="G45" s="10" t="e">
        <f t="shared" si="25"/>
        <v>#REF!</v>
      </c>
      <c r="H45" s="10" t="e">
        <f t="shared" si="14"/>
        <v>#REF!</v>
      </c>
      <c r="I45" s="10" t="e">
        <f t="shared" si="26"/>
        <v>#REF!</v>
      </c>
      <c r="J45" s="10" t="e">
        <f t="shared" si="27"/>
        <v>#REF!</v>
      </c>
      <c r="K45" s="10" t="e">
        <f>инф!#REF!</f>
        <v>#REF!</v>
      </c>
      <c r="L45" s="10" t="e">
        <f>инф!#REF!</f>
        <v>#REF!</v>
      </c>
      <c r="M45" s="10" t="e">
        <f>инф!#REF!</f>
        <v>#REF!</v>
      </c>
      <c r="N45" s="10" t="e">
        <f>"Сроки:
"
&amp;инф!#REF!</f>
        <v>#REF!</v>
      </c>
      <c r="O45" s="10" t="e">
        <f t="shared" si="28"/>
        <v>#REF!</v>
      </c>
      <c r="P45" s="10" t="s">
        <v>185</v>
      </c>
      <c r="Q45" s="46" t="e">
        <f>SUBSTITUTE(инф!#REF!,"1эт.",$Q$1)</f>
        <v>#REF!</v>
      </c>
      <c r="R45" s="46" t="e">
        <f t="shared" si="15"/>
        <v>#REF!</v>
      </c>
      <c r="S45" s="46" t="e">
        <f t="shared" si="16"/>
        <v>#REF!</v>
      </c>
      <c r="T45" s="46" t="e">
        <f>SUBSTITUTE(инф!#REF!,"1эт.",$T$1)</f>
        <v>#REF!</v>
      </c>
      <c r="U45" s="46" t="e">
        <f t="shared" si="17"/>
        <v>#REF!</v>
      </c>
      <c r="V45" s="46" t="e">
        <f t="shared" si="18"/>
        <v>#REF!</v>
      </c>
      <c r="W45" s="11" t="e">
        <f t="shared" si="29"/>
        <v>#REF!</v>
      </c>
      <c r="X45" s="12" t="s">
        <v>186</v>
      </c>
      <c r="Y45" s="32" t="e">
        <f t="shared" si="30"/>
        <v>#REF!</v>
      </c>
      <c r="Z45" s="32">
        <v>74</v>
      </c>
      <c r="AA45" s="50" t="e">
        <f t="shared" si="19"/>
        <v>#N/A</v>
      </c>
      <c r="AB45" s="50" t="e">
        <f t="shared" si="31"/>
        <v>#REF!</v>
      </c>
      <c r="AC45" s="50" t="e">
        <f t="shared" si="32"/>
        <v>#REF!</v>
      </c>
      <c r="AD45" s="33" t="str">
        <f t="shared" si="33"/>
        <v/>
      </c>
      <c r="AE45" s="1" t="e">
        <f t="shared" si="34"/>
        <v>#REF!</v>
      </c>
      <c r="AF45" s="1">
        <v>145</v>
      </c>
      <c r="AG45" s="1" t="e">
        <f t="shared" si="35"/>
        <v>#REF!</v>
      </c>
      <c r="AH45" s="1" t="str">
        <f t="shared" si="20"/>
        <v xml:space="preserve">, </v>
      </c>
      <c r="AI45" s="1" t="e">
        <f t="shared" si="36"/>
        <v>#REF!</v>
      </c>
      <c r="AK45" s="1" t="e">
        <f t="shared" si="37"/>
        <v>#REF!</v>
      </c>
      <c r="AM45" s="1">
        <v>293</v>
      </c>
      <c r="AN45" s="75" t="e">
        <f t="shared" si="21"/>
        <v>#REF!</v>
      </c>
    </row>
    <row r="46" spans="1:40" ht="18.75" x14ac:dyDescent="0.25">
      <c r="A46" s="11" t="e">
        <f>инф!#REF!</f>
        <v>#REF!</v>
      </c>
      <c r="B46" s="10" t="e">
        <f>инф!#REF!</f>
        <v>#REF!</v>
      </c>
      <c r="C46" s="30" t="e">
        <f>IF(COUNTIF(инф!B$1:инф!#REF!,инф!#REF!)=1,MAX(C$1:C45)+1,"")</f>
        <v>#REF!</v>
      </c>
      <c r="D46" s="44" t="e">
        <f>инф!#REF!</f>
        <v>#REF!</v>
      </c>
      <c r="E46" s="45" t="str">
        <f>IF(COUNTIF(F$1:F46,F46)=1,MAX(E$1:E45)+1,"")</f>
        <v/>
      </c>
      <c r="F46" s="45" t="e">
        <f t="shared" si="24"/>
        <v>#REF!</v>
      </c>
      <c r="G46" s="10" t="e">
        <f t="shared" si="25"/>
        <v>#REF!</v>
      </c>
      <c r="H46" s="10" t="e">
        <f t="shared" si="14"/>
        <v>#REF!</v>
      </c>
      <c r="I46" s="10" t="e">
        <f t="shared" si="26"/>
        <v>#REF!</v>
      </c>
      <c r="J46" s="10" t="e">
        <f t="shared" si="27"/>
        <v>#REF!</v>
      </c>
      <c r="K46" s="10" t="e">
        <f>инф!#REF!</f>
        <v>#REF!</v>
      </c>
      <c r="L46" s="10" t="e">
        <f>инф!#REF!</f>
        <v>#REF!</v>
      </c>
      <c r="M46" s="10" t="e">
        <f>инф!#REF!</f>
        <v>#REF!</v>
      </c>
      <c r="N46" s="10" t="e">
        <f>"Сроки:
"
&amp;инф!#REF!</f>
        <v>#REF!</v>
      </c>
      <c r="O46" s="10" t="e">
        <f t="shared" si="28"/>
        <v>#REF!</v>
      </c>
      <c r="P46" s="10" t="s">
        <v>187</v>
      </c>
      <c r="Q46" s="46" t="e">
        <f>SUBSTITUTE(инф!#REF!,"1эт.",$Q$1)</f>
        <v>#REF!</v>
      </c>
      <c r="R46" s="46" t="e">
        <f t="shared" si="15"/>
        <v>#REF!</v>
      </c>
      <c r="S46" s="46" t="e">
        <f t="shared" si="16"/>
        <v>#REF!</v>
      </c>
      <c r="T46" s="46" t="e">
        <f>SUBSTITUTE(инф!#REF!,"1эт.",$T$1)</f>
        <v>#REF!</v>
      </c>
      <c r="U46" s="46" t="e">
        <f t="shared" si="17"/>
        <v>#REF!</v>
      </c>
      <c r="V46" s="46" t="e">
        <f t="shared" si="18"/>
        <v>#REF!</v>
      </c>
      <c r="W46" s="11" t="e">
        <f t="shared" si="29"/>
        <v>#REF!</v>
      </c>
      <c r="X46" s="12" t="s">
        <v>188</v>
      </c>
      <c r="Y46" s="32" t="e">
        <f t="shared" si="30"/>
        <v>#REF!</v>
      </c>
      <c r="Z46" s="32">
        <v>75</v>
      </c>
      <c r="AA46" s="50" t="e">
        <f t="shared" si="19"/>
        <v>#N/A</v>
      </c>
      <c r="AB46" s="50" t="e">
        <f t="shared" si="31"/>
        <v>#REF!</v>
      </c>
      <c r="AC46" s="50" t="e">
        <f t="shared" si="32"/>
        <v>#REF!</v>
      </c>
      <c r="AD46" s="33" t="str">
        <f t="shared" si="33"/>
        <v/>
      </c>
      <c r="AE46" s="1" t="e">
        <f t="shared" si="34"/>
        <v>#REF!</v>
      </c>
      <c r="AF46" s="1">
        <v>146</v>
      </c>
      <c r="AG46" s="1" t="e">
        <f t="shared" si="35"/>
        <v>#REF!</v>
      </c>
      <c r="AH46" s="1" t="str">
        <f t="shared" si="20"/>
        <v xml:space="preserve">, </v>
      </c>
      <c r="AI46" s="1" t="e">
        <f t="shared" si="36"/>
        <v>#REF!</v>
      </c>
      <c r="AK46" s="1" t="e">
        <f t="shared" si="37"/>
        <v>#REF!</v>
      </c>
      <c r="AM46" s="1">
        <v>294</v>
      </c>
      <c r="AN46" s="75" t="e">
        <f t="shared" si="21"/>
        <v>#REF!</v>
      </c>
    </row>
    <row r="47" spans="1:40" ht="18.75" x14ac:dyDescent="0.25">
      <c r="A47" s="11" t="e">
        <f>инф!#REF!</f>
        <v>#REF!</v>
      </c>
      <c r="B47" s="10" t="e">
        <f>инф!#REF!</f>
        <v>#REF!</v>
      </c>
      <c r="C47" s="30" t="e">
        <f>IF(COUNTIF(инф!B$1:инф!#REF!,инф!#REF!)=1,MAX(C$1:C46)+1,"")</f>
        <v>#REF!</v>
      </c>
      <c r="D47" s="44" t="e">
        <f>инф!#REF!</f>
        <v>#REF!</v>
      </c>
      <c r="E47" s="45" t="str">
        <f>IF(COUNTIF(F$1:F47,F47)=1,MAX(E$1:E46)+1,"")</f>
        <v/>
      </c>
      <c r="F47" s="45" t="e">
        <f t="shared" si="24"/>
        <v>#REF!</v>
      </c>
      <c r="G47" s="10" t="e">
        <f t="shared" si="25"/>
        <v>#REF!</v>
      </c>
      <c r="H47" s="10" t="e">
        <f t="shared" si="14"/>
        <v>#REF!</v>
      </c>
      <c r="I47" s="10" t="e">
        <f t="shared" si="26"/>
        <v>#REF!</v>
      </c>
      <c r="J47" s="10" t="e">
        <f t="shared" si="27"/>
        <v>#REF!</v>
      </c>
      <c r="K47" s="10" t="e">
        <f>инф!#REF!</f>
        <v>#REF!</v>
      </c>
      <c r="L47" s="10" t="e">
        <f>инф!#REF!</f>
        <v>#REF!</v>
      </c>
      <c r="M47" s="10" t="e">
        <f>инф!#REF!</f>
        <v>#REF!</v>
      </c>
      <c r="N47" s="10" t="e">
        <f>"Сроки:
"
&amp;инф!#REF!</f>
        <v>#REF!</v>
      </c>
      <c r="O47" s="10" t="e">
        <f t="shared" si="28"/>
        <v>#REF!</v>
      </c>
      <c r="P47" s="10" t="s">
        <v>189</v>
      </c>
      <c r="Q47" s="46" t="e">
        <f>SUBSTITUTE(инф!#REF!,"1эт.",$Q$1)</f>
        <v>#REF!</v>
      </c>
      <c r="R47" s="46" t="e">
        <f t="shared" si="15"/>
        <v>#REF!</v>
      </c>
      <c r="S47" s="46" t="e">
        <f t="shared" si="16"/>
        <v>#REF!</v>
      </c>
      <c r="T47" s="46" t="e">
        <f>SUBSTITUTE(инф!#REF!,"1эт.",$T$1)</f>
        <v>#REF!</v>
      </c>
      <c r="U47" s="46" t="e">
        <f t="shared" si="17"/>
        <v>#REF!</v>
      </c>
      <c r="V47" s="46" t="e">
        <f t="shared" si="18"/>
        <v>#REF!</v>
      </c>
      <c r="W47" s="11" t="e">
        <f t="shared" si="29"/>
        <v>#REF!</v>
      </c>
      <c r="X47" s="12" t="s">
        <v>190</v>
      </c>
      <c r="Y47" s="32" t="e">
        <f t="shared" si="30"/>
        <v>#REF!</v>
      </c>
      <c r="Z47" s="32">
        <v>76</v>
      </c>
      <c r="AA47" s="50" t="e">
        <f t="shared" si="19"/>
        <v>#N/A</v>
      </c>
      <c r="AB47" s="50" t="e">
        <f t="shared" si="31"/>
        <v>#REF!</v>
      </c>
      <c r="AC47" s="50" t="e">
        <f t="shared" si="32"/>
        <v>#REF!</v>
      </c>
      <c r="AD47" s="33" t="str">
        <f t="shared" si="33"/>
        <v/>
      </c>
      <c r="AE47" s="1" t="e">
        <f t="shared" si="34"/>
        <v>#REF!</v>
      </c>
      <c r="AF47" s="1">
        <v>147</v>
      </c>
      <c r="AG47" s="1" t="e">
        <f t="shared" si="35"/>
        <v>#REF!</v>
      </c>
      <c r="AH47" s="1" t="str">
        <f t="shared" si="20"/>
        <v xml:space="preserve">, </v>
      </c>
      <c r="AI47" s="1" t="e">
        <f t="shared" si="36"/>
        <v>#REF!</v>
      </c>
      <c r="AK47" s="1" t="e">
        <f t="shared" si="37"/>
        <v>#REF!</v>
      </c>
      <c r="AM47" s="1">
        <v>295</v>
      </c>
      <c r="AN47" s="75" t="e">
        <f t="shared" si="21"/>
        <v>#REF!</v>
      </c>
    </row>
    <row r="48" spans="1:40" ht="18.75" x14ac:dyDescent="0.25">
      <c r="A48" s="11" t="e">
        <f>инф!#REF!</f>
        <v>#REF!</v>
      </c>
      <c r="B48" s="10" t="e">
        <f>инф!#REF!</f>
        <v>#REF!</v>
      </c>
      <c r="C48" s="30" t="e">
        <f>IF(COUNTIF(инф!B$1:инф!#REF!,инф!#REF!)=1,MAX(C$1:C47)+1,"")</f>
        <v>#REF!</v>
      </c>
      <c r="D48" s="44" t="e">
        <f>инф!#REF!</f>
        <v>#REF!</v>
      </c>
      <c r="E48" s="45" t="str">
        <f>IF(COUNTIF(F$1:F48,F48)=1,MAX(E$1:E47)+1,"")</f>
        <v/>
      </c>
      <c r="F48" s="45" t="e">
        <f t="shared" si="24"/>
        <v>#REF!</v>
      </c>
      <c r="G48" s="10" t="e">
        <f t="shared" si="25"/>
        <v>#REF!</v>
      </c>
      <c r="H48" s="10" t="e">
        <f t="shared" si="14"/>
        <v>#REF!</v>
      </c>
      <c r="I48" s="10" t="e">
        <f t="shared" si="26"/>
        <v>#REF!</v>
      </c>
      <c r="J48" s="10" t="e">
        <f t="shared" si="27"/>
        <v>#REF!</v>
      </c>
      <c r="K48" s="10" t="e">
        <f>инф!#REF!</f>
        <v>#REF!</v>
      </c>
      <c r="L48" s="10" t="e">
        <f>инф!#REF!</f>
        <v>#REF!</v>
      </c>
      <c r="M48" s="10" t="e">
        <f>инф!#REF!</f>
        <v>#REF!</v>
      </c>
      <c r="N48" s="10" t="e">
        <f>"Сроки:
"
&amp;инф!#REF!</f>
        <v>#REF!</v>
      </c>
      <c r="O48" s="10" t="e">
        <f t="shared" si="28"/>
        <v>#REF!</v>
      </c>
      <c r="P48" s="10" t="s">
        <v>191</v>
      </c>
      <c r="Q48" s="46" t="e">
        <f>SUBSTITUTE(инф!#REF!,"1эт.",$Q$1)</f>
        <v>#REF!</v>
      </c>
      <c r="R48" s="46" t="e">
        <f t="shared" si="15"/>
        <v>#REF!</v>
      </c>
      <c r="S48" s="46" t="e">
        <f t="shared" si="16"/>
        <v>#REF!</v>
      </c>
      <c r="T48" s="46" t="e">
        <f>SUBSTITUTE(инф!#REF!,"1эт.",$T$1)</f>
        <v>#REF!</v>
      </c>
      <c r="U48" s="46" t="e">
        <f t="shared" si="17"/>
        <v>#REF!</v>
      </c>
      <c r="V48" s="46" t="e">
        <f t="shared" si="18"/>
        <v>#REF!</v>
      </c>
      <c r="W48" s="11" t="e">
        <f t="shared" si="29"/>
        <v>#REF!</v>
      </c>
      <c r="X48" s="12" t="s">
        <v>192</v>
      </c>
      <c r="Y48" s="32" t="e">
        <f t="shared" si="30"/>
        <v>#REF!</v>
      </c>
      <c r="Z48" s="32">
        <v>77</v>
      </c>
      <c r="AA48" s="50" t="e">
        <f t="shared" si="19"/>
        <v>#N/A</v>
      </c>
      <c r="AB48" s="50" t="e">
        <f t="shared" si="31"/>
        <v>#REF!</v>
      </c>
      <c r="AC48" s="50" t="e">
        <f t="shared" si="32"/>
        <v>#REF!</v>
      </c>
      <c r="AD48" s="33" t="str">
        <f t="shared" si="33"/>
        <v/>
      </c>
      <c r="AE48" s="1" t="e">
        <f t="shared" si="34"/>
        <v>#REF!</v>
      </c>
      <c r="AF48" s="1">
        <v>148</v>
      </c>
      <c r="AG48" s="1" t="e">
        <f t="shared" si="35"/>
        <v>#REF!</v>
      </c>
      <c r="AH48" s="1" t="str">
        <f t="shared" si="20"/>
        <v xml:space="preserve">, </v>
      </c>
      <c r="AI48" s="1" t="e">
        <f t="shared" si="36"/>
        <v>#REF!</v>
      </c>
      <c r="AK48" s="1" t="e">
        <f t="shared" si="37"/>
        <v>#REF!</v>
      </c>
      <c r="AM48" s="1">
        <v>296</v>
      </c>
      <c r="AN48" s="75" t="e">
        <f t="shared" ref="AN48:AN66" si="38">"''"&amp;D48&amp;"'' ("&amp;M48&amp;")"</f>
        <v>#REF!</v>
      </c>
    </row>
    <row r="49" spans="1:40" ht="18.75" x14ac:dyDescent="0.25">
      <c r="A49" s="11" t="e">
        <f>инф!#REF!</f>
        <v>#REF!</v>
      </c>
      <c r="B49" s="10" t="e">
        <f>инф!#REF!</f>
        <v>#REF!</v>
      </c>
      <c r="C49" s="30" t="e">
        <f>IF(COUNTIF(инф!B$1:инф!#REF!,инф!#REF!)=1,MAX(C$1:C48)+1,"")</f>
        <v>#REF!</v>
      </c>
      <c r="D49" s="44" t="e">
        <f>инф!#REF!</f>
        <v>#REF!</v>
      </c>
      <c r="E49" s="45" t="str">
        <f>IF(COUNTIF(F$1:F49,F49)=1,MAX(E$1:E48)+1,"")</f>
        <v/>
      </c>
      <c r="F49" s="45" t="e">
        <f t="shared" si="24"/>
        <v>#REF!</v>
      </c>
      <c r="G49" s="10" t="e">
        <f t="shared" si="25"/>
        <v>#REF!</v>
      </c>
      <c r="H49" s="10" t="e">
        <f t="shared" si="14"/>
        <v>#REF!</v>
      </c>
      <c r="I49" s="10" t="e">
        <f t="shared" si="26"/>
        <v>#REF!</v>
      </c>
      <c r="J49" s="10" t="e">
        <f t="shared" si="27"/>
        <v>#REF!</v>
      </c>
      <c r="K49" s="10" t="e">
        <f>инф!#REF!</f>
        <v>#REF!</v>
      </c>
      <c r="L49" s="10" t="e">
        <f>инф!#REF!</f>
        <v>#REF!</v>
      </c>
      <c r="M49" s="10" t="e">
        <f>инф!#REF!</f>
        <v>#REF!</v>
      </c>
      <c r="N49" s="10" t="e">
        <f>"Сроки:
"
&amp;инф!#REF!</f>
        <v>#REF!</v>
      </c>
      <c r="O49" s="10" t="e">
        <f t="shared" si="28"/>
        <v>#REF!</v>
      </c>
      <c r="P49" s="10" t="s">
        <v>193</v>
      </c>
      <c r="Q49" s="46" t="e">
        <f>SUBSTITUTE(инф!#REF!,"1эт.",$Q$1)</f>
        <v>#REF!</v>
      </c>
      <c r="R49" s="46" t="e">
        <f t="shared" si="15"/>
        <v>#REF!</v>
      </c>
      <c r="S49" s="46" t="e">
        <f t="shared" si="16"/>
        <v>#REF!</v>
      </c>
      <c r="T49" s="46" t="e">
        <f>SUBSTITUTE(инф!#REF!,"1эт.",$T$1)</f>
        <v>#REF!</v>
      </c>
      <c r="U49" s="46" t="e">
        <f t="shared" si="17"/>
        <v>#REF!</v>
      </c>
      <c r="V49" s="46" t="e">
        <f t="shared" si="18"/>
        <v>#REF!</v>
      </c>
      <c r="W49" s="11" t="e">
        <f t="shared" si="29"/>
        <v>#REF!</v>
      </c>
      <c r="X49" s="12" t="s">
        <v>194</v>
      </c>
      <c r="Y49" s="32" t="e">
        <f t="shared" si="30"/>
        <v>#REF!</v>
      </c>
      <c r="Z49" s="32">
        <v>78</v>
      </c>
      <c r="AA49" s="50" t="e">
        <f t="shared" si="19"/>
        <v>#N/A</v>
      </c>
      <c r="AB49" s="50" t="e">
        <f t="shared" si="31"/>
        <v>#REF!</v>
      </c>
      <c r="AC49" s="50" t="e">
        <f t="shared" si="32"/>
        <v>#REF!</v>
      </c>
      <c r="AD49" s="33" t="str">
        <f t="shared" si="33"/>
        <v/>
      </c>
      <c r="AE49" s="1" t="e">
        <f t="shared" si="34"/>
        <v>#REF!</v>
      </c>
      <c r="AF49" s="1">
        <v>149</v>
      </c>
      <c r="AG49" s="1" t="e">
        <f t="shared" si="35"/>
        <v>#REF!</v>
      </c>
      <c r="AH49" s="1" t="str">
        <f t="shared" si="20"/>
        <v xml:space="preserve">, </v>
      </c>
      <c r="AI49" s="1" t="e">
        <f t="shared" si="36"/>
        <v>#REF!</v>
      </c>
      <c r="AK49" s="1" t="e">
        <f t="shared" si="37"/>
        <v>#REF!</v>
      </c>
      <c r="AM49" s="1">
        <v>297</v>
      </c>
      <c r="AN49" s="75" t="e">
        <f t="shared" si="38"/>
        <v>#REF!</v>
      </c>
    </row>
    <row r="50" spans="1:40" ht="18.75" x14ac:dyDescent="0.25">
      <c r="A50" s="11" t="e">
        <f>инф!#REF!</f>
        <v>#REF!</v>
      </c>
      <c r="B50" s="10" t="e">
        <f>инф!#REF!</f>
        <v>#REF!</v>
      </c>
      <c r="C50" s="30" t="e">
        <f>IF(COUNTIF(инф!B$1:инф!#REF!,инф!#REF!)=1,MAX(C$1:C49)+1,"")</f>
        <v>#REF!</v>
      </c>
      <c r="D50" s="44" t="e">
        <f>инф!#REF!</f>
        <v>#REF!</v>
      </c>
      <c r="E50" s="45" t="str">
        <f>IF(COUNTIF(F$1:F50,F50)=1,MAX(E$1:E49)+1,"")</f>
        <v/>
      </c>
      <c r="F50" s="45" t="e">
        <f t="shared" si="24"/>
        <v>#REF!</v>
      </c>
      <c r="G50" s="10" t="e">
        <f t="shared" si="25"/>
        <v>#REF!</v>
      </c>
      <c r="H50" s="10" t="e">
        <f t="shared" si="14"/>
        <v>#REF!</v>
      </c>
      <c r="I50" s="10" t="e">
        <f t="shared" si="26"/>
        <v>#REF!</v>
      </c>
      <c r="J50" s="10" t="e">
        <f t="shared" si="27"/>
        <v>#REF!</v>
      </c>
      <c r="K50" s="10" t="e">
        <f>инф!#REF!</f>
        <v>#REF!</v>
      </c>
      <c r="L50" s="10" t="e">
        <f>инф!#REF!</f>
        <v>#REF!</v>
      </c>
      <c r="M50" s="10" t="e">
        <f>инф!#REF!</f>
        <v>#REF!</v>
      </c>
      <c r="N50" s="10" t="e">
        <f>"Сроки:
"
&amp;инф!#REF!</f>
        <v>#REF!</v>
      </c>
      <c r="O50" s="10" t="e">
        <f t="shared" si="28"/>
        <v>#REF!</v>
      </c>
      <c r="P50" s="10" t="s">
        <v>195</v>
      </c>
      <c r="Q50" s="46" t="e">
        <f>SUBSTITUTE(инф!#REF!,"1эт.",$Q$1)</f>
        <v>#REF!</v>
      </c>
      <c r="R50" s="46" t="e">
        <f t="shared" si="15"/>
        <v>#REF!</v>
      </c>
      <c r="S50" s="46" t="e">
        <f t="shared" si="16"/>
        <v>#REF!</v>
      </c>
      <c r="T50" s="46" t="e">
        <f>SUBSTITUTE(инф!#REF!,"1эт.",$T$1)</f>
        <v>#REF!</v>
      </c>
      <c r="U50" s="46" t="e">
        <f t="shared" si="17"/>
        <v>#REF!</v>
      </c>
      <c r="V50" s="46" t="e">
        <f t="shared" si="18"/>
        <v>#REF!</v>
      </c>
      <c r="W50" s="11" t="e">
        <f t="shared" si="29"/>
        <v>#REF!</v>
      </c>
      <c r="X50" s="12" t="s">
        <v>196</v>
      </c>
      <c r="Y50" s="32" t="e">
        <f t="shared" si="30"/>
        <v>#REF!</v>
      </c>
      <c r="Z50" s="32">
        <v>79</v>
      </c>
      <c r="AA50" s="50" t="e">
        <f t="shared" si="19"/>
        <v>#N/A</v>
      </c>
      <c r="AB50" s="50" t="e">
        <f t="shared" si="31"/>
        <v>#REF!</v>
      </c>
      <c r="AC50" s="50" t="e">
        <f t="shared" si="32"/>
        <v>#REF!</v>
      </c>
      <c r="AD50" s="33" t="str">
        <f t="shared" si="33"/>
        <v/>
      </c>
      <c r="AE50" s="1" t="e">
        <f t="shared" si="34"/>
        <v>#REF!</v>
      </c>
      <c r="AF50" s="1">
        <v>150</v>
      </c>
      <c r="AG50" s="1" t="e">
        <f t="shared" si="35"/>
        <v>#REF!</v>
      </c>
      <c r="AH50" s="1" t="str">
        <f t="shared" si="20"/>
        <v xml:space="preserve">, </v>
      </c>
      <c r="AI50" s="1" t="e">
        <f t="shared" si="36"/>
        <v>#REF!</v>
      </c>
      <c r="AK50" s="1" t="e">
        <f t="shared" si="37"/>
        <v>#REF!</v>
      </c>
      <c r="AM50" s="1">
        <v>298</v>
      </c>
      <c r="AN50" s="75" t="e">
        <f t="shared" si="38"/>
        <v>#REF!</v>
      </c>
    </row>
    <row r="51" spans="1:40" ht="18.75" x14ac:dyDescent="0.25">
      <c r="A51" s="11" t="e">
        <f>инф!#REF!</f>
        <v>#REF!</v>
      </c>
      <c r="B51" s="10" t="e">
        <f>инф!#REF!</f>
        <v>#REF!</v>
      </c>
      <c r="C51" s="30" t="e">
        <f>IF(COUNTIF(инф!B$1:инф!#REF!,инф!#REF!)=1,MAX(C$1:C50)+1,"")</f>
        <v>#REF!</v>
      </c>
      <c r="D51" s="44" t="e">
        <f>инф!#REF!</f>
        <v>#REF!</v>
      </c>
      <c r="E51" s="45" t="str">
        <f>IF(COUNTIF(F$1:F51,F51)=1,MAX(E$1:E50)+1,"")</f>
        <v/>
      </c>
      <c r="F51" s="45" t="e">
        <f t="shared" si="24"/>
        <v>#REF!</v>
      </c>
      <c r="G51" s="10" t="e">
        <f t="shared" si="25"/>
        <v>#REF!</v>
      </c>
      <c r="H51" s="10" t="e">
        <f t="shared" si="14"/>
        <v>#REF!</v>
      </c>
      <c r="I51" s="10" t="e">
        <f t="shared" si="26"/>
        <v>#REF!</v>
      </c>
      <c r="J51" s="10" t="e">
        <f t="shared" si="27"/>
        <v>#REF!</v>
      </c>
      <c r="K51" s="10" t="e">
        <f>инф!#REF!</f>
        <v>#REF!</v>
      </c>
      <c r="L51" s="10" t="e">
        <f>инф!#REF!</f>
        <v>#REF!</v>
      </c>
      <c r="M51" s="10" t="e">
        <f>инф!#REF!</f>
        <v>#REF!</v>
      </c>
      <c r="N51" s="10" t="e">
        <f>"Сроки:
"
&amp;инф!#REF!</f>
        <v>#REF!</v>
      </c>
      <c r="O51" s="10" t="e">
        <f t="shared" si="28"/>
        <v>#REF!</v>
      </c>
      <c r="P51" s="10" t="s">
        <v>197</v>
      </c>
      <c r="Q51" s="46" t="e">
        <f>SUBSTITUTE(инф!#REF!,"1эт.",$Q$1)</f>
        <v>#REF!</v>
      </c>
      <c r="R51" s="46" t="e">
        <f t="shared" si="15"/>
        <v>#REF!</v>
      </c>
      <c r="S51" s="46" t="e">
        <f t="shared" si="16"/>
        <v>#REF!</v>
      </c>
      <c r="T51" s="46" t="e">
        <f>SUBSTITUTE(инф!#REF!,"1эт.",$T$1)</f>
        <v>#REF!</v>
      </c>
      <c r="U51" s="46" t="e">
        <f t="shared" si="17"/>
        <v>#REF!</v>
      </c>
      <c r="V51" s="46" t="e">
        <f t="shared" si="18"/>
        <v>#REF!</v>
      </c>
      <c r="W51" s="11" t="e">
        <f t="shared" si="29"/>
        <v>#REF!</v>
      </c>
      <c r="X51" s="12" t="s">
        <v>198</v>
      </c>
      <c r="Y51" s="32" t="e">
        <f t="shared" si="30"/>
        <v>#REF!</v>
      </c>
      <c r="Z51" s="32">
        <v>80</v>
      </c>
      <c r="AA51" s="50" t="e">
        <f t="shared" si="19"/>
        <v>#N/A</v>
      </c>
      <c r="AB51" s="50" t="e">
        <f t="shared" si="31"/>
        <v>#REF!</v>
      </c>
      <c r="AC51" s="50" t="e">
        <f t="shared" si="32"/>
        <v>#REF!</v>
      </c>
      <c r="AD51" s="33" t="str">
        <f t="shared" si="33"/>
        <v/>
      </c>
      <c r="AE51" s="1" t="e">
        <f t="shared" si="34"/>
        <v>#REF!</v>
      </c>
      <c r="AF51" s="1">
        <v>151</v>
      </c>
      <c r="AG51" s="1" t="e">
        <f t="shared" si="35"/>
        <v>#REF!</v>
      </c>
      <c r="AH51" s="1" t="str">
        <f t="shared" si="20"/>
        <v xml:space="preserve">, </v>
      </c>
      <c r="AI51" s="1" t="e">
        <f t="shared" si="36"/>
        <v>#REF!</v>
      </c>
      <c r="AK51" s="1" t="e">
        <f t="shared" si="37"/>
        <v>#REF!</v>
      </c>
      <c r="AM51" s="1">
        <v>299</v>
      </c>
      <c r="AN51" s="75" t="e">
        <f t="shared" si="38"/>
        <v>#REF!</v>
      </c>
    </row>
    <row r="52" spans="1:40" ht="18.75" x14ac:dyDescent="0.25">
      <c r="A52" s="11" t="e">
        <f>инф!#REF!</f>
        <v>#REF!</v>
      </c>
      <c r="B52" s="10" t="e">
        <f>инф!#REF!</f>
        <v>#REF!</v>
      </c>
      <c r="C52" s="30" t="e">
        <f>IF(COUNTIF(инф!B$1:инф!#REF!,инф!#REF!)=1,MAX(C$1:C51)+1,"")</f>
        <v>#REF!</v>
      </c>
      <c r="D52" s="44" t="e">
        <f>инф!#REF!</f>
        <v>#REF!</v>
      </c>
      <c r="E52" s="45" t="str">
        <f>IF(COUNTIF(F$1:F52,F52)=1,MAX(E$1:E51)+1,"")</f>
        <v/>
      </c>
      <c r="F52" s="45" t="e">
        <f t="shared" si="24"/>
        <v>#REF!</v>
      </c>
      <c r="G52" s="10" t="e">
        <f t="shared" si="25"/>
        <v>#REF!</v>
      </c>
      <c r="H52" s="10" t="e">
        <f t="shared" si="14"/>
        <v>#REF!</v>
      </c>
      <c r="I52" s="10" t="e">
        <f t="shared" si="26"/>
        <v>#REF!</v>
      </c>
      <c r="J52" s="10" t="e">
        <f t="shared" si="27"/>
        <v>#REF!</v>
      </c>
      <c r="K52" s="10" t="e">
        <f>инф!#REF!</f>
        <v>#REF!</v>
      </c>
      <c r="L52" s="10" t="e">
        <f>инф!#REF!</f>
        <v>#REF!</v>
      </c>
      <c r="M52" s="10" t="e">
        <f>инф!#REF!</f>
        <v>#REF!</v>
      </c>
      <c r="N52" s="10" t="e">
        <f>"Сроки:
"
&amp;инф!#REF!</f>
        <v>#REF!</v>
      </c>
      <c r="O52" s="10" t="e">
        <f t="shared" si="28"/>
        <v>#REF!</v>
      </c>
      <c r="P52" s="10" t="s">
        <v>199</v>
      </c>
      <c r="Q52" s="46" t="e">
        <f>SUBSTITUTE(инф!#REF!,"1эт.",$Q$1)</f>
        <v>#REF!</v>
      </c>
      <c r="R52" s="46" t="e">
        <f t="shared" si="15"/>
        <v>#REF!</v>
      </c>
      <c r="S52" s="46" t="e">
        <f t="shared" si="16"/>
        <v>#REF!</v>
      </c>
      <c r="T52" s="46" t="e">
        <f>SUBSTITUTE(инф!#REF!,"1эт.",$T$1)</f>
        <v>#REF!</v>
      </c>
      <c r="U52" s="46" t="e">
        <f t="shared" si="17"/>
        <v>#REF!</v>
      </c>
      <c r="V52" s="46" t="e">
        <f t="shared" si="18"/>
        <v>#REF!</v>
      </c>
      <c r="W52" s="11" t="e">
        <f t="shared" si="29"/>
        <v>#REF!</v>
      </c>
      <c r="X52" s="12" t="s">
        <v>200</v>
      </c>
      <c r="Y52" s="32" t="e">
        <f t="shared" si="30"/>
        <v>#REF!</v>
      </c>
      <c r="Z52" s="32">
        <v>81</v>
      </c>
      <c r="AA52" s="50" t="e">
        <f t="shared" si="19"/>
        <v>#N/A</v>
      </c>
      <c r="AB52" s="50" t="e">
        <f t="shared" si="31"/>
        <v>#REF!</v>
      </c>
      <c r="AC52" s="50" t="e">
        <f t="shared" si="32"/>
        <v>#REF!</v>
      </c>
      <c r="AD52" s="33" t="str">
        <f t="shared" si="33"/>
        <v/>
      </c>
      <c r="AE52" s="1" t="e">
        <f t="shared" si="34"/>
        <v>#REF!</v>
      </c>
      <c r="AF52" s="1">
        <v>152</v>
      </c>
      <c r="AG52" s="1" t="e">
        <f t="shared" si="35"/>
        <v>#REF!</v>
      </c>
      <c r="AH52" s="1" t="str">
        <f t="shared" si="20"/>
        <v xml:space="preserve">, </v>
      </c>
      <c r="AI52" s="1" t="e">
        <f t="shared" si="36"/>
        <v>#REF!</v>
      </c>
      <c r="AK52" s="1" t="e">
        <f t="shared" si="37"/>
        <v>#REF!</v>
      </c>
      <c r="AM52" s="1">
        <v>300</v>
      </c>
      <c r="AN52" s="75" t="e">
        <f t="shared" si="38"/>
        <v>#REF!</v>
      </c>
    </row>
    <row r="53" spans="1:40" ht="18.75" x14ac:dyDescent="0.25">
      <c r="A53" s="11" t="e">
        <f>инф!#REF!</f>
        <v>#REF!</v>
      </c>
      <c r="B53" s="10" t="e">
        <f>инф!#REF!</f>
        <v>#REF!</v>
      </c>
      <c r="C53" s="30" t="e">
        <f>IF(COUNTIF(инф!B$1:инф!#REF!,инф!#REF!)=1,MAX(C$1:C52)+1,"")</f>
        <v>#REF!</v>
      </c>
      <c r="D53" s="44" t="e">
        <f>инф!#REF!</f>
        <v>#REF!</v>
      </c>
      <c r="E53" s="45" t="str">
        <f>IF(COUNTIF(F$1:F53,F53)=1,MAX(E$1:E52)+1,"")</f>
        <v/>
      </c>
      <c r="F53" s="45" t="e">
        <f t="shared" si="24"/>
        <v>#REF!</v>
      </c>
      <c r="G53" s="10" t="e">
        <f t="shared" si="25"/>
        <v>#REF!</v>
      </c>
      <c r="H53" s="10" t="e">
        <f t="shared" si="14"/>
        <v>#REF!</v>
      </c>
      <c r="I53" s="10" t="e">
        <f t="shared" si="26"/>
        <v>#REF!</v>
      </c>
      <c r="J53" s="10" t="e">
        <f t="shared" si="27"/>
        <v>#REF!</v>
      </c>
      <c r="K53" s="10" t="e">
        <f>инф!#REF!</f>
        <v>#REF!</v>
      </c>
      <c r="L53" s="10" t="e">
        <f>инф!#REF!</f>
        <v>#REF!</v>
      </c>
      <c r="M53" s="10" t="e">
        <f>инф!#REF!</f>
        <v>#REF!</v>
      </c>
      <c r="N53" s="10" t="e">
        <f>"Сроки:
"
&amp;инф!#REF!</f>
        <v>#REF!</v>
      </c>
      <c r="O53" s="10" t="e">
        <f t="shared" si="28"/>
        <v>#REF!</v>
      </c>
      <c r="P53" s="10" t="s">
        <v>201</v>
      </c>
      <c r="Q53" s="46" t="e">
        <f>SUBSTITUTE(инф!#REF!,"1эт.",$Q$1)</f>
        <v>#REF!</v>
      </c>
      <c r="R53" s="46" t="e">
        <f t="shared" si="15"/>
        <v>#REF!</v>
      </c>
      <c r="S53" s="46" t="e">
        <f t="shared" si="16"/>
        <v>#REF!</v>
      </c>
      <c r="T53" s="46" t="e">
        <f>SUBSTITUTE(инф!#REF!,"1эт.",$T$1)</f>
        <v>#REF!</v>
      </c>
      <c r="U53" s="46" t="e">
        <f t="shared" si="17"/>
        <v>#REF!</v>
      </c>
      <c r="V53" s="46" t="e">
        <f t="shared" si="18"/>
        <v>#REF!</v>
      </c>
      <c r="W53" s="11" t="e">
        <f t="shared" si="29"/>
        <v>#REF!</v>
      </c>
      <c r="X53" s="12" t="s">
        <v>202</v>
      </c>
      <c r="Y53" s="32" t="e">
        <f t="shared" si="30"/>
        <v>#REF!</v>
      </c>
      <c r="Z53" s="32">
        <v>82</v>
      </c>
      <c r="AA53" s="50" t="e">
        <f t="shared" si="19"/>
        <v>#N/A</v>
      </c>
      <c r="AB53" s="50" t="e">
        <f t="shared" si="31"/>
        <v>#REF!</v>
      </c>
      <c r="AC53" s="50" t="e">
        <f t="shared" si="32"/>
        <v>#REF!</v>
      </c>
      <c r="AD53" s="33" t="str">
        <f t="shared" si="33"/>
        <v/>
      </c>
      <c r="AE53" s="1" t="e">
        <f t="shared" si="34"/>
        <v>#REF!</v>
      </c>
      <c r="AF53" s="1">
        <v>153</v>
      </c>
      <c r="AG53" s="1" t="e">
        <f t="shared" si="35"/>
        <v>#REF!</v>
      </c>
      <c r="AH53" s="1" t="str">
        <f t="shared" si="20"/>
        <v xml:space="preserve">, </v>
      </c>
      <c r="AI53" s="1" t="e">
        <f t="shared" si="36"/>
        <v>#REF!</v>
      </c>
      <c r="AK53" s="1" t="e">
        <f t="shared" si="37"/>
        <v>#REF!</v>
      </c>
      <c r="AM53" s="1">
        <v>301</v>
      </c>
      <c r="AN53" s="75" t="e">
        <f t="shared" si="38"/>
        <v>#REF!</v>
      </c>
    </row>
    <row r="54" spans="1:40" ht="18.75" x14ac:dyDescent="0.25">
      <c r="A54" s="11" t="e">
        <f>инф!#REF!</f>
        <v>#REF!</v>
      </c>
      <c r="B54" s="10" t="e">
        <f>инф!#REF!</f>
        <v>#REF!</v>
      </c>
      <c r="C54" s="30" t="e">
        <f>IF(COUNTIF(инф!B$1:инф!#REF!,инф!#REF!)=1,MAX(C$1:C53)+1,"")</f>
        <v>#REF!</v>
      </c>
      <c r="D54" s="44" t="e">
        <f>инф!#REF!</f>
        <v>#REF!</v>
      </c>
      <c r="E54" s="45" t="str">
        <f>IF(COUNTIF(F$1:F54,F54)=1,MAX(E$1:E53)+1,"")</f>
        <v/>
      </c>
      <c r="F54" s="45" t="e">
        <f t="shared" si="24"/>
        <v>#REF!</v>
      </c>
      <c r="G54" s="10" t="e">
        <f t="shared" si="25"/>
        <v>#REF!</v>
      </c>
      <c r="H54" s="10" t="e">
        <f t="shared" si="14"/>
        <v>#REF!</v>
      </c>
      <c r="I54" s="10" t="e">
        <f t="shared" si="26"/>
        <v>#REF!</v>
      </c>
      <c r="J54" s="10" t="e">
        <f t="shared" si="27"/>
        <v>#REF!</v>
      </c>
      <c r="K54" s="10" t="e">
        <f>инф!#REF!</f>
        <v>#REF!</v>
      </c>
      <c r="L54" s="10" t="e">
        <f>инф!#REF!</f>
        <v>#REF!</v>
      </c>
      <c r="M54" s="10" t="e">
        <f>инф!#REF!</f>
        <v>#REF!</v>
      </c>
      <c r="N54" s="10" t="e">
        <f>"Сроки:
"
&amp;инф!#REF!</f>
        <v>#REF!</v>
      </c>
      <c r="O54" s="10" t="e">
        <f t="shared" si="28"/>
        <v>#REF!</v>
      </c>
      <c r="P54" s="10" t="s">
        <v>203</v>
      </c>
      <c r="Q54" s="46" t="e">
        <f>SUBSTITUTE(инф!#REF!,"1эт.",$Q$1)</f>
        <v>#REF!</v>
      </c>
      <c r="R54" s="46" t="e">
        <f t="shared" si="15"/>
        <v>#REF!</v>
      </c>
      <c r="S54" s="46" t="e">
        <f t="shared" si="16"/>
        <v>#REF!</v>
      </c>
      <c r="T54" s="46" t="e">
        <f>SUBSTITUTE(инф!#REF!,"1эт.",$T$1)</f>
        <v>#REF!</v>
      </c>
      <c r="U54" s="46" t="e">
        <f t="shared" si="17"/>
        <v>#REF!</v>
      </c>
      <c r="V54" s="46" t="e">
        <f t="shared" si="18"/>
        <v>#REF!</v>
      </c>
      <c r="W54" s="11" t="e">
        <f t="shared" si="29"/>
        <v>#REF!</v>
      </c>
      <c r="X54" s="12" t="s">
        <v>204</v>
      </c>
      <c r="Y54" s="32" t="e">
        <f t="shared" si="30"/>
        <v>#REF!</v>
      </c>
      <c r="Z54" s="32">
        <v>83</v>
      </c>
      <c r="AA54" s="50" t="e">
        <f t="shared" si="19"/>
        <v>#N/A</v>
      </c>
      <c r="AB54" s="50" t="e">
        <f t="shared" si="31"/>
        <v>#REF!</v>
      </c>
      <c r="AC54" s="50" t="e">
        <f t="shared" si="32"/>
        <v>#REF!</v>
      </c>
      <c r="AD54" s="33" t="str">
        <f t="shared" si="33"/>
        <v/>
      </c>
      <c r="AE54" s="1" t="e">
        <f t="shared" si="34"/>
        <v>#REF!</v>
      </c>
      <c r="AF54" s="1">
        <v>154</v>
      </c>
      <c r="AG54" s="1" t="e">
        <f t="shared" si="35"/>
        <v>#REF!</v>
      </c>
      <c r="AH54" s="1" t="str">
        <f t="shared" si="20"/>
        <v xml:space="preserve">, </v>
      </c>
      <c r="AI54" s="1" t="e">
        <f t="shared" si="36"/>
        <v>#REF!</v>
      </c>
      <c r="AK54" s="1" t="e">
        <f t="shared" si="37"/>
        <v>#REF!</v>
      </c>
      <c r="AM54" s="1">
        <v>302</v>
      </c>
      <c r="AN54" s="75" t="e">
        <f t="shared" si="38"/>
        <v>#REF!</v>
      </c>
    </row>
    <row r="55" spans="1:40" ht="18.75" x14ac:dyDescent="0.25">
      <c r="A55" s="11" t="e">
        <f>инф!#REF!</f>
        <v>#REF!</v>
      </c>
      <c r="B55" s="10">
        <f>инф!A109</f>
        <v>0</v>
      </c>
      <c r="C55" s="30" t="str">
        <f>IF(COUNTIF(инф!B$1:'инф'!B109,инф!B109)=1,MAX(C$1:C54)+1,"")</f>
        <v/>
      </c>
      <c r="D55" s="44">
        <f>инф!B109</f>
        <v>0</v>
      </c>
      <c r="E55" s="45" t="str">
        <f>IF(COUNTIF(F$1:F55,F55)=1,MAX(E$1:E54)+1,"")</f>
        <v/>
      </c>
      <c r="F55" s="45" t="e">
        <f t="shared" si="24"/>
        <v>#N/A</v>
      </c>
      <c r="G55" s="10" t="e">
        <f t="shared" si="25"/>
        <v>#N/A</v>
      </c>
      <c r="H55" s="10" t="e">
        <f t="shared" si="14"/>
        <v>#REF!</v>
      </c>
      <c r="I55" s="10" t="e">
        <f t="shared" si="26"/>
        <v>#N/A</v>
      </c>
      <c r="J55" s="10" t="e">
        <f t="shared" si="27"/>
        <v>#N/A</v>
      </c>
      <c r="K55" s="10">
        <f>инф!C109</f>
        <v>0</v>
      </c>
      <c r="L55" s="10">
        <f>инф!D109</f>
        <v>0</v>
      </c>
      <c r="M55" s="10" t="e">
        <f>инф!#REF!</f>
        <v>#REF!</v>
      </c>
      <c r="N55" s="10" t="str">
        <f>"Сроки:
"
&amp;инф!E109</f>
        <v xml:space="preserve">Сроки:
</v>
      </c>
      <c r="O55" s="10" t="e">
        <f t="shared" si="28"/>
        <v>#REF!</v>
      </c>
      <c r="P55" s="10" t="s">
        <v>205</v>
      </c>
      <c r="Q55" s="46" t="str">
        <f>SUBSTITUTE(инф!E109,"1эт.",$Q$1)</f>
        <v/>
      </c>
      <c r="R55" s="46" t="str">
        <f t="shared" si="15"/>
        <v/>
      </c>
      <c r="S55" s="46" t="str">
        <f t="shared" si="16"/>
        <v/>
      </c>
      <c r="T55" s="46" t="str">
        <f>SUBSTITUTE(инф!E109,"1эт.",$T$1)</f>
        <v/>
      </c>
      <c r="U55" s="46" t="e">
        <f t="shared" si="17"/>
        <v>#VALUE!</v>
      </c>
      <c r="V55" s="46" t="e">
        <f t="shared" si="18"/>
        <v>#VALUE!</v>
      </c>
      <c r="W55" s="11" t="e">
        <f t="shared" si="29"/>
        <v>#REF!</v>
      </c>
      <c r="X55" s="12" t="s">
        <v>206</v>
      </c>
      <c r="Y55" s="32" t="e">
        <f t="shared" si="30"/>
        <v>#REF!</v>
      </c>
      <c r="Z55" s="32">
        <v>84</v>
      </c>
      <c r="AA55" s="50" t="e">
        <f t="shared" si="19"/>
        <v>#N/A</v>
      </c>
      <c r="AB55" s="50" t="e">
        <f t="shared" si="31"/>
        <v>#N/A</v>
      </c>
      <c r="AC55" s="50" t="e">
        <f t="shared" si="32"/>
        <v>#N/A</v>
      </c>
      <c r="AD55" s="33" t="str">
        <f t="shared" si="33"/>
        <v/>
      </c>
      <c r="AE55" s="1" t="e">
        <f t="shared" si="34"/>
        <v>#REF!</v>
      </c>
      <c r="AF55" s="1">
        <v>155</v>
      </c>
      <c r="AG55" s="1" t="e">
        <f t="shared" si="35"/>
        <v>#REF!</v>
      </c>
      <c r="AH55" s="1" t="str">
        <f t="shared" si="20"/>
        <v xml:space="preserve">, </v>
      </c>
      <c r="AI55" s="1" t="e">
        <f t="shared" si="36"/>
        <v>#REF!</v>
      </c>
      <c r="AK55" s="1" t="e">
        <f t="shared" si="37"/>
        <v>#REF!</v>
      </c>
      <c r="AM55" s="1">
        <v>303</v>
      </c>
      <c r="AN55" s="75" t="e">
        <f t="shared" si="38"/>
        <v>#REF!</v>
      </c>
    </row>
    <row r="56" spans="1:40" ht="18.75" x14ac:dyDescent="0.25">
      <c r="A56" s="11" t="e">
        <f>инф!#REF!</f>
        <v>#REF!</v>
      </c>
      <c r="B56" s="10">
        <f>инф!A110</f>
        <v>0</v>
      </c>
      <c r="C56" s="30" t="str">
        <f>IF(COUNTIF(инф!B$1:'инф'!B110,инф!B110)=1,MAX(C$1:C55)+1,"")</f>
        <v/>
      </c>
      <c r="D56" s="44">
        <f>инф!B110</f>
        <v>0</v>
      </c>
      <c r="E56" s="45" t="str">
        <f>IF(COUNTIF(F$1:F56,F56)=1,MAX(E$1:E55)+1,"")</f>
        <v/>
      </c>
      <c r="F56" s="45" t="e">
        <f t="shared" si="24"/>
        <v>#N/A</v>
      </c>
      <c r="G56" s="10" t="e">
        <f t="shared" si="25"/>
        <v>#N/A</v>
      </c>
      <c r="H56" s="10" t="e">
        <f t="shared" si="14"/>
        <v>#REF!</v>
      </c>
      <c r="I56" s="10" t="e">
        <f t="shared" si="26"/>
        <v>#N/A</v>
      </c>
      <c r="J56" s="10" t="e">
        <f t="shared" si="27"/>
        <v>#N/A</v>
      </c>
      <c r="K56" s="10">
        <f>инф!C110</f>
        <v>0</v>
      </c>
      <c r="L56" s="10">
        <f>инф!D110</f>
        <v>0</v>
      </c>
      <c r="M56" s="10" t="e">
        <f>инф!#REF!</f>
        <v>#REF!</v>
      </c>
      <c r="N56" s="10" t="str">
        <f>"Сроки:
"
&amp;инф!E110</f>
        <v xml:space="preserve">Сроки:
</v>
      </c>
      <c r="O56" s="10" t="e">
        <f t="shared" si="28"/>
        <v>#REF!</v>
      </c>
      <c r="P56" s="10" t="s">
        <v>207</v>
      </c>
      <c r="Q56" s="46" t="str">
        <f>SUBSTITUTE(инф!E110,"1эт.",$Q$1)</f>
        <v/>
      </c>
      <c r="R56" s="46" t="str">
        <f t="shared" si="15"/>
        <v/>
      </c>
      <c r="S56" s="46" t="str">
        <f t="shared" si="16"/>
        <v/>
      </c>
      <c r="T56" s="46" t="str">
        <f>SUBSTITUTE(инф!E110,"1эт.",$T$1)</f>
        <v/>
      </c>
      <c r="U56" s="46" t="e">
        <f t="shared" si="17"/>
        <v>#VALUE!</v>
      </c>
      <c r="V56" s="46" t="e">
        <f t="shared" si="18"/>
        <v>#VALUE!</v>
      </c>
      <c r="W56" s="11" t="e">
        <f t="shared" si="29"/>
        <v>#REF!</v>
      </c>
      <c r="X56" s="12" t="s">
        <v>208</v>
      </c>
      <c r="Y56" s="32" t="str">
        <f t="shared" si="30"/>
        <v/>
      </c>
      <c r="Z56" s="32">
        <v>85</v>
      </c>
      <c r="AA56" s="50" t="e">
        <f t="shared" si="19"/>
        <v>#N/A</v>
      </c>
      <c r="AB56" s="50" t="e">
        <f t="shared" si="31"/>
        <v>#N/A</v>
      </c>
      <c r="AC56" s="50" t="e">
        <f t="shared" si="32"/>
        <v>#N/A</v>
      </c>
      <c r="AD56" s="33" t="str">
        <f t="shared" si="33"/>
        <v/>
      </c>
      <c r="AE56" s="1" t="str">
        <f t="shared" si="34"/>
        <v/>
      </c>
      <c r="AF56" s="1">
        <v>156</v>
      </c>
      <c r="AG56" s="1" t="str">
        <f t="shared" si="35"/>
        <v/>
      </c>
      <c r="AH56" s="1" t="str">
        <f t="shared" si="20"/>
        <v xml:space="preserve">, </v>
      </c>
      <c r="AI56" s="1" t="str">
        <f t="shared" si="36"/>
        <v/>
      </c>
      <c r="AK56" s="1" t="str">
        <f t="shared" si="37"/>
        <v/>
      </c>
      <c r="AM56" s="1">
        <v>304</v>
      </c>
      <c r="AN56" s="75" t="e">
        <f t="shared" si="38"/>
        <v>#REF!</v>
      </c>
    </row>
    <row r="57" spans="1:40" ht="18.75" x14ac:dyDescent="0.25">
      <c r="A57" s="11" t="e">
        <f>инф!#REF!</f>
        <v>#REF!</v>
      </c>
      <c r="B57" s="10">
        <f>инф!A111</f>
        <v>0</v>
      </c>
      <c r="C57" s="30" t="str">
        <f>IF(COUNTIF(инф!B$1:'инф'!B111,инф!B111)=1,MAX(C$1:C56)+1,"")</f>
        <v/>
      </c>
      <c r="D57" s="44">
        <f>инф!B111</f>
        <v>0</v>
      </c>
      <c r="E57" s="45" t="str">
        <f>IF(COUNTIF(F$1:F57,F57)=1,MAX(E$1:E56)+1,"")</f>
        <v/>
      </c>
      <c r="F57" s="45" t="e">
        <f t="shared" si="24"/>
        <v>#N/A</v>
      </c>
      <c r="G57" s="10" t="e">
        <f t="shared" si="25"/>
        <v>#N/A</v>
      </c>
      <c r="H57" s="10" t="e">
        <f t="shared" si="14"/>
        <v>#REF!</v>
      </c>
      <c r="I57" s="10" t="e">
        <f t="shared" si="26"/>
        <v>#N/A</v>
      </c>
      <c r="J57" s="10" t="e">
        <f t="shared" si="27"/>
        <v>#N/A</v>
      </c>
      <c r="K57" s="10">
        <f>инф!C111</f>
        <v>0</v>
      </c>
      <c r="L57" s="10">
        <f>инф!D111</f>
        <v>0</v>
      </c>
      <c r="M57" s="10" t="e">
        <f>инф!#REF!</f>
        <v>#REF!</v>
      </c>
      <c r="N57" s="10" t="str">
        <f>"Сроки:
"
&amp;инф!E111</f>
        <v xml:space="preserve">Сроки:
</v>
      </c>
      <c r="O57" s="10" t="e">
        <f t="shared" si="28"/>
        <v>#REF!</v>
      </c>
      <c r="P57" s="10" t="s">
        <v>209</v>
      </c>
      <c r="Q57" s="46" t="str">
        <f>SUBSTITUTE(инф!E111,"1эт.",$Q$1)</f>
        <v/>
      </c>
      <c r="R57" s="46" t="str">
        <f t="shared" si="15"/>
        <v/>
      </c>
      <c r="S57" s="46" t="str">
        <f t="shared" si="16"/>
        <v/>
      </c>
      <c r="T57" s="46" t="str">
        <f>SUBSTITUTE(инф!E111,"1эт.",$T$1)</f>
        <v/>
      </c>
      <c r="U57" s="46" t="e">
        <f t="shared" si="17"/>
        <v>#VALUE!</v>
      </c>
      <c r="V57" s="46" t="e">
        <f t="shared" si="18"/>
        <v>#VALUE!</v>
      </c>
      <c r="W57" s="11" t="e">
        <f t="shared" si="29"/>
        <v>#REF!</v>
      </c>
      <c r="X57" s="12" t="s">
        <v>210</v>
      </c>
      <c r="Y57" s="32" t="str">
        <f t="shared" si="30"/>
        <v/>
      </c>
      <c r="Z57" s="32">
        <v>86</v>
      </c>
      <c r="AA57" s="50" t="e">
        <f t="shared" si="19"/>
        <v>#N/A</v>
      </c>
      <c r="AB57" s="50" t="e">
        <f t="shared" si="31"/>
        <v>#N/A</v>
      </c>
      <c r="AC57" s="50" t="e">
        <f t="shared" si="32"/>
        <v>#N/A</v>
      </c>
      <c r="AD57" s="33" t="str">
        <f t="shared" si="33"/>
        <v/>
      </c>
      <c r="AE57" s="1" t="str">
        <f t="shared" si="34"/>
        <v/>
      </c>
      <c r="AF57" s="1">
        <v>157</v>
      </c>
      <c r="AG57" s="1" t="str">
        <f t="shared" si="35"/>
        <v/>
      </c>
      <c r="AH57" s="1" t="str">
        <f t="shared" si="20"/>
        <v xml:space="preserve">, </v>
      </c>
      <c r="AI57" s="1" t="str">
        <f t="shared" si="36"/>
        <v/>
      </c>
      <c r="AK57" s="1" t="str">
        <f t="shared" si="37"/>
        <v/>
      </c>
      <c r="AM57" s="1">
        <v>305</v>
      </c>
      <c r="AN57" s="75" t="e">
        <f t="shared" si="38"/>
        <v>#REF!</v>
      </c>
    </row>
    <row r="58" spans="1:40" ht="18.75" x14ac:dyDescent="0.25">
      <c r="A58" s="11" t="e">
        <f>инф!#REF!</f>
        <v>#REF!</v>
      </c>
      <c r="B58" s="10">
        <f>инф!A112</f>
        <v>0</v>
      </c>
      <c r="C58" s="30" t="str">
        <f>IF(COUNTIF(инф!B$1:'инф'!B112,инф!B112)=1,MAX(C$1:C57)+1,"")</f>
        <v/>
      </c>
      <c r="D58" s="44">
        <f>инф!B112</f>
        <v>0</v>
      </c>
      <c r="E58" s="45" t="str">
        <f>IF(COUNTIF(F$1:F58,F58)=1,MAX(E$1:E57)+1,"")</f>
        <v/>
      </c>
      <c r="F58" s="45" t="e">
        <f t="shared" si="24"/>
        <v>#N/A</v>
      </c>
      <c r="G58" s="10" t="e">
        <f t="shared" si="25"/>
        <v>#N/A</v>
      </c>
      <c r="H58" s="10" t="e">
        <f t="shared" si="14"/>
        <v>#REF!</v>
      </c>
      <c r="I58" s="10" t="e">
        <f t="shared" si="26"/>
        <v>#N/A</v>
      </c>
      <c r="J58" s="10" t="e">
        <f t="shared" si="27"/>
        <v>#N/A</v>
      </c>
      <c r="K58" s="10">
        <f>инф!C112</f>
        <v>0</v>
      </c>
      <c r="L58" s="10">
        <f>инф!D112</f>
        <v>0</v>
      </c>
      <c r="M58" s="10" t="e">
        <f>инф!#REF!</f>
        <v>#REF!</v>
      </c>
      <c r="N58" s="10" t="str">
        <f>"Сроки:
"
&amp;инф!E112</f>
        <v xml:space="preserve">Сроки:
</v>
      </c>
      <c r="O58" s="10" t="e">
        <f t="shared" si="28"/>
        <v>#REF!</v>
      </c>
      <c r="P58" s="10" t="s">
        <v>211</v>
      </c>
      <c r="Q58" s="46" t="str">
        <f>SUBSTITUTE(инф!E112,"1эт.",$Q$1)</f>
        <v/>
      </c>
      <c r="R58" s="46" t="str">
        <f t="shared" si="15"/>
        <v/>
      </c>
      <c r="S58" s="46" t="str">
        <f t="shared" si="16"/>
        <v/>
      </c>
      <c r="T58" s="46" t="str">
        <f>SUBSTITUTE(инф!E112,"1эт.",$T$1)</f>
        <v/>
      </c>
      <c r="U58" s="46" t="e">
        <f t="shared" si="17"/>
        <v>#VALUE!</v>
      </c>
      <c r="V58" s="46" t="e">
        <f t="shared" si="18"/>
        <v>#VALUE!</v>
      </c>
      <c r="W58" s="11" t="e">
        <f t="shared" si="29"/>
        <v>#REF!</v>
      </c>
      <c r="X58" s="12" t="s">
        <v>212</v>
      </c>
      <c r="Y58" s="32" t="str">
        <f t="shared" si="30"/>
        <v/>
      </c>
      <c r="Z58" s="32">
        <v>87</v>
      </c>
      <c r="AB58" s="50" t="e">
        <f t="shared" si="31"/>
        <v>#N/A</v>
      </c>
      <c r="AC58" s="50" t="e">
        <f t="shared" si="32"/>
        <v>#N/A</v>
      </c>
      <c r="AD58" s="33" t="str">
        <f t="shared" si="33"/>
        <v/>
      </c>
      <c r="AE58" s="1" t="str">
        <f t="shared" si="34"/>
        <v/>
      </c>
      <c r="AF58" s="1">
        <v>158</v>
      </c>
      <c r="AG58" s="1" t="str">
        <f t="shared" si="35"/>
        <v/>
      </c>
      <c r="AH58" s="1" t="str">
        <f t="shared" si="20"/>
        <v xml:space="preserve">, </v>
      </c>
      <c r="AI58" s="1" t="str">
        <f t="shared" si="36"/>
        <v/>
      </c>
      <c r="AK58" s="1" t="str">
        <f t="shared" si="37"/>
        <v/>
      </c>
      <c r="AM58" s="1">
        <v>306</v>
      </c>
      <c r="AN58" s="75" t="e">
        <f t="shared" si="38"/>
        <v>#REF!</v>
      </c>
    </row>
    <row r="59" spans="1:40" ht="18.75" x14ac:dyDescent="0.25">
      <c r="A59" s="11" t="e">
        <f>инф!#REF!</f>
        <v>#REF!</v>
      </c>
      <c r="B59" s="10">
        <f>инф!A113</f>
        <v>0</v>
      </c>
      <c r="C59" s="30" t="str">
        <f>IF(COUNTIF(инф!B$1:'инф'!B113,инф!B113)=1,MAX(C$1:C58)+1,"")</f>
        <v/>
      </c>
      <c r="D59" s="44">
        <f>инф!B113</f>
        <v>0</v>
      </c>
      <c r="E59" s="45" t="str">
        <f>IF(COUNTIF(F$1:F59,F59)=1,MAX(E$1:E58)+1,"")</f>
        <v/>
      </c>
      <c r="F59" s="45" t="e">
        <f t="shared" si="24"/>
        <v>#N/A</v>
      </c>
      <c r="G59" s="10" t="e">
        <f t="shared" si="25"/>
        <v>#N/A</v>
      </c>
      <c r="H59" s="10" t="e">
        <f t="shared" si="14"/>
        <v>#REF!</v>
      </c>
      <c r="I59" s="10" t="e">
        <f t="shared" si="26"/>
        <v>#N/A</v>
      </c>
      <c r="J59" s="10" t="e">
        <f t="shared" si="27"/>
        <v>#N/A</v>
      </c>
      <c r="K59" s="10">
        <f>инф!C113</f>
        <v>0</v>
      </c>
      <c r="L59" s="10">
        <f>инф!D113</f>
        <v>0</v>
      </c>
      <c r="M59" s="10" t="e">
        <f>инф!#REF!</f>
        <v>#REF!</v>
      </c>
      <c r="N59" s="10" t="str">
        <f>"Сроки:
"
&amp;инф!E113</f>
        <v xml:space="preserve">Сроки:
</v>
      </c>
      <c r="O59" s="10" t="e">
        <f t="shared" si="28"/>
        <v>#REF!</v>
      </c>
      <c r="P59" s="10" t="s">
        <v>213</v>
      </c>
      <c r="Q59" s="46" t="str">
        <f>SUBSTITUTE(инф!E113,"1эт.",$Q$1)</f>
        <v/>
      </c>
      <c r="R59" s="46" t="str">
        <f t="shared" si="15"/>
        <v/>
      </c>
      <c r="S59" s="46" t="str">
        <f t="shared" si="16"/>
        <v/>
      </c>
      <c r="T59" s="46" t="str">
        <f>SUBSTITUTE(инф!E113,"1эт.",$T$1)</f>
        <v/>
      </c>
      <c r="U59" s="46" t="e">
        <f t="shared" si="17"/>
        <v>#VALUE!</v>
      </c>
      <c r="V59" s="46" t="e">
        <f t="shared" si="18"/>
        <v>#VALUE!</v>
      </c>
      <c r="W59" s="11" t="e">
        <f t="shared" si="29"/>
        <v>#REF!</v>
      </c>
      <c r="X59" s="12" t="s">
        <v>214</v>
      </c>
      <c r="Y59" s="32" t="str">
        <f t="shared" si="30"/>
        <v/>
      </c>
      <c r="Z59" s="32">
        <v>88</v>
      </c>
      <c r="AB59" s="50" t="e">
        <f t="shared" si="31"/>
        <v>#N/A</v>
      </c>
      <c r="AC59" s="50" t="e">
        <f t="shared" si="32"/>
        <v>#N/A</v>
      </c>
      <c r="AD59" s="33" t="str">
        <f t="shared" si="33"/>
        <v/>
      </c>
      <c r="AE59" s="1" t="str">
        <f t="shared" si="34"/>
        <v/>
      </c>
      <c r="AF59" s="1">
        <v>159</v>
      </c>
      <c r="AG59" s="1" t="str">
        <f t="shared" si="35"/>
        <v/>
      </c>
      <c r="AH59" s="1" t="str">
        <f t="shared" si="20"/>
        <v xml:space="preserve">, </v>
      </c>
      <c r="AI59" s="1" t="str">
        <f t="shared" si="36"/>
        <v/>
      </c>
      <c r="AK59" s="1" t="str">
        <f t="shared" si="37"/>
        <v/>
      </c>
      <c r="AM59" s="1">
        <v>307</v>
      </c>
      <c r="AN59" s="75" t="e">
        <f t="shared" si="38"/>
        <v>#REF!</v>
      </c>
    </row>
    <row r="60" spans="1:40" ht="18.75" x14ac:dyDescent="0.25">
      <c r="A60" s="11" t="e">
        <f>инф!#REF!</f>
        <v>#REF!</v>
      </c>
      <c r="B60" s="10">
        <f>инф!A114</f>
        <v>0</v>
      </c>
      <c r="C60" s="30" t="str">
        <f>IF(COUNTIF(инф!B$1:'инф'!B114,инф!B114)=1,MAX(C$1:C59)+1,"")</f>
        <v/>
      </c>
      <c r="D60" s="44">
        <f>инф!B114</f>
        <v>0</v>
      </c>
      <c r="E60" s="45" t="str">
        <f>IF(COUNTIF(F$1:F60,F60)=1,MAX(E$1:E59)+1,"")</f>
        <v/>
      </c>
      <c r="F60" s="45" t="e">
        <f t="shared" si="24"/>
        <v>#N/A</v>
      </c>
      <c r="G60" s="10" t="e">
        <f t="shared" si="25"/>
        <v>#N/A</v>
      </c>
      <c r="H60" s="10" t="e">
        <f t="shared" si="14"/>
        <v>#REF!</v>
      </c>
      <c r="I60" s="10" t="e">
        <f t="shared" si="26"/>
        <v>#N/A</v>
      </c>
      <c r="J60" s="10" t="e">
        <f t="shared" si="27"/>
        <v>#N/A</v>
      </c>
      <c r="K60" s="10">
        <f>инф!C114</f>
        <v>0</v>
      </c>
      <c r="L60" s="10">
        <f>инф!D114</f>
        <v>0</v>
      </c>
      <c r="M60" s="10" t="e">
        <f>инф!#REF!</f>
        <v>#REF!</v>
      </c>
      <c r="N60" s="10" t="str">
        <f>"Сроки:
"
&amp;инф!E114</f>
        <v xml:space="preserve">Сроки:
</v>
      </c>
      <c r="O60" s="10" t="e">
        <f t="shared" si="28"/>
        <v>#REF!</v>
      </c>
      <c r="P60" s="10" t="s">
        <v>215</v>
      </c>
      <c r="Q60" s="46" t="str">
        <f>SUBSTITUTE(инф!E114,"1эт.",$Q$1)</f>
        <v/>
      </c>
      <c r="R60" s="46" t="str">
        <f t="shared" si="15"/>
        <v/>
      </c>
      <c r="S60" s="46" t="str">
        <f t="shared" si="16"/>
        <v/>
      </c>
      <c r="T60" s="46" t="str">
        <f>SUBSTITUTE(инф!E114,"1эт.",$T$1)</f>
        <v/>
      </c>
      <c r="U60" s="46" t="e">
        <f t="shared" si="17"/>
        <v>#VALUE!</v>
      </c>
      <c r="V60" s="46" t="e">
        <f t="shared" si="18"/>
        <v>#VALUE!</v>
      </c>
      <c r="W60" s="11" t="e">
        <f t="shared" si="29"/>
        <v>#REF!</v>
      </c>
      <c r="X60" s="12" t="s">
        <v>216</v>
      </c>
      <c r="Y60" s="32" t="str">
        <f t="shared" si="30"/>
        <v/>
      </c>
      <c r="Z60" s="32">
        <v>89</v>
      </c>
      <c r="AB60" s="50" t="e">
        <f t="shared" si="31"/>
        <v>#N/A</v>
      </c>
      <c r="AC60" s="50" t="e">
        <f t="shared" si="32"/>
        <v>#N/A</v>
      </c>
      <c r="AD60" s="33" t="str">
        <f t="shared" si="33"/>
        <v/>
      </c>
      <c r="AE60" s="1" t="str">
        <f t="shared" si="34"/>
        <v/>
      </c>
      <c r="AF60" s="1">
        <v>160</v>
      </c>
      <c r="AG60" s="1" t="str">
        <f t="shared" si="35"/>
        <v/>
      </c>
      <c r="AH60" s="1" t="str">
        <f t="shared" si="20"/>
        <v xml:space="preserve">, </v>
      </c>
      <c r="AI60" s="1" t="str">
        <f t="shared" si="36"/>
        <v/>
      </c>
      <c r="AK60" s="1" t="str">
        <f t="shared" si="37"/>
        <v/>
      </c>
      <c r="AM60" s="1">
        <v>308</v>
      </c>
      <c r="AN60" s="75" t="e">
        <f t="shared" si="38"/>
        <v>#REF!</v>
      </c>
    </row>
    <row r="61" spans="1:40" ht="18.75" x14ac:dyDescent="0.25">
      <c r="A61" s="11" t="e">
        <f>инф!#REF!</f>
        <v>#REF!</v>
      </c>
      <c r="B61" s="10">
        <f>инф!A115</f>
        <v>0</v>
      </c>
      <c r="C61" s="30" t="str">
        <f>IF(COUNTIF(инф!B$1:'инф'!B115,инф!B115)=1,MAX(C$1:C60)+1,"")</f>
        <v/>
      </c>
      <c r="D61" s="44">
        <f>инф!B115</f>
        <v>0</v>
      </c>
      <c r="E61" s="45" t="str">
        <f>IF(COUNTIF(F$1:F61,F61)=1,MAX(E$1:E60)+1,"")</f>
        <v/>
      </c>
      <c r="F61" s="45" t="e">
        <f t="shared" si="24"/>
        <v>#N/A</v>
      </c>
      <c r="G61" s="10" t="e">
        <f t="shared" si="25"/>
        <v>#N/A</v>
      </c>
      <c r="H61" s="10" t="e">
        <f t="shared" si="14"/>
        <v>#REF!</v>
      </c>
      <c r="I61" s="10" t="e">
        <f t="shared" si="26"/>
        <v>#N/A</v>
      </c>
      <c r="J61" s="10" t="e">
        <f t="shared" si="27"/>
        <v>#N/A</v>
      </c>
      <c r="K61" s="10">
        <f>инф!C115</f>
        <v>0</v>
      </c>
      <c r="L61" s="10">
        <f>инф!D115</f>
        <v>0</v>
      </c>
      <c r="M61" s="10" t="e">
        <f>инф!#REF!</f>
        <v>#REF!</v>
      </c>
      <c r="N61" s="10" t="str">
        <f>"Сроки:
"
&amp;инф!E115</f>
        <v xml:space="preserve">Сроки:
</v>
      </c>
      <c r="O61" s="10" t="e">
        <f t="shared" si="28"/>
        <v>#REF!</v>
      </c>
      <c r="P61" s="10" t="s">
        <v>217</v>
      </c>
      <c r="Q61" s="46" t="str">
        <f>SUBSTITUTE(инф!E115,"1эт.",$Q$1)</f>
        <v/>
      </c>
      <c r="R61" s="46" t="str">
        <f t="shared" si="15"/>
        <v/>
      </c>
      <c r="S61" s="46" t="str">
        <f t="shared" si="16"/>
        <v/>
      </c>
      <c r="T61" s="46" t="str">
        <f>SUBSTITUTE(инф!E115,"1эт.",$T$1)</f>
        <v/>
      </c>
      <c r="U61" s="46" t="e">
        <f t="shared" si="17"/>
        <v>#VALUE!</v>
      </c>
      <c r="V61" s="46" t="e">
        <f t="shared" si="18"/>
        <v>#VALUE!</v>
      </c>
      <c r="W61" s="11" t="e">
        <f t="shared" si="29"/>
        <v>#REF!</v>
      </c>
      <c r="X61" s="12" t="s">
        <v>218</v>
      </c>
      <c r="Y61" s="32" t="str">
        <f t="shared" si="30"/>
        <v/>
      </c>
      <c r="Z61" s="32">
        <v>90</v>
      </c>
      <c r="AB61" s="50" t="e">
        <f t="shared" si="31"/>
        <v>#N/A</v>
      </c>
      <c r="AC61" s="50" t="e">
        <f t="shared" si="32"/>
        <v>#N/A</v>
      </c>
      <c r="AD61" s="33" t="str">
        <f t="shared" si="33"/>
        <v/>
      </c>
      <c r="AE61" s="1" t="str">
        <f t="shared" si="34"/>
        <v/>
      </c>
      <c r="AF61" s="1">
        <v>161</v>
      </c>
      <c r="AG61" s="1" t="str">
        <f t="shared" si="35"/>
        <v/>
      </c>
      <c r="AH61" s="1" t="str">
        <f t="shared" si="20"/>
        <v xml:space="preserve">, </v>
      </c>
      <c r="AI61" s="1" t="str">
        <f t="shared" si="36"/>
        <v/>
      </c>
      <c r="AK61" s="1" t="str">
        <f t="shared" si="37"/>
        <v/>
      </c>
      <c r="AM61" s="1">
        <v>309</v>
      </c>
      <c r="AN61" s="75" t="e">
        <f t="shared" si="38"/>
        <v>#REF!</v>
      </c>
    </row>
    <row r="62" spans="1:40" ht="18.75" x14ac:dyDescent="0.25">
      <c r="A62" s="11" t="e">
        <f>инф!#REF!</f>
        <v>#REF!</v>
      </c>
      <c r="B62" s="10">
        <f>инф!A116</f>
        <v>0</v>
      </c>
      <c r="C62" s="30" t="str">
        <f>IF(COUNTIF(инф!B$1:'инф'!B116,инф!B116)=1,MAX(C$1:C61)+1,"")</f>
        <v/>
      </c>
      <c r="D62" s="44">
        <f>инф!B116</f>
        <v>0</v>
      </c>
      <c r="E62" s="45" t="str">
        <f>IF(COUNTIF(F$1:F62,F62)=1,MAX(E$1:E61)+1,"")</f>
        <v/>
      </c>
      <c r="F62" s="45" t="e">
        <f t="shared" si="24"/>
        <v>#N/A</v>
      </c>
      <c r="G62" s="10" t="e">
        <f t="shared" si="25"/>
        <v>#N/A</v>
      </c>
      <c r="H62" s="10" t="e">
        <f t="shared" si="14"/>
        <v>#REF!</v>
      </c>
      <c r="I62" s="10" t="e">
        <f t="shared" si="26"/>
        <v>#N/A</v>
      </c>
      <c r="J62" s="10" t="e">
        <f t="shared" si="27"/>
        <v>#N/A</v>
      </c>
      <c r="K62" s="10">
        <f>инф!C116</f>
        <v>0</v>
      </c>
      <c r="L62" s="10">
        <f>инф!D116</f>
        <v>0</v>
      </c>
      <c r="M62" s="10" t="e">
        <f>инф!#REF!</f>
        <v>#REF!</v>
      </c>
      <c r="N62" s="10" t="str">
        <f>"Сроки:
"
&amp;инф!E116</f>
        <v xml:space="preserve">Сроки:
</v>
      </c>
      <c r="O62" s="10" t="e">
        <f t="shared" si="28"/>
        <v>#REF!</v>
      </c>
      <c r="P62" s="10" t="s">
        <v>219</v>
      </c>
      <c r="Q62" s="46" t="str">
        <f>SUBSTITUTE(инф!E116,"1эт.",$Q$1)</f>
        <v/>
      </c>
      <c r="R62" s="46" t="str">
        <f t="shared" si="15"/>
        <v/>
      </c>
      <c r="S62" s="46" t="str">
        <f t="shared" si="16"/>
        <v/>
      </c>
      <c r="T62" s="46" t="str">
        <f>SUBSTITUTE(инф!E116,"1эт.",$T$1)</f>
        <v/>
      </c>
      <c r="U62" s="46" t="e">
        <f t="shared" si="17"/>
        <v>#VALUE!</v>
      </c>
      <c r="V62" s="46" t="e">
        <f t="shared" si="18"/>
        <v>#VALUE!</v>
      </c>
      <c r="W62" s="11" t="e">
        <f t="shared" si="29"/>
        <v>#REF!</v>
      </c>
      <c r="X62" s="12" t="s">
        <v>220</v>
      </c>
      <c r="Y62" s="32" t="str">
        <f t="shared" si="30"/>
        <v/>
      </c>
      <c r="Z62" s="32">
        <v>91</v>
      </c>
      <c r="AB62" s="50" t="e">
        <f t="shared" si="31"/>
        <v>#N/A</v>
      </c>
      <c r="AC62" s="50" t="e">
        <f t="shared" si="32"/>
        <v>#N/A</v>
      </c>
      <c r="AD62" s="33" t="str">
        <f t="shared" si="33"/>
        <v/>
      </c>
      <c r="AE62" s="1" t="str">
        <f t="shared" si="34"/>
        <v/>
      </c>
      <c r="AF62" s="1">
        <v>162</v>
      </c>
      <c r="AG62" s="1" t="str">
        <f t="shared" si="35"/>
        <v/>
      </c>
      <c r="AH62" s="1" t="str">
        <f t="shared" si="20"/>
        <v xml:space="preserve">, </v>
      </c>
      <c r="AI62" s="1" t="str">
        <f t="shared" si="36"/>
        <v/>
      </c>
      <c r="AK62" s="1" t="str">
        <f t="shared" si="37"/>
        <v/>
      </c>
      <c r="AM62" s="1">
        <v>310</v>
      </c>
      <c r="AN62" s="75" t="e">
        <f t="shared" si="38"/>
        <v>#REF!</v>
      </c>
    </row>
    <row r="63" spans="1:40" ht="18.75" x14ac:dyDescent="0.25">
      <c r="A63" s="11" t="e">
        <f>инф!#REF!</f>
        <v>#REF!</v>
      </c>
      <c r="B63" s="10">
        <f>инф!A117</f>
        <v>0</v>
      </c>
      <c r="C63" s="30" t="str">
        <f>IF(COUNTIF(инф!B$1:'инф'!B117,инф!B117)=1,MAX(C$1:C62)+1,"")</f>
        <v/>
      </c>
      <c r="D63" s="44">
        <f>инф!B117</f>
        <v>0</v>
      </c>
      <c r="E63" s="45" t="str">
        <f>IF(COUNTIF(F$1:F63,F63)=1,MAX(E$1:E62)+1,"")</f>
        <v/>
      </c>
      <c r="F63" s="45" t="e">
        <f t="shared" si="24"/>
        <v>#N/A</v>
      </c>
      <c r="G63" s="10" t="e">
        <f t="shared" si="25"/>
        <v>#N/A</v>
      </c>
      <c r="H63" s="10" t="e">
        <f t="shared" si="14"/>
        <v>#REF!</v>
      </c>
      <c r="I63" s="10" t="e">
        <f t="shared" si="26"/>
        <v>#N/A</v>
      </c>
      <c r="J63" s="10" t="e">
        <f t="shared" si="27"/>
        <v>#N/A</v>
      </c>
      <c r="K63" s="10">
        <f>инф!C117</f>
        <v>0</v>
      </c>
      <c r="L63" s="10">
        <f>инф!D117</f>
        <v>0</v>
      </c>
      <c r="M63" s="10" t="e">
        <f>инф!#REF!</f>
        <v>#REF!</v>
      </c>
      <c r="N63" s="10" t="str">
        <f>"Сроки:
"
&amp;инф!E117</f>
        <v xml:space="preserve">Сроки:
</v>
      </c>
      <c r="O63" s="10" t="e">
        <f t="shared" si="28"/>
        <v>#REF!</v>
      </c>
      <c r="P63" s="10" t="s">
        <v>221</v>
      </c>
      <c r="Q63" s="46" t="str">
        <f>SUBSTITUTE(инф!E117,"1эт.",$Q$1)</f>
        <v/>
      </c>
      <c r="R63" s="46" t="str">
        <f t="shared" si="15"/>
        <v/>
      </c>
      <c r="S63" s="46" t="str">
        <f t="shared" si="16"/>
        <v/>
      </c>
      <c r="T63" s="46" t="str">
        <f>SUBSTITUTE(инф!E117,"1эт.",$T$1)</f>
        <v/>
      </c>
      <c r="U63" s="46" t="e">
        <f t="shared" si="17"/>
        <v>#VALUE!</v>
      </c>
      <c r="V63" s="46" t="e">
        <f t="shared" si="18"/>
        <v>#VALUE!</v>
      </c>
      <c r="W63" s="11" t="e">
        <f t="shared" si="29"/>
        <v>#REF!</v>
      </c>
      <c r="X63" s="12" t="s">
        <v>222</v>
      </c>
      <c r="Y63" s="32" t="str">
        <f t="shared" si="30"/>
        <v/>
      </c>
      <c r="Z63" s="32">
        <v>92</v>
      </c>
      <c r="AB63" s="50" t="e">
        <f t="shared" si="31"/>
        <v>#N/A</v>
      </c>
      <c r="AC63" s="50" t="e">
        <f t="shared" si="32"/>
        <v>#N/A</v>
      </c>
      <c r="AD63" s="33" t="str">
        <f t="shared" si="33"/>
        <v/>
      </c>
      <c r="AE63" s="1" t="str">
        <f t="shared" si="34"/>
        <v/>
      </c>
      <c r="AF63" s="1">
        <v>163</v>
      </c>
      <c r="AG63" s="1" t="str">
        <f t="shared" si="35"/>
        <v/>
      </c>
      <c r="AH63" s="1" t="str">
        <f t="shared" si="20"/>
        <v xml:space="preserve">, </v>
      </c>
      <c r="AI63" s="1" t="str">
        <f t="shared" si="36"/>
        <v/>
      </c>
      <c r="AK63" s="1" t="str">
        <f t="shared" si="37"/>
        <v/>
      </c>
      <c r="AM63" s="1">
        <v>311</v>
      </c>
      <c r="AN63" s="75" t="e">
        <f t="shared" si="38"/>
        <v>#REF!</v>
      </c>
    </row>
    <row r="64" spans="1:40" ht="18.75" x14ac:dyDescent="0.25">
      <c r="A64" s="11" t="e">
        <f>инф!#REF!</f>
        <v>#REF!</v>
      </c>
      <c r="B64" s="10">
        <f>инф!A118</f>
        <v>0</v>
      </c>
      <c r="C64" s="30" t="str">
        <f>IF(COUNTIF(инф!B$1:'инф'!B118,инф!B118)=1,MAX(C$1:C63)+1,"")</f>
        <v/>
      </c>
      <c r="D64" s="44">
        <f>инф!B118</f>
        <v>0</v>
      </c>
      <c r="E64" s="45" t="str">
        <f>IF(COUNTIF(F$1:F64,F64)=1,MAX(E$1:E63)+1,"")</f>
        <v/>
      </c>
      <c r="F64" s="45" t="e">
        <f t="shared" si="24"/>
        <v>#N/A</v>
      </c>
      <c r="G64" s="10" t="e">
        <f t="shared" si="25"/>
        <v>#N/A</v>
      </c>
      <c r="H64" s="10" t="e">
        <f t="shared" si="14"/>
        <v>#REF!</v>
      </c>
      <c r="I64" s="10" t="e">
        <f t="shared" si="26"/>
        <v>#N/A</v>
      </c>
      <c r="J64" s="10" t="e">
        <f t="shared" si="27"/>
        <v>#N/A</v>
      </c>
      <c r="K64" s="10">
        <f>инф!C118</f>
        <v>0</v>
      </c>
      <c r="L64" s="10">
        <f>инф!D118</f>
        <v>0</v>
      </c>
      <c r="M64" s="10" t="e">
        <f>инф!#REF!</f>
        <v>#REF!</v>
      </c>
      <c r="N64" s="10" t="str">
        <f>"Сроки:
"
&amp;инф!E118</f>
        <v xml:space="preserve">Сроки:
</v>
      </c>
      <c r="O64" s="10" t="e">
        <f t="shared" si="28"/>
        <v>#REF!</v>
      </c>
      <c r="P64" s="10" t="s">
        <v>223</v>
      </c>
      <c r="Q64" s="46" t="str">
        <f>SUBSTITUTE(инф!E118,"1эт.",$Q$1)</f>
        <v/>
      </c>
      <c r="R64" s="46" t="str">
        <f t="shared" si="15"/>
        <v/>
      </c>
      <c r="S64" s="46" t="str">
        <f t="shared" si="16"/>
        <v/>
      </c>
      <c r="T64" s="46" t="str">
        <f>SUBSTITUTE(инф!E118,"1эт.",$T$1)</f>
        <v/>
      </c>
      <c r="U64" s="46" t="e">
        <f t="shared" si="17"/>
        <v>#VALUE!</v>
      </c>
      <c r="V64" s="46" t="e">
        <f t="shared" si="18"/>
        <v>#VALUE!</v>
      </c>
      <c r="W64" s="11" t="e">
        <f t="shared" si="29"/>
        <v>#REF!</v>
      </c>
      <c r="X64" s="12" t="s">
        <v>224</v>
      </c>
      <c r="Y64" s="32" t="str">
        <f t="shared" si="30"/>
        <v/>
      </c>
      <c r="Z64" s="32">
        <v>93</v>
      </c>
      <c r="AB64" s="50" t="e">
        <f t="shared" si="31"/>
        <v>#N/A</v>
      </c>
      <c r="AC64" s="50" t="e">
        <f t="shared" si="32"/>
        <v>#N/A</v>
      </c>
      <c r="AD64" s="33" t="str">
        <f t="shared" si="33"/>
        <v/>
      </c>
      <c r="AE64" s="1" t="str">
        <f t="shared" si="34"/>
        <v/>
      </c>
      <c r="AF64" s="1">
        <v>164</v>
      </c>
      <c r="AG64" s="1" t="str">
        <f t="shared" si="35"/>
        <v/>
      </c>
      <c r="AH64" s="1" t="str">
        <f t="shared" si="20"/>
        <v xml:space="preserve">, </v>
      </c>
      <c r="AI64" s="1" t="str">
        <f t="shared" si="36"/>
        <v/>
      </c>
      <c r="AK64" s="1" t="str">
        <f t="shared" si="37"/>
        <v/>
      </c>
      <c r="AM64" s="1">
        <v>312</v>
      </c>
      <c r="AN64" s="75" t="e">
        <f t="shared" si="38"/>
        <v>#REF!</v>
      </c>
    </row>
    <row r="65" spans="1:40" ht="18.75" x14ac:dyDescent="0.25">
      <c r="A65" s="11" t="e">
        <f>инф!#REF!</f>
        <v>#REF!</v>
      </c>
      <c r="B65" s="10">
        <f>инф!A119</f>
        <v>0</v>
      </c>
      <c r="C65" s="30" t="str">
        <f>IF(COUNTIF(инф!B$1:'инф'!B119,инф!B119)=1,MAX(C$1:C64)+1,"")</f>
        <v/>
      </c>
      <c r="D65" s="44">
        <f>инф!B119</f>
        <v>0</v>
      </c>
      <c r="E65" s="45" t="str">
        <f>IF(COUNTIF(F$1:F65,F65)=1,MAX(E$1:E64)+1,"")</f>
        <v/>
      </c>
      <c r="F65" s="45" t="e">
        <f t="shared" si="24"/>
        <v>#N/A</v>
      </c>
      <c r="G65" s="10" t="e">
        <f t="shared" si="25"/>
        <v>#N/A</v>
      </c>
      <c r="H65" s="10" t="e">
        <f t="shared" si="14"/>
        <v>#REF!</v>
      </c>
      <c r="I65" s="10" t="e">
        <f t="shared" si="26"/>
        <v>#N/A</v>
      </c>
      <c r="J65" s="10" t="e">
        <f t="shared" si="27"/>
        <v>#N/A</v>
      </c>
      <c r="K65" s="10">
        <f>инф!C119</f>
        <v>0</v>
      </c>
      <c r="L65" s="10">
        <f>инф!D119</f>
        <v>0</v>
      </c>
      <c r="M65" s="10" t="e">
        <f>инф!#REF!</f>
        <v>#REF!</v>
      </c>
      <c r="N65" s="10" t="str">
        <f>"Сроки:
"
&amp;инф!E119</f>
        <v xml:space="preserve">Сроки:
</v>
      </c>
      <c r="O65" s="10" t="e">
        <f t="shared" si="28"/>
        <v>#REF!</v>
      </c>
      <c r="P65" s="10" t="s">
        <v>225</v>
      </c>
      <c r="Q65" s="46" t="str">
        <f>SUBSTITUTE(инф!E119,"1эт.",$Q$1)</f>
        <v/>
      </c>
      <c r="R65" s="46" t="str">
        <f t="shared" si="15"/>
        <v/>
      </c>
      <c r="S65" s="46" t="str">
        <f t="shared" si="16"/>
        <v/>
      </c>
      <c r="T65" s="46" t="str">
        <f>SUBSTITUTE(инф!E119,"1эт.",$T$1)</f>
        <v/>
      </c>
      <c r="U65" s="46" t="e">
        <f t="shared" si="17"/>
        <v>#VALUE!</v>
      </c>
      <c r="V65" s="46" t="e">
        <f t="shared" si="18"/>
        <v>#VALUE!</v>
      </c>
      <c r="W65" s="11" t="e">
        <f t="shared" si="29"/>
        <v>#REF!</v>
      </c>
      <c r="X65" s="12" t="s">
        <v>226</v>
      </c>
      <c r="Y65" s="32" t="str">
        <f t="shared" si="30"/>
        <v/>
      </c>
      <c r="Z65" s="32">
        <v>94</v>
      </c>
      <c r="AB65" s="50" t="e">
        <f t="shared" si="31"/>
        <v>#N/A</v>
      </c>
      <c r="AC65" s="50" t="e">
        <f t="shared" si="32"/>
        <v>#N/A</v>
      </c>
      <c r="AD65" s="33" t="str">
        <f t="shared" si="33"/>
        <v/>
      </c>
      <c r="AE65" s="1" t="str">
        <f t="shared" si="34"/>
        <v/>
      </c>
      <c r="AF65" s="1">
        <v>165</v>
      </c>
      <c r="AG65" s="1" t="str">
        <f t="shared" si="35"/>
        <v/>
      </c>
      <c r="AH65" s="1" t="str">
        <f t="shared" si="20"/>
        <v xml:space="preserve">, </v>
      </c>
      <c r="AI65" s="1" t="str">
        <f t="shared" si="36"/>
        <v/>
      </c>
      <c r="AK65" s="1" t="str">
        <f t="shared" si="37"/>
        <v/>
      </c>
      <c r="AM65" s="1">
        <v>313</v>
      </c>
      <c r="AN65" s="75" t="e">
        <f t="shared" si="38"/>
        <v>#REF!</v>
      </c>
    </row>
    <row r="66" spans="1:40" ht="18.75" x14ac:dyDescent="0.25">
      <c r="A66" s="11" t="e">
        <f>инф!#REF!</f>
        <v>#REF!</v>
      </c>
      <c r="B66" s="10">
        <f>инф!A120</f>
        <v>0</v>
      </c>
      <c r="C66" s="30" t="str">
        <f>IF(COUNTIF(инф!B$1:'инф'!B120,инф!B120)=1,MAX(C$1:C65)+1,"")</f>
        <v/>
      </c>
      <c r="D66" s="44">
        <f>инф!B120</f>
        <v>0</v>
      </c>
      <c r="E66" s="45" t="str">
        <f>IF(COUNTIF(F$1:F66,F66)=1,MAX(E$1:E65)+1,"")</f>
        <v/>
      </c>
      <c r="F66" s="45" t="e">
        <f t="shared" ref="F66:F97" si="39">G66&amp;", "&amp;I66&amp;", "&amp;O66&amp;", "&amp;J66&amp;W66</f>
        <v>#N/A</v>
      </c>
      <c r="G66" s="10" t="e">
        <f t="shared" ref="G66:G102" si="40">VLOOKUP(D66,$Y$1:$Z$1000,2,0)</f>
        <v>#N/A</v>
      </c>
      <c r="H66" s="10" t="e">
        <f t="shared" si="14"/>
        <v>#REF!</v>
      </c>
      <c r="I66" s="10" t="e">
        <f t="shared" ref="I66:I97" si="41">VLOOKUP(D66,$AE$1:$AF$1000,2,0)</f>
        <v>#N/A</v>
      </c>
      <c r="J66" s="10" t="e">
        <f t="shared" ref="J66:J97" si="42">VLOOKUP(D66,$AG$1:$AH$1000,2,0)</f>
        <v>#N/A</v>
      </c>
      <c r="K66" s="10">
        <f>инф!C120</f>
        <v>0</v>
      </c>
      <c r="L66" s="10">
        <f>инф!D120</f>
        <v>0</v>
      </c>
      <c r="M66" s="10" t="e">
        <f>инф!#REF!</f>
        <v>#REF!</v>
      </c>
      <c r="N66" s="10" t="str">
        <f>"Сроки:
"
&amp;инф!E120</f>
        <v xml:space="preserve">Сроки:
</v>
      </c>
      <c r="O66" s="10" t="e">
        <f t="shared" ref="O66:O102" si="43">IF($AP$2=A66,$AQ$2,IF($AP$3=A66,$AQ$3,IF($AP$4=A66,$AQ$4,IF($AP$5=A66,$AQ$5,IF($AP$6=A66,$AQ$6)))))</f>
        <v>#REF!</v>
      </c>
      <c r="P66" s="10" t="s">
        <v>227</v>
      </c>
      <c r="Q66" s="46" t="str">
        <f>SUBSTITUTE(инф!E120,"1эт.",$Q$1)</f>
        <v/>
      </c>
      <c r="R66" s="46" t="str">
        <f t="shared" si="15"/>
        <v/>
      </c>
      <c r="S66" s="46" t="str">
        <f t="shared" si="16"/>
        <v/>
      </c>
      <c r="T66" s="46" t="str">
        <f>SUBSTITUTE(инф!E120,"1эт.",$T$1)</f>
        <v/>
      </c>
      <c r="U66" s="46" t="e">
        <f t="shared" si="17"/>
        <v>#VALUE!</v>
      </c>
      <c r="V66" s="46" t="e">
        <f t="shared" si="18"/>
        <v>#VALUE!</v>
      </c>
      <c r="W66" s="11" t="e">
        <f t="shared" ref="W66:W102" si="44">IF($AQ$2=O66,$AR$2,IF($AQ$3=O66,$AR$3,IF($AQ$4=O66,$AR$4,IF($AQ$5=O66,$AR$5,IF($AQ$6=O66,$AR$6)))))</f>
        <v>#REF!</v>
      </c>
      <c r="X66" s="12" t="s">
        <v>228</v>
      </c>
      <c r="Y66" s="32" t="str">
        <f t="shared" ref="Y66:Y97" si="45">IF(MAX(C65:C1064)&lt;ROW(65:65),"",VLOOKUP(ROW(65:65),C65:D1064,2))</f>
        <v/>
      </c>
      <c r="Z66" s="32">
        <v>95</v>
      </c>
      <c r="AB66" s="50" t="e">
        <f t="shared" ref="AB66:AB97" si="46">VLOOKUP(D66,$AI$1:$AJ$1000,2,0)</f>
        <v>#N/A</v>
      </c>
      <c r="AC66" s="50" t="e">
        <f t="shared" ref="AC66:AC97" si="47">VLOOKUP(D66,$AK$1:$AL$1000,2,0)</f>
        <v>#N/A</v>
      </c>
      <c r="AD66" s="33" t="str">
        <f t="shared" ref="AD66:AD97" si="48">IF(MAX(E65:E1064)&lt;ROW(65:65),"",VLOOKUP(ROW(65:65),E65:F1064,2))</f>
        <v/>
      </c>
      <c r="AE66" s="1" t="str">
        <f t="shared" ref="AE66:AE97" si="49">IF(MAX(C65:C1064)&lt;ROW(65:65),"",VLOOKUP(ROW(65:65),C65:D1064,2))</f>
        <v/>
      </c>
      <c r="AF66" s="1">
        <v>166</v>
      </c>
      <c r="AG66" s="1" t="str">
        <f t="shared" ref="AG66:AG97" si="50">IF(MAX(C65:C1064)&lt;ROW(65:65),"",VLOOKUP(ROW(65:65),C65:D1064,2))</f>
        <v/>
      </c>
      <c r="AH66" s="1" t="str">
        <f t="shared" si="20"/>
        <v xml:space="preserve">, </v>
      </c>
      <c r="AI66" s="1" t="str">
        <f t="shared" ref="AI66:AI97" si="51">IF(MAX(C65:C1064)&lt;ROW(65:65),"",VLOOKUP(ROW(65:65),C65:D1064,2))</f>
        <v/>
      </c>
      <c r="AK66" s="1" t="str">
        <f t="shared" ref="AK66:AK97" si="52">IF(MAX(C65:C1064)&lt;ROW(65:65),"",VLOOKUP(ROW(65:65),C65:D1064,2))</f>
        <v/>
      </c>
      <c r="AM66" s="1">
        <v>314</v>
      </c>
      <c r="AN66" s="75" t="e">
        <f t="shared" si="38"/>
        <v>#REF!</v>
      </c>
    </row>
    <row r="67" spans="1:40" ht="18.75" x14ac:dyDescent="0.25">
      <c r="A67" s="11" t="e">
        <f>инф!#REF!</f>
        <v>#REF!</v>
      </c>
      <c r="B67" s="10">
        <f>инф!A121</f>
        <v>0</v>
      </c>
      <c r="C67" s="30" t="str">
        <f>IF(COUNTIF(инф!B$1:'инф'!B121,инф!B121)=1,MAX(C$1:C66)+1,"")</f>
        <v/>
      </c>
      <c r="D67" s="44">
        <f>инф!B121</f>
        <v>0</v>
      </c>
      <c r="E67" s="45" t="str">
        <f>IF(COUNTIF(F$1:F67,F67)=1,MAX(E$1:E66)+1,"")</f>
        <v/>
      </c>
      <c r="F67" s="45" t="e">
        <f t="shared" si="39"/>
        <v>#N/A</v>
      </c>
      <c r="G67" s="10" t="e">
        <f t="shared" si="40"/>
        <v>#N/A</v>
      </c>
      <c r="H67" s="10" t="e">
        <f t="shared" ref="H67:H130" si="53">O67</f>
        <v>#REF!</v>
      </c>
      <c r="I67" s="10" t="e">
        <f t="shared" si="41"/>
        <v>#N/A</v>
      </c>
      <c r="J67" s="10" t="e">
        <f t="shared" si="42"/>
        <v>#N/A</v>
      </c>
      <c r="K67" s="10">
        <f>инф!C121</f>
        <v>0</v>
      </c>
      <c r="L67" s="10">
        <f>инф!D121</f>
        <v>0</v>
      </c>
      <c r="M67" s="10" t="e">
        <f>инф!#REF!</f>
        <v>#REF!</v>
      </c>
      <c r="N67" s="10" t="str">
        <f>"Сроки:
"
&amp;инф!E121</f>
        <v xml:space="preserve">Сроки:
</v>
      </c>
      <c r="O67" s="10" t="e">
        <f t="shared" si="43"/>
        <v>#REF!</v>
      </c>
      <c r="P67" s="10" t="s">
        <v>229</v>
      </c>
      <c r="Q67" s="46" t="str">
        <f>SUBSTITUTE(инф!E121,"1эт.",$Q$1)</f>
        <v/>
      </c>
      <c r="R67" s="46" t="str">
        <f t="shared" ref="R67:R77" si="54">SUBSTITUTE(Q67,"2эт.",$R$1)</f>
        <v/>
      </c>
      <c r="S67" s="46" t="str">
        <f t="shared" ref="S67:S77" si="55">SUBSTITUTE(R67,"3эт.",$S$1)</f>
        <v/>
      </c>
      <c r="T67" s="46" t="str">
        <f>SUBSTITUTE(инф!E121,"1эт.",$T$1)</f>
        <v/>
      </c>
      <c r="U67" s="46" t="e">
        <f t="shared" ref="U67:U102" si="56">MID(T67,1,SEARCH("2эт.",T67)-1)</f>
        <v>#VALUE!</v>
      </c>
      <c r="V67" s="46" t="e">
        <f t="shared" ref="V67:V130" si="57">MID(U67,1,SEARCH(" - ",U67)-1)</f>
        <v>#VALUE!</v>
      </c>
      <c r="W67" s="11" t="e">
        <f t="shared" si="44"/>
        <v>#REF!</v>
      </c>
      <c r="X67" s="12" t="s">
        <v>230</v>
      </c>
      <c r="Y67" s="32" t="str">
        <f t="shared" si="45"/>
        <v/>
      </c>
      <c r="Z67" s="32">
        <v>96</v>
      </c>
      <c r="AB67" s="50" t="e">
        <f t="shared" si="46"/>
        <v>#N/A</v>
      </c>
      <c r="AC67" s="50" t="e">
        <f t="shared" si="47"/>
        <v>#N/A</v>
      </c>
      <c r="AD67" s="33" t="str">
        <f t="shared" si="48"/>
        <v/>
      </c>
      <c r="AE67" s="1" t="str">
        <f t="shared" si="49"/>
        <v/>
      </c>
      <c r="AF67" s="1">
        <v>167</v>
      </c>
      <c r="AG67" s="1" t="str">
        <f t="shared" si="50"/>
        <v/>
      </c>
      <c r="AH67" s="1" t="str">
        <f t="shared" ref="AH67:AH78" si="58">AJ67&amp;", "&amp;AL67</f>
        <v xml:space="preserve">, </v>
      </c>
      <c r="AI67" s="1" t="str">
        <f t="shared" si="51"/>
        <v/>
      </c>
      <c r="AK67" s="1" t="str">
        <f t="shared" si="52"/>
        <v/>
      </c>
      <c r="AM67" s="1">
        <v>315</v>
      </c>
      <c r="AN67" s="75" t="e">
        <f t="shared" ref="AN67:AN130" si="59">"''"&amp;D67&amp;"'' ("&amp;M67&amp;")"</f>
        <v>#REF!</v>
      </c>
    </row>
    <row r="68" spans="1:40" ht="18.75" x14ac:dyDescent="0.25">
      <c r="A68" s="11" t="e">
        <f>инф!#REF!</f>
        <v>#REF!</v>
      </c>
      <c r="B68" s="10">
        <f>инф!A122</f>
        <v>0</v>
      </c>
      <c r="C68" s="30" t="str">
        <f>IF(COUNTIF(инф!B$1:'инф'!B122,инф!B122)=1,MAX(C$1:C67)+1,"")</f>
        <v/>
      </c>
      <c r="D68" s="44">
        <f>инф!B122</f>
        <v>0</v>
      </c>
      <c r="E68" s="45" t="str">
        <f>IF(COUNTIF(F$1:F68,F68)=1,MAX(E$1:E67)+1,"")</f>
        <v/>
      </c>
      <c r="F68" s="45" t="e">
        <f t="shared" si="39"/>
        <v>#N/A</v>
      </c>
      <c r="G68" s="10" t="e">
        <f t="shared" si="40"/>
        <v>#N/A</v>
      </c>
      <c r="H68" s="10" t="e">
        <f t="shared" si="53"/>
        <v>#REF!</v>
      </c>
      <c r="I68" s="10" t="e">
        <f t="shared" si="41"/>
        <v>#N/A</v>
      </c>
      <c r="J68" s="10" t="e">
        <f t="shared" si="42"/>
        <v>#N/A</v>
      </c>
      <c r="K68" s="10">
        <f>инф!C122</f>
        <v>0</v>
      </c>
      <c r="L68" s="10">
        <f>инф!D122</f>
        <v>0</v>
      </c>
      <c r="M68" s="10" t="e">
        <f>инф!#REF!</f>
        <v>#REF!</v>
      </c>
      <c r="N68" s="10" t="str">
        <f>"Сроки:
"
&amp;инф!E122</f>
        <v xml:space="preserve">Сроки:
</v>
      </c>
      <c r="O68" s="10" t="e">
        <f t="shared" si="43"/>
        <v>#REF!</v>
      </c>
      <c r="P68" s="10" t="s">
        <v>231</v>
      </c>
      <c r="Q68" s="46" t="str">
        <f>SUBSTITUTE(инф!E122,"1эт.",$Q$1)</f>
        <v/>
      </c>
      <c r="R68" s="46" t="str">
        <f t="shared" si="54"/>
        <v/>
      </c>
      <c r="S68" s="46" t="str">
        <f t="shared" si="55"/>
        <v/>
      </c>
      <c r="T68" s="46" t="str">
        <f>SUBSTITUTE(инф!E122,"1эт.",$T$1)</f>
        <v/>
      </c>
      <c r="U68" s="46" t="e">
        <f t="shared" si="56"/>
        <v>#VALUE!</v>
      </c>
      <c r="V68" s="46" t="e">
        <f t="shared" si="57"/>
        <v>#VALUE!</v>
      </c>
      <c r="W68" s="11" t="e">
        <f t="shared" si="44"/>
        <v>#REF!</v>
      </c>
      <c r="X68" s="12" t="s">
        <v>232</v>
      </c>
      <c r="Y68" s="32" t="str">
        <f t="shared" si="45"/>
        <v/>
      </c>
      <c r="Z68" s="32">
        <v>97</v>
      </c>
      <c r="AB68" s="50" t="e">
        <f t="shared" si="46"/>
        <v>#N/A</v>
      </c>
      <c r="AC68" s="50" t="e">
        <f t="shared" si="47"/>
        <v>#N/A</v>
      </c>
      <c r="AD68" s="33" t="str">
        <f t="shared" si="48"/>
        <v/>
      </c>
      <c r="AE68" s="1" t="str">
        <f t="shared" si="49"/>
        <v/>
      </c>
      <c r="AF68" s="1">
        <v>168</v>
      </c>
      <c r="AG68" s="1" t="str">
        <f t="shared" si="50"/>
        <v/>
      </c>
      <c r="AH68" s="1" t="str">
        <f t="shared" si="58"/>
        <v xml:space="preserve">, </v>
      </c>
      <c r="AI68" s="1" t="str">
        <f t="shared" si="51"/>
        <v/>
      </c>
      <c r="AK68" s="1" t="str">
        <f t="shared" si="52"/>
        <v/>
      </c>
      <c r="AM68" s="1">
        <v>316</v>
      </c>
      <c r="AN68" s="75" t="e">
        <f t="shared" si="59"/>
        <v>#REF!</v>
      </c>
    </row>
    <row r="69" spans="1:40" ht="18.75" x14ac:dyDescent="0.25">
      <c r="A69" s="11" t="e">
        <f>инф!#REF!</f>
        <v>#REF!</v>
      </c>
      <c r="B69" s="10">
        <f>инф!A123</f>
        <v>0</v>
      </c>
      <c r="C69" s="30" t="str">
        <f>IF(COUNTIF(инф!B$1:'инф'!B123,инф!B123)=1,MAX(C$1:C68)+1,"")</f>
        <v/>
      </c>
      <c r="D69" s="44">
        <f>инф!B123</f>
        <v>0</v>
      </c>
      <c r="E69" s="45" t="str">
        <f>IF(COUNTIF(F$1:F69,F69)=1,MAX(E$1:E68)+1,"")</f>
        <v/>
      </c>
      <c r="F69" s="45" t="e">
        <f t="shared" si="39"/>
        <v>#N/A</v>
      </c>
      <c r="G69" s="10" t="e">
        <f t="shared" si="40"/>
        <v>#N/A</v>
      </c>
      <c r="H69" s="10" t="e">
        <f t="shared" si="53"/>
        <v>#REF!</v>
      </c>
      <c r="I69" s="10" t="e">
        <f t="shared" si="41"/>
        <v>#N/A</v>
      </c>
      <c r="J69" s="10" t="e">
        <f t="shared" si="42"/>
        <v>#N/A</v>
      </c>
      <c r="K69" s="10">
        <f>инф!C123</f>
        <v>0</v>
      </c>
      <c r="L69" s="10">
        <f>инф!D123</f>
        <v>0</v>
      </c>
      <c r="M69" s="10" t="e">
        <f>инф!#REF!</f>
        <v>#REF!</v>
      </c>
      <c r="N69" s="10" t="str">
        <f>"Сроки:
"
&amp;инф!E123</f>
        <v xml:space="preserve">Сроки:
</v>
      </c>
      <c r="O69" s="10" t="e">
        <f t="shared" si="43"/>
        <v>#REF!</v>
      </c>
      <c r="P69" s="10" t="s">
        <v>233</v>
      </c>
      <c r="Q69" s="46" t="str">
        <f>SUBSTITUTE(инф!E123,"1эт.",$Q$1)</f>
        <v/>
      </c>
      <c r="R69" s="46" t="str">
        <f t="shared" si="54"/>
        <v/>
      </c>
      <c r="S69" s="46" t="str">
        <f t="shared" si="55"/>
        <v/>
      </c>
      <c r="T69" s="46" t="str">
        <f>SUBSTITUTE(инф!E123,"1эт.",$T$1)</f>
        <v/>
      </c>
      <c r="U69" s="46" t="e">
        <f t="shared" si="56"/>
        <v>#VALUE!</v>
      </c>
      <c r="V69" s="46" t="e">
        <f t="shared" si="57"/>
        <v>#VALUE!</v>
      </c>
      <c r="W69" s="11" t="e">
        <f t="shared" si="44"/>
        <v>#REF!</v>
      </c>
      <c r="X69" s="12" t="s">
        <v>234</v>
      </c>
      <c r="Y69" s="32" t="str">
        <f t="shared" si="45"/>
        <v/>
      </c>
      <c r="Z69" s="32">
        <v>98</v>
      </c>
      <c r="AB69" s="50" t="e">
        <f t="shared" si="46"/>
        <v>#N/A</v>
      </c>
      <c r="AC69" s="50" t="e">
        <f t="shared" si="47"/>
        <v>#N/A</v>
      </c>
      <c r="AD69" s="33" t="str">
        <f t="shared" si="48"/>
        <v/>
      </c>
      <c r="AE69" s="1" t="str">
        <f t="shared" si="49"/>
        <v/>
      </c>
      <c r="AF69" s="1">
        <v>169</v>
      </c>
      <c r="AG69" s="1" t="str">
        <f t="shared" si="50"/>
        <v/>
      </c>
      <c r="AH69" s="1" t="str">
        <f t="shared" si="58"/>
        <v xml:space="preserve">, </v>
      </c>
      <c r="AI69" s="1" t="str">
        <f t="shared" si="51"/>
        <v/>
      </c>
      <c r="AK69" s="1" t="str">
        <f t="shared" si="52"/>
        <v/>
      </c>
      <c r="AM69" s="1">
        <v>317</v>
      </c>
      <c r="AN69" s="75" t="e">
        <f t="shared" si="59"/>
        <v>#REF!</v>
      </c>
    </row>
    <row r="70" spans="1:40" ht="18.75" x14ac:dyDescent="0.25">
      <c r="A70" s="11" t="e">
        <f>инф!#REF!</f>
        <v>#REF!</v>
      </c>
      <c r="B70" s="10">
        <f>инф!A124</f>
        <v>0</v>
      </c>
      <c r="C70" s="30" t="str">
        <f>IF(COUNTIF(инф!B$1:'инф'!B124,инф!B124)=1,MAX(C$1:C69)+1,"")</f>
        <v/>
      </c>
      <c r="D70" s="44">
        <f>инф!B124</f>
        <v>0</v>
      </c>
      <c r="E70" s="45" t="str">
        <f>IF(COUNTIF(F$1:F70,F70)=1,MAX(E$1:E69)+1,"")</f>
        <v/>
      </c>
      <c r="F70" s="45" t="e">
        <f t="shared" si="39"/>
        <v>#N/A</v>
      </c>
      <c r="G70" s="10" t="e">
        <f t="shared" si="40"/>
        <v>#N/A</v>
      </c>
      <c r="H70" s="10" t="e">
        <f t="shared" si="53"/>
        <v>#REF!</v>
      </c>
      <c r="I70" s="10" t="e">
        <f t="shared" si="41"/>
        <v>#N/A</v>
      </c>
      <c r="J70" s="10" t="e">
        <f t="shared" si="42"/>
        <v>#N/A</v>
      </c>
      <c r="K70" s="10">
        <f>инф!C124</f>
        <v>0</v>
      </c>
      <c r="L70" s="10">
        <f>инф!D124</f>
        <v>0</v>
      </c>
      <c r="M70" s="10" t="e">
        <f>инф!#REF!</f>
        <v>#REF!</v>
      </c>
      <c r="N70" s="10" t="str">
        <f>"Сроки:
"
&amp;инф!E124</f>
        <v xml:space="preserve">Сроки:
</v>
      </c>
      <c r="O70" s="10" t="e">
        <f t="shared" si="43"/>
        <v>#REF!</v>
      </c>
      <c r="P70" s="10" t="s">
        <v>235</v>
      </c>
      <c r="Q70" s="46" t="str">
        <f>SUBSTITUTE(инф!E124,"1эт.",$Q$1)</f>
        <v/>
      </c>
      <c r="R70" s="46" t="str">
        <f t="shared" si="54"/>
        <v/>
      </c>
      <c r="S70" s="46" t="str">
        <f t="shared" si="55"/>
        <v/>
      </c>
      <c r="T70" s="46" t="str">
        <f>SUBSTITUTE(инф!E124,"1эт.",$T$1)</f>
        <v/>
      </c>
      <c r="U70" s="46" t="e">
        <f t="shared" si="56"/>
        <v>#VALUE!</v>
      </c>
      <c r="V70" s="46" t="e">
        <f t="shared" si="57"/>
        <v>#VALUE!</v>
      </c>
      <c r="W70" s="11" t="e">
        <f t="shared" si="44"/>
        <v>#REF!</v>
      </c>
      <c r="X70" s="12" t="s">
        <v>236</v>
      </c>
      <c r="Y70" s="32" t="str">
        <f t="shared" si="45"/>
        <v/>
      </c>
      <c r="Z70" s="32">
        <v>99</v>
      </c>
      <c r="AB70" s="50" t="e">
        <f t="shared" si="46"/>
        <v>#N/A</v>
      </c>
      <c r="AC70" s="50" t="e">
        <f t="shared" si="47"/>
        <v>#N/A</v>
      </c>
      <c r="AD70" s="33" t="str">
        <f t="shared" si="48"/>
        <v/>
      </c>
      <c r="AE70" s="1" t="str">
        <f t="shared" si="49"/>
        <v/>
      </c>
      <c r="AF70" s="1">
        <v>170</v>
      </c>
      <c r="AG70" s="1" t="str">
        <f t="shared" si="50"/>
        <v/>
      </c>
      <c r="AH70" s="1" t="str">
        <f t="shared" si="58"/>
        <v xml:space="preserve">, </v>
      </c>
      <c r="AI70" s="1" t="str">
        <f t="shared" si="51"/>
        <v/>
      </c>
      <c r="AK70" s="1" t="str">
        <f t="shared" si="52"/>
        <v/>
      </c>
      <c r="AM70" s="1">
        <v>318</v>
      </c>
      <c r="AN70" s="75" t="e">
        <f t="shared" si="59"/>
        <v>#REF!</v>
      </c>
    </row>
    <row r="71" spans="1:40" ht="18.75" x14ac:dyDescent="0.25">
      <c r="A71" s="11" t="e">
        <f>инф!#REF!</f>
        <v>#REF!</v>
      </c>
      <c r="B71" s="10">
        <f>инф!A125</f>
        <v>0</v>
      </c>
      <c r="C71" s="30" t="str">
        <f>IF(COUNTIF(инф!B$1:'инф'!B125,инф!B125)=1,MAX(C$1:C70)+1,"")</f>
        <v/>
      </c>
      <c r="D71" s="44">
        <f>инф!B125</f>
        <v>0</v>
      </c>
      <c r="E71" s="45" t="str">
        <f>IF(COUNTIF(F$1:F71,F71)=1,MAX(E$1:E70)+1,"")</f>
        <v/>
      </c>
      <c r="F71" s="45" t="e">
        <f t="shared" si="39"/>
        <v>#N/A</v>
      </c>
      <c r="G71" s="10" t="e">
        <f t="shared" si="40"/>
        <v>#N/A</v>
      </c>
      <c r="H71" s="10" t="e">
        <f t="shared" si="53"/>
        <v>#REF!</v>
      </c>
      <c r="I71" s="10" t="e">
        <f t="shared" si="41"/>
        <v>#N/A</v>
      </c>
      <c r="J71" s="10" t="e">
        <f t="shared" si="42"/>
        <v>#N/A</v>
      </c>
      <c r="K71" s="10">
        <f>инф!C125</f>
        <v>0</v>
      </c>
      <c r="L71" s="10">
        <f>инф!D125</f>
        <v>0</v>
      </c>
      <c r="M71" s="10" t="e">
        <f>инф!#REF!</f>
        <v>#REF!</v>
      </c>
      <c r="N71" s="10" t="str">
        <f>"Сроки:
"
&amp;инф!E125</f>
        <v xml:space="preserve">Сроки:
</v>
      </c>
      <c r="O71" s="10" t="e">
        <f t="shared" si="43"/>
        <v>#REF!</v>
      </c>
      <c r="P71" s="10" t="s">
        <v>237</v>
      </c>
      <c r="Q71" s="46" t="str">
        <f>SUBSTITUTE(инф!E125,"1эт.",$Q$1)</f>
        <v/>
      </c>
      <c r="R71" s="46" t="str">
        <f t="shared" si="54"/>
        <v/>
      </c>
      <c r="S71" s="46" t="str">
        <f t="shared" si="55"/>
        <v/>
      </c>
      <c r="T71" s="46" t="str">
        <f>SUBSTITUTE(инф!E125,"1эт.",$T$1)</f>
        <v/>
      </c>
      <c r="U71" s="46" t="e">
        <f t="shared" si="56"/>
        <v>#VALUE!</v>
      </c>
      <c r="V71" s="46" t="e">
        <f t="shared" si="57"/>
        <v>#VALUE!</v>
      </c>
      <c r="W71" s="11" t="e">
        <f t="shared" si="44"/>
        <v>#REF!</v>
      </c>
      <c r="X71" s="12" t="s">
        <v>238</v>
      </c>
      <c r="Y71" s="32" t="str">
        <f t="shared" si="45"/>
        <v/>
      </c>
      <c r="Z71" s="32">
        <v>100</v>
      </c>
      <c r="AB71" s="50" t="e">
        <f t="shared" si="46"/>
        <v>#N/A</v>
      </c>
      <c r="AC71" s="50" t="e">
        <f t="shared" si="47"/>
        <v>#N/A</v>
      </c>
      <c r="AD71" s="33" t="str">
        <f t="shared" si="48"/>
        <v/>
      </c>
      <c r="AE71" s="1" t="str">
        <f t="shared" si="49"/>
        <v/>
      </c>
      <c r="AF71" s="1">
        <v>171</v>
      </c>
      <c r="AG71" s="1" t="str">
        <f t="shared" si="50"/>
        <v/>
      </c>
      <c r="AH71" s="1" t="str">
        <f t="shared" si="58"/>
        <v xml:space="preserve">, </v>
      </c>
      <c r="AI71" s="1" t="str">
        <f t="shared" si="51"/>
        <v/>
      </c>
      <c r="AK71" s="1" t="str">
        <f t="shared" si="52"/>
        <v/>
      </c>
      <c r="AM71" s="1">
        <v>319</v>
      </c>
      <c r="AN71" s="75" t="e">
        <f t="shared" si="59"/>
        <v>#REF!</v>
      </c>
    </row>
    <row r="72" spans="1:40" ht="18.75" x14ac:dyDescent="0.25">
      <c r="A72" s="11" t="e">
        <f>инф!#REF!</f>
        <v>#REF!</v>
      </c>
      <c r="B72" s="10">
        <f>инф!A126</f>
        <v>0</v>
      </c>
      <c r="C72" s="30" t="str">
        <f>IF(COUNTIF(инф!B$1:'инф'!B126,инф!B126)=1,MAX(C$1:C71)+1,"")</f>
        <v/>
      </c>
      <c r="D72" s="44">
        <f>инф!B126</f>
        <v>0</v>
      </c>
      <c r="E72" s="45" t="str">
        <f>IF(COUNTIF(F$1:F72,F72)=1,MAX(E$1:E71)+1,"")</f>
        <v/>
      </c>
      <c r="F72" s="45" t="e">
        <f t="shared" si="39"/>
        <v>#N/A</v>
      </c>
      <c r="G72" s="10" t="e">
        <f t="shared" si="40"/>
        <v>#N/A</v>
      </c>
      <c r="H72" s="10" t="e">
        <f t="shared" si="53"/>
        <v>#REF!</v>
      </c>
      <c r="I72" s="10" t="e">
        <f t="shared" si="41"/>
        <v>#N/A</v>
      </c>
      <c r="J72" s="10" t="e">
        <f t="shared" si="42"/>
        <v>#N/A</v>
      </c>
      <c r="K72" s="10">
        <f>инф!C126</f>
        <v>0</v>
      </c>
      <c r="L72" s="10">
        <f>инф!D126</f>
        <v>0</v>
      </c>
      <c r="M72" s="10" t="e">
        <f>инф!#REF!</f>
        <v>#REF!</v>
      </c>
      <c r="N72" s="10" t="str">
        <f>"Сроки:
"
&amp;инф!E126</f>
        <v xml:space="preserve">Сроки:
</v>
      </c>
      <c r="O72" s="10" t="e">
        <f t="shared" si="43"/>
        <v>#REF!</v>
      </c>
      <c r="P72" s="10" t="s">
        <v>239</v>
      </c>
      <c r="Q72" s="46" t="str">
        <f>SUBSTITUTE(инф!E126,"1эт.",$Q$1)</f>
        <v/>
      </c>
      <c r="R72" s="46" t="str">
        <f t="shared" si="54"/>
        <v/>
      </c>
      <c r="S72" s="46" t="str">
        <f t="shared" si="55"/>
        <v/>
      </c>
      <c r="T72" s="46" t="str">
        <f>SUBSTITUTE(инф!E126,"1эт.",$T$1)</f>
        <v/>
      </c>
      <c r="U72" s="46" t="e">
        <f t="shared" si="56"/>
        <v>#VALUE!</v>
      </c>
      <c r="V72" s="46" t="e">
        <f t="shared" si="57"/>
        <v>#VALUE!</v>
      </c>
      <c r="W72" s="11" t="e">
        <f t="shared" si="44"/>
        <v>#REF!</v>
      </c>
      <c r="X72" s="12" t="s">
        <v>240</v>
      </c>
      <c r="Y72" s="32" t="str">
        <f t="shared" si="45"/>
        <v/>
      </c>
      <c r="Z72" s="32">
        <v>101</v>
      </c>
      <c r="AB72" s="50" t="e">
        <f t="shared" si="46"/>
        <v>#N/A</v>
      </c>
      <c r="AC72" s="50" t="e">
        <f t="shared" si="47"/>
        <v>#N/A</v>
      </c>
      <c r="AD72" s="33" t="str">
        <f t="shared" si="48"/>
        <v/>
      </c>
      <c r="AE72" s="1" t="str">
        <f t="shared" si="49"/>
        <v/>
      </c>
      <c r="AF72" s="1">
        <v>172</v>
      </c>
      <c r="AG72" s="1" t="str">
        <f t="shared" si="50"/>
        <v/>
      </c>
      <c r="AH72" s="1" t="str">
        <f t="shared" si="58"/>
        <v xml:space="preserve">, </v>
      </c>
      <c r="AI72" s="1" t="str">
        <f t="shared" si="51"/>
        <v/>
      </c>
      <c r="AK72" s="1" t="str">
        <f t="shared" si="52"/>
        <v/>
      </c>
      <c r="AM72" s="1">
        <v>320</v>
      </c>
      <c r="AN72" s="75" t="e">
        <f t="shared" si="59"/>
        <v>#REF!</v>
      </c>
    </row>
    <row r="73" spans="1:40" ht="18.75" x14ac:dyDescent="0.25">
      <c r="A73" s="11" t="e">
        <f>инф!#REF!</f>
        <v>#REF!</v>
      </c>
      <c r="B73" s="10">
        <f>инф!A127</f>
        <v>0</v>
      </c>
      <c r="C73" s="30" t="str">
        <f>IF(COUNTIF(инф!B$1:'инф'!B127,инф!B127)=1,MAX(C$1:C72)+1,"")</f>
        <v/>
      </c>
      <c r="D73" s="44">
        <f>инф!B127</f>
        <v>0</v>
      </c>
      <c r="E73" s="45" t="str">
        <f>IF(COUNTIF(F$1:F73,F73)=1,MAX(E$1:E72)+1,"")</f>
        <v/>
      </c>
      <c r="F73" s="45" t="e">
        <f t="shared" si="39"/>
        <v>#N/A</v>
      </c>
      <c r="G73" s="10" t="e">
        <f t="shared" si="40"/>
        <v>#N/A</v>
      </c>
      <c r="H73" s="10" t="e">
        <f t="shared" si="53"/>
        <v>#REF!</v>
      </c>
      <c r="I73" s="10" t="e">
        <f t="shared" si="41"/>
        <v>#N/A</v>
      </c>
      <c r="J73" s="10" t="e">
        <f t="shared" si="42"/>
        <v>#N/A</v>
      </c>
      <c r="K73" s="10">
        <f>инф!C127</f>
        <v>0</v>
      </c>
      <c r="L73" s="10">
        <f>инф!D127</f>
        <v>0</v>
      </c>
      <c r="M73" s="10" t="e">
        <f>инф!#REF!</f>
        <v>#REF!</v>
      </c>
      <c r="N73" s="10" t="str">
        <f>"Сроки:
"
&amp;инф!E127</f>
        <v xml:space="preserve">Сроки:
</v>
      </c>
      <c r="O73" s="10" t="e">
        <f t="shared" si="43"/>
        <v>#REF!</v>
      </c>
      <c r="P73" s="10" t="s">
        <v>241</v>
      </c>
      <c r="Q73" s="46" t="str">
        <f>SUBSTITUTE(инф!E127,"1эт.",$Q$1)</f>
        <v/>
      </c>
      <c r="R73" s="46" t="str">
        <f t="shared" si="54"/>
        <v/>
      </c>
      <c r="S73" s="46" t="str">
        <f t="shared" si="55"/>
        <v/>
      </c>
      <c r="T73" s="46" t="str">
        <f>SUBSTITUTE(инф!E127,"1эт.",$T$1)</f>
        <v/>
      </c>
      <c r="U73" s="46" t="e">
        <f t="shared" si="56"/>
        <v>#VALUE!</v>
      </c>
      <c r="V73" s="46" t="e">
        <f t="shared" si="57"/>
        <v>#VALUE!</v>
      </c>
      <c r="W73" s="11" t="e">
        <f t="shared" si="44"/>
        <v>#REF!</v>
      </c>
      <c r="X73" s="12" t="s">
        <v>242</v>
      </c>
      <c r="Y73" s="32" t="str">
        <f t="shared" si="45"/>
        <v/>
      </c>
      <c r="Z73" s="32">
        <v>102</v>
      </c>
      <c r="AB73" s="50" t="e">
        <f t="shared" si="46"/>
        <v>#N/A</v>
      </c>
      <c r="AC73" s="50" t="e">
        <f t="shared" si="47"/>
        <v>#N/A</v>
      </c>
      <c r="AD73" s="33" t="str">
        <f t="shared" si="48"/>
        <v/>
      </c>
      <c r="AE73" s="1" t="str">
        <f t="shared" si="49"/>
        <v/>
      </c>
      <c r="AF73" s="1">
        <v>173</v>
      </c>
      <c r="AG73" s="1" t="str">
        <f t="shared" si="50"/>
        <v/>
      </c>
      <c r="AH73" s="1" t="str">
        <f t="shared" si="58"/>
        <v xml:space="preserve">, </v>
      </c>
      <c r="AI73" s="1" t="str">
        <f t="shared" si="51"/>
        <v/>
      </c>
      <c r="AK73" s="1" t="str">
        <f t="shared" si="52"/>
        <v/>
      </c>
      <c r="AM73" s="1">
        <v>321</v>
      </c>
      <c r="AN73" s="75" t="e">
        <f t="shared" si="59"/>
        <v>#REF!</v>
      </c>
    </row>
    <row r="74" spans="1:40" ht="18.75" x14ac:dyDescent="0.25">
      <c r="A74" s="11" t="e">
        <f>инф!#REF!</f>
        <v>#REF!</v>
      </c>
      <c r="B74" s="10">
        <f>инф!A128</f>
        <v>0</v>
      </c>
      <c r="C74" s="30" t="str">
        <f>IF(COUNTIF(инф!B$1:'инф'!B128,инф!B128)=1,MAX(C$1:C73)+1,"")</f>
        <v/>
      </c>
      <c r="D74" s="44">
        <f>инф!B128</f>
        <v>0</v>
      </c>
      <c r="E74" s="45" t="str">
        <f>IF(COUNTIF(F$1:F74,F74)=1,MAX(E$1:E73)+1,"")</f>
        <v/>
      </c>
      <c r="F74" s="45" t="e">
        <f t="shared" si="39"/>
        <v>#N/A</v>
      </c>
      <c r="G74" s="10" t="e">
        <f t="shared" si="40"/>
        <v>#N/A</v>
      </c>
      <c r="H74" s="10" t="e">
        <f t="shared" si="53"/>
        <v>#REF!</v>
      </c>
      <c r="I74" s="10" t="e">
        <f t="shared" si="41"/>
        <v>#N/A</v>
      </c>
      <c r="J74" s="10" t="e">
        <f t="shared" si="42"/>
        <v>#N/A</v>
      </c>
      <c r="K74" s="10">
        <f>инф!C128</f>
        <v>0</v>
      </c>
      <c r="L74" s="10">
        <f>инф!D128</f>
        <v>0</v>
      </c>
      <c r="M74" s="10" t="e">
        <f>инф!#REF!</f>
        <v>#REF!</v>
      </c>
      <c r="N74" s="10" t="str">
        <f>"Сроки:
"
&amp;инф!E128</f>
        <v xml:space="preserve">Сроки:
</v>
      </c>
      <c r="O74" s="10" t="e">
        <f t="shared" si="43"/>
        <v>#REF!</v>
      </c>
      <c r="P74" s="10" t="s">
        <v>243</v>
      </c>
      <c r="Q74" s="46" t="str">
        <f>SUBSTITUTE(инф!E128,"1эт.",$Q$1)</f>
        <v/>
      </c>
      <c r="R74" s="46" t="str">
        <f t="shared" si="54"/>
        <v/>
      </c>
      <c r="S74" s="46" t="str">
        <f t="shared" si="55"/>
        <v/>
      </c>
      <c r="T74" s="46" t="str">
        <f>SUBSTITUTE(инф!E128,"1эт.",$T$1)</f>
        <v/>
      </c>
      <c r="U74" s="46" t="e">
        <f t="shared" si="56"/>
        <v>#VALUE!</v>
      </c>
      <c r="V74" s="46" t="e">
        <f t="shared" si="57"/>
        <v>#VALUE!</v>
      </c>
      <c r="W74" s="11" t="e">
        <f t="shared" si="44"/>
        <v>#REF!</v>
      </c>
      <c r="X74" s="12" t="s">
        <v>244</v>
      </c>
      <c r="Y74" s="32" t="str">
        <f t="shared" si="45"/>
        <v/>
      </c>
      <c r="Z74" s="32">
        <v>103</v>
      </c>
      <c r="AB74" s="50" t="e">
        <f t="shared" si="46"/>
        <v>#N/A</v>
      </c>
      <c r="AC74" s="50" t="e">
        <f t="shared" si="47"/>
        <v>#N/A</v>
      </c>
      <c r="AD74" s="33" t="str">
        <f t="shared" si="48"/>
        <v/>
      </c>
      <c r="AE74" s="1" t="str">
        <f t="shared" si="49"/>
        <v/>
      </c>
      <c r="AF74" s="1">
        <v>174</v>
      </c>
      <c r="AG74" s="1" t="str">
        <f t="shared" si="50"/>
        <v/>
      </c>
      <c r="AH74" s="1" t="str">
        <f t="shared" si="58"/>
        <v xml:space="preserve">, </v>
      </c>
      <c r="AI74" s="1" t="str">
        <f t="shared" si="51"/>
        <v/>
      </c>
      <c r="AK74" s="1" t="str">
        <f t="shared" si="52"/>
        <v/>
      </c>
      <c r="AM74" s="1">
        <v>322</v>
      </c>
      <c r="AN74" s="75" t="e">
        <f t="shared" si="59"/>
        <v>#REF!</v>
      </c>
    </row>
    <row r="75" spans="1:40" ht="18.75" x14ac:dyDescent="0.25">
      <c r="A75" s="11" t="e">
        <f>инф!#REF!</f>
        <v>#REF!</v>
      </c>
      <c r="B75" s="10">
        <f>инф!A129</f>
        <v>0</v>
      </c>
      <c r="C75" s="30" t="str">
        <f>IF(COUNTIF(инф!B$1:'инф'!B129,инф!B129)=1,MAX(C$1:C74)+1,"")</f>
        <v/>
      </c>
      <c r="D75" s="44">
        <f>инф!B129</f>
        <v>0</v>
      </c>
      <c r="E75" s="45" t="str">
        <f>IF(COUNTIF(F$1:F75,F75)=1,MAX(E$1:E74)+1,"")</f>
        <v/>
      </c>
      <c r="F75" s="45" t="e">
        <f t="shared" si="39"/>
        <v>#N/A</v>
      </c>
      <c r="G75" s="10" t="e">
        <f t="shared" si="40"/>
        <v>#N/A</v>
      </c>
      <c r="H75" s="10" t="e">
        <f t="shared" si="53"/>
        <v>#REF!</v>
      </c>
      <c r="I75" s="10" t="e">
        <f t="shared" si="41"/>
        <v>#N/A</v>
      </c>
      <c r="J75" s="10" t="e">
        <f t="shared" si="42"/>
        <v>#N/A</v>
      </c>
      <c r="K75" s="10">
        <f>инф!C129</f>
        <v>0</v>
      </c>
      <c r="L75" s="10">
        <f>инф!D129</f>
        <v>0</v>
      </c>
      <c r="M75" s="10" t="e">
        <f>инф!#REF!</f>
        <v>#REF!</v>
      </c>
      <c r="N75" s="10" t="str">
        <f>"Сроки:
"
&amp;инф!E129</f>
        <v xml:space="preserve">Сроки:
</v>
      </c>
      <c r="O75" s="10" t="e">
        <f t="shared" si="43"/>
        <v>#REF!</v>
      </c>
      <c r="P75" s="10" t="s">
        <v>245</v>
      </c>
      <c r="Q75" s="46" t="str">
        <f>SUBSTITUTE(инф!E129,"1эт.",$Q$1)</f>
        <v/>
      </c>
      <c r="R75" s="46" t="str">
        <f t="shared" si="54"/>
        <v/>
      </c>
      <c r="S75" s="46" t="str">
        <f t="shared" si="55"/>
        <v/>
      </c>
      <c r="T75" s="46" t="str">
        <f>SUBSTITUTE(инф!E129,"1эт.",$T$1)</f>
        <v/>
      </c>
      <c r="U75" s="46" t="e">
        <f t="shared" si="56"/>
        <v>#VALUE!</v>
      </c>
      <c r="V75" s="46" t="e">
        <f t="shared" si="57"/>
        <v>#VALUE!</v>
      </c>
      <c r="W75" s="11" t="e">
        <f t="shared" si="44"/>
        <v>#REF!</v>
      </c>
      <c r="X75" s="12" t="s">
        <v>246</v>
      </c>
      <c r="Y75" s="32" t="str">
        <f t="shared" si="45"/>
        <v/>
      </c>
      <c r="Z75" s="32">
        <v>104</v>
      </c>
      <c r="AB75" s="50" t="e">
        <f t="shared" si="46"/>
        <v>#N/A</v>
      </c>
      <c r="AC75" s="50" t="e">
        <f t="shared" si="47"/>
        <v>#N/A</v>
      </c>
      <c r="AD75" s="33" t="str">
        <f t="shared" si="48"/>
        <v/>
      </c>
      <c r="AE75" s="1" t="str">
        <f t="shared" si="49"/>
        <v/>
      </c>
      <c r="AF75" s="1">
        <v>175</v>
      </c>
      <c r="AG75" s="1" t="str">
        <f t="shared" si="50"/>
        <v/>
      </c>
      <c r="AH75" s="1" t="str">
        <f t="shared" si="58"/>
        <v xml:space="preserve">, </v>
      </c>
      <c r="AI75" s="1" t="str">
        <f t="shared" si="51"/>
        <v/>
      </c>
      <c r="AK75" s="1" t="str">
        <f t="shared" si="52"/>
        <v/>
      </c>
      <c r="AM75" s="1">
        <v>323</v>
      </c>
      <c r="AN75" s="75" t="e">
        <f t="shared" si="59"/>
        <v>#REF!</v>
      </c>
    </row>
    <row r="76" spans="1:40" ht="18.75" x14ac:dyDescent="0.25">
      <c r="A76" s="11" t="e">
        <f>инф!#REF!</f>
        <v>#REF!</v>
      </c>
      <c r="B76" s="10">
        <f>инф!A130</f>
        <v>0</v>
      </c>
      <c r="C76" s="30" t="str">
        <f>IF(COUNTIF(инф!B$1:'инф'!B130,инф!B130)=1,MAX(C$1:C75)+1,"")</f>
        <v/>
      </c>
      <c r="D76" s="44">
        <f>инф!B130</f>
        <v>0</v>
      </c>
      <c r="E76" s="45" t="str">
        <f>IF(COUNTIF(F$1:F76,F76)=1,MAX(E$1:E75)+1,"")</f>
        <v/>
      </c>
      <c r="F76" s="45" t="e">
        <f t="shared" si="39"/>
        <v>#N/A</v>
      </c>
      <c r="G76" s="10" t="e">
        <f t="shared" si="40"/>
        <v>#N/A</v>
      </c>
      <c r="H76" s="10" t="e">
        <f t="shared" si="53"/>
        <v>#REF!</v>
      </c>
      <c r="I76" s="10" t="e">
        <f t="shared" si="41"/>
        <v>#N/A</v>
      </c>
      <c r="J76" s="10" t="e">
        <f t="shared" si="42"/>
        <v>#N/A</v>
      </c>
      <c r="K76" s="10">
        <f>инф!C130</f>
        <v>0</v>
      </c>
      <c r="L76" s="10">
        <f>инф!D130</f>
        <v>0</v>
      </c>
      <c r="M76" s="10" t="e">
        <f>инф!#REF!</f>
        <v>#REF!</v>
      </c>
      <c r="N76" s="10" t="str">
        <f>"Сроки:
"
&amp;инф!E130</f>
        <v xml:space="preserve">Сроки:
</v>
      </c>
      <c r="O76" s="10" t="e">
        <f t="shared" si="43"/>
        <v>#REF!</v>
      </c>
      <c r="P76" s="10" t="s">
        <v>247</v>
      </c>
      <c r="Q76" s="46" t="str">
        <f>SUBSTITUTE(инф!E130,"1эт.",$Q$1)</f>
        <v/>
      </c>
      <c r="R76" s="46" t="str">
        <f t="shared" si="54"/>
        <v/>
      </c>
      <c r="S76" s="46" t="str">
        <f t="shared" si="55"/>
        <v/>
      </c>
      <c r="T76" s="46" t="str">
        <f>SUBSTITUTE(инф!E130,"1эт.",$T$1)</f>
        <v/>
      </c>
      <c r="U76" s="46" t="e">
        <f t="shared" si="56"/>
        <v>#VALUE!</v>
      </c>
      <c r="V76" s="46" t="e">
        <f t="shared" si="57"/>
        <v>#VALUE!</v>
      </c>
      <c r="W76" s="11" t="e">
        <f t="shared" si="44"/>
        <v>#REF!</v>
      </c>
      <c r="X76" s="12" t="s">
        <v>248</v>
      </c>
      <c r="Y76" s="32" t="str">
        <f t="shared" si="45"/>
        <v/>
      </c>
      <c r="Z76" s="32">
        <v>105</v>
      </c>
      <c r="AB76" s="50" t="e">
        <f t="shared" si="46"/>
        <v>#N/A</v>
      </c>
      <c r="AC76" s="50" t="e">
        <f t="shared" si="47"/>
        <v>#N/A</v>
      </c>
      <c r="AD76" s="33" t="str">
        <f t="shared" si="48"/>
        <v/>
      </c>
      <c r="AE76" s="1" t="str">
        <f t="shared" si="49"/>
        <v/>
      </c>
      <c r="AF76" s="1">
        <v>176</v>
      </c>
      <c r="AG76" s="1" t="str">
        <f t="shared" si="50"/>
        <v/>
      </c>
      <c r="AH76" s="1" t="str">
        <f t="shared" si="58"/>
        <v xml:space="preserve">, </v>
      </c>
      <c r="AI76" s="1" t="str">
        <f t="shared" si="51"/>
        <v/>
      </c>
      <c r="AK76" s="1" t="str">
        <f t="shared" si="52"/>
        <v/>
      </c>
      <c r="AM76" s="1">
        <v>324</v>
      </c>
      <c r="AN76" s="75" t="e">
        <f t="shared" si="59"/>
        <v>#REF!</v>
      </c>
    </row>
    <row r="77" spans="1:40" ht="18.75" x14ac:dyDescent="0.25">
      <c r="A77" s="11" t="e">
        <f>инф!#REF!</f>
        <v>#REF!</v>
      </c>
      <c r="B77" s="10">
        <f>инф!A131</f>
        <v>0</v>
      </c>
      <c r="C77" s="30" t="str">
        <f>IF(COUNTIF(инф!B$1:'инф'!B131,инф!B131)=1,MAX(C$1:C76)+1,"")</f>
        <v/>
      </c>
      <c r="D77" s="44">
        <f>инф!B131</f>
        <v>0</v>
      </c>
      <c r="E77" s="45" t="str">
        <f>IF(COUNTIF(F$1:F77,F77)=1,MAX(E$1:E76)+1,"")</f>
        <v/>
      </c>
      <c r="F77" s="45" t="e">
        <f t="shared" si="39"/>
        <v>#N/A</v>
      </c>
      <c r="G77" s="10" t="e">
        <f t="shared" si="40"/>
        <v>#N/A</v>
      </c>
      <c r="H77" s="10" t="e">
        <f t="shared" si="53"/>
        <v>#REF!</v>
      </c>
      <c r="I77" s="10" t="e">
        <f t="shared" si="41"/>
        <v>#N/A</v>
      </c>
      <c r="J77" s="10" t="e">
        <f t="shared" si="42"/>
        <v>#N/A</v>
      </c>
      <c r="K77" s="10">
        <f>инф!C131</f>
        <v>0</v>
      </c>
      <c r="L77" s="10">
        <f>инф!D131</f>
        <v>0</v>
      </c>
      <c r="M77" s="10" t="e">
        <f>инф!#REF!</f>
        <v>#REF!</v>
      </c>
      <c r="N77" s="10" t="str">
        <f>"Сроки:
"
&amp;инф!E131</f>
        <v xml:space="preserve">Сроки:
</v>
      </c>
      <c r="O77" s="10" t="e">
        <f t="shared" si="43"/>
        <v>#REF!</v>
      </c>
      <c r="P77" s="10" t="s">
        <v>249</v>
      </c>
      <c r="Q77" s="46" t="str">
        <f>SUBSTITUTE(инф!E131,"1эт.",$Q$1)</f>
        <v/>
      </c>
      <c r="R77" s="46" t="str">
        <f t="shared" si="54"/>
        <v/>
      </c>
      <c r="S77" s="46" t="str">
        <f t="shared" si="55"/>
        <v/>
      </c>
      <c r="T77" s="46" t="str">
        <f>SUBSTITUTE(инф!E131,"1эт.",$T$1)</f>
        <v/>
      </c>
      <c r="U77" s="46" t="e">
        <f t="shared" si="56"/>
        <v>#VALUE!</v>
      </c>
      <c r="V77" s="46" t="e">
        <f t="shared" si="57"/>
        <v>#VALUE!</v>
      </c>
      <c r="W77" s="11" t="e">
        <f t="shared" si="44"/>
        <v>#REF!</v>
      </c>
      <c r="X77" s="12" t="s">
        <v>250</v>
      </c>
      <c r="Y77" s="32" t="str">
        <f t="shared" si="45"/>
        <v/>
      </c>
      <c r="Z77" s="32">
        <v>106</v>
      </c>
      <c r="AB77" s="50" t="e">
        <f t="shared" si="46"/>
        <v>#N/A</v>
      </c>
      <c r="AC77" s="50" t="e">
        <f t="shared" si="47"/>
        <v>#N/A</v>
      </c>
      <c r="AD77" s="33" t="str">
        <f t="shared" si="48"/>
        <v/>
      </c>
      <c r="AE77" s="1" t="str">
        <f t="shared" si="49"/>
        <v/>
      </c>
      <c r="AF77" s="1">
        <v>177</v>
      </c>
      <c r="AG77" s="1" t="str">
        <f t="shared" si="50"/>
        <v/>
      </c>
      <c r="AH77" s="1" t="str">
        <f t="shared" si="58"/>
        <v xml:space="preserve">, </v>
      </c>
      <c r="AI77" s="1" t="str">
        <f t="shared" si="51"/>
        <v/>
      </c>
      <c r="AK77" s="1" t="str">
        <f t="shared" si="52"/>
        <v/>
      </c>
      <c r="AM77" s="1">
        <v>325</v>
      </c>
      <c r="AN77" s="75" t="e">
        <f t="shared" si="59"/>
        <v>#REF!</v>
      </c>
    </row>
    <row r="78" spans="1:40" ht="18.75" x14ac:dyDescent="0.25">
      <c r="A78" s="11" t="e">
        <f>инф!#REF!</f>
        <v>#REF!</v>
      </c>
      <c r="B78" s="10">
        <f>инф!A132</f>
        <v>0</v>
      </c>
      <c r="C78" s="30" t="str">
        <f>IF(COUNTIF(инф!B$1:'инф'!B132,инф!B132)=1,MAX(C$1:C77)+1,"")</f>
        <v/>
      </c>
      <c r="D78" s="44">
        <f>инф!B132</f>
        <v>0</v>
      </c>
      <c r="E78" s="45" t="str">
        <f>IF(COUNTIF(F$1:F78,F78)=1,MAX(E$1:E77)+1,"")</f>
        <v/>
      </c>
      <c r="F78" s="45" t="e">
        <f t="shared" si="39"/>
        <v>#N/A</v>
      </c>
      <c r="G78" s="10" t="e">
        <f t="shared" si="40"/>
        <v>#N/A</v>
      </c>
      <c r="H78" s="10" t="e">
        <f t="shared" si="53"/>
        <v>#REF!</v>
      </c>
      <c r="I78" s="10" t="e">
        <f t="shared" si="41"/>
        <v>#N/A</v>
      </c>
      <c r="J78" s="10" t="e">
        <f t="shared" si="42"/>
        <v>#N/A</v>
      </c>
      <c r="K78" s="10">
        <f>инф!C132</f>
        <v>0</v>
      </c>
      <c r="L78" s="10">
        <f>инф!D132</f>
        <v>0</v>
      </c>
      <c r="M78" s="10" t="e">
        <f>инф!#REF!</f>
        <v>#REF!</v>
      </c>
      <c r="N78" s="10" t="str">
        <f>"Сроки:
"
&amp;инф!E132</f>
        <v xml:space="preserve">Сроки:
</v>
      </c>
      <c r="O78" s="10" t="e">
        <f t="shared" si="43"/>
        <v>#REF!</v>
      </c>
      <c r="P78" s="10" t="s">
        <v>251</v>
      </c>
      <c r="Q78" s="46" t="str">
        <f>SUBSTITUTE(инф!E132,"1эт.",$Q$1)</f>
        <v/>
      </c>
      <c r="R78" s="46" t="str">
        <f t="shared" ref="R78:R97" si="60">SUBSTITUTE(Q78,"2эт.",$R$1)</f>
        <v/>
      </c>
      <c r="S78" s="46" t="str">
        <f t="shared" ref="S78:S97" si="61">SUBSTITUTE(R78,"3эт.",$S$1)</f>
        <v/>
      </c>
      <c r="T78" s="46" t="str">
        <f>SUBSTITUTE(инф!E132,"1эт.",$T$1)</f>
        <v/>
      </c>
      <c r="U78" s="46" t="e">
        <f t="shared" si="56"/>
        <v>#VALUE!</v>
      </c>
      <c r="V78" s="46" t="e">
        <f t="shared" si="57"/>
        <v>#VALUE!</v>
      </c>
      <c r="W78" s="11" t="e">
        <f t="shared" si="44"/>
        <v>#REF!</v>
      </c>
      <c r="X78" s="12" t="s">
        <v>252</v>
      </c>
      <c r="Y78" s="32" t="str">
        <f t="shared" si="45"/>
        <v/>
      </c>
      <c r="Z78" s="32">
        <v>107</v>
      </c>
      <c r="AB78" s="50" t="e">
        <f t="shared" si="46"/>
        <v>#N/A</v>
      </c>
      <c r="AC78" s="50" t="e">
        <f t="shared" si="47"/>
        <v>#N/A</v>
      </c>
      <c r="AD78" s="33" t="str">
        <f t="shared" si="48"/>
        <v/>
      </c>
      <c r="AE78" s="1" t="str">
        <f t="shared" si="49"/>
        <v/>
      </c>
      <c r="AF78" s="1">
        <v>178</v>
      </c>
      <c r="AG78" s="1" t="str">
        <f t="shared" si="50"/>
        <v/>
      </c>
      <c r="AH78" s="1" t="str">
        <f t="shared" si="58"/>
        <v xml:space="preserve">, </v>
      </c>
      <c r="AI78" s="1" t="str">
        <f t="shared" si="51"/>
        <v/>
      </c>
      <c r="AK78" s="1" t="str">
        <f t="shared" si="52"/>
        <v/>
      </c>
      <c r="AM78" s="1">
        <v>326</v>
      </c>
      <c r="AN78" s="75" t="e">
        <f t="shared" si="59"/>
        <v>#REF!</v>
      </c>
    </row>
    <row r="79" spans="1:40" ht="18.75" x14ac:dyDescent="0.25">
      <c r="A79" s="11" t="e">
        <f>инф!#REF!</f>
        <v>#REF!</v>
      </c>
      <c r="B79" s="10">
        <f>инф!A133</f>
        <v>0</v>
      </c>
      <c r="C79" s="30" t="str">
        <f>IF(COUNTIF(инф!B$1:'инф'!B133,инф!B133)=1,MAX(C$1:C78)+1,"")</f>
        <v/>
      </c>
      <c r="D79" s="44">
        <f>инф!B133</f>
        <v>0</v>
      </c>
      <c r="E79" s="45" t="str">
        <f>IF(COUNTIF(F$1:F79,F79)=1,MAX(E$1:E78)+1,"")</f>
        <v/>
      </c>
      <c r="F79" s="45" t="e">
        <f t="shared" si="39"/>
        <v>#N/A</v>
      </c>
      <c r="G79" s="10" t="e">
        <f t="shared" si="40"/>
        <v>#N/A</v>
      </c>
      <c r="H79" s="10" t="e">
        <f t="shared" si="53"/>
        <v>#REF!</v>
      </c>
      <c r="I79" s="10" t="e">
        <f t="shared" si="41"/>
        <v>#N/A</v>
      </c>
      <c r="J79" s="10" t="e">
        <f t="shared" si="42"/>
        <v>#N/A</v>
      </c>
      <c r="K79" s="10">
        <f>инф!C133</f>
        <v>0</v>
      </c>
      <c r="L79" s="10">
        <f>инф!D133</f>
        <v>0</v>
      </c>
      <c r="M79" s="10" t="e">
        <f>инф!#REF!</f>
        <v>#REF!</v>
      </c>
      <c r="N79" s="10" t="str">
        <f>"Сроки:
"
&amp;инф!E133</f>
        <v xml:space="preserve">Сроки:
</v>
      </c>
      <c r="O79" s="10" t="e">
        <f t="shared" si="43"/>
        <v>#REF!</v>
      </c>
      <c r="P79" s="10" t="s">
        <v>253</v>
      </c>
      <c r="Q79" s="46" t="str">
        <f>SUBSTITUTE(инф!E133,"1эт.",$Q$1)</f>
        <v/>
      </c>
      <c r="R79" s="46" t="str">
        <f t="shared" si="60"/>
        <v/>
      </c>
      <c r="S79" s="46" t="str">
        <f t="shared" si="61"/>
        <v/>
      </c>
      <c r="T79" s="46" t="str">
        <f>SUBSTITUTE(инф!E133,"1эт.",$T$1)</f>
        <v/>
      </c>
      <c r="U79" s="46" t="e">
        <f t="shared" si="56"/>
        <v>#VALUE!</v>
      </c>
      <c r="V79" s="46" t="e">
        <f t="shared" si="57"/>
        <v>#VALUE!</v>
      </c>
      <c r="W79" s="11" t="e">
        <f t="shared" si="44"/>
        <v>#REF!</v>
      </c>
      <c r="X79" s="12" t="s">
        <v>254</v>
      </c>
      <c r="Y79" s="32" t="str">
        <f t="shared" si="45"/>
        <v/>
      </c>
      <c r="Z79" s="32">
        <v>108</v>
      </c>
      <c r="AB79" s="50" t="e">
        <f t="shared" si="46"/>
        <v>#N/A</v>
      </c>
      <c r="AC79" s="50" t="e">
        <f t="shared" si="47"/>
        <v>#N/A</v>
      </c>
      <c r="AD79" s="33" t="str">
        <f t="shared" si="48"/>
        <v/>
      </c>
      <c r="AE79" s="1" t="str">
        <f t="shared" si="49"/>
        <v/>
      </c>
      <c r="AF79" s="1">
        <v>179</v>
      </c>
      <c r="AG79" s="1" t="str">
        <f t="shared" si="50"/>
        <v/>
      </c>
      <c r="AH79" s="1" t="str">
        <f t="shared" ref="AH79:AH90" si="62">AJ79&amp;", "&amp;AL79</f>
        <v xml:space="preserve">, </v>
      </c>
      <c r="AI79" s="1" t="str">
        <f t="shared" si="51"/>
        <v/>
      </c>
      <c r="AK79" s="1" t="str">
        <f t="shared" si="52"/>
        <v/>
      </c>
      <c r="AM79" s="1">
        <v>327</v>
      </c>
      <c r="AN79" s="75" t="e">
        <f t="shared" si="59"/>
        <v>#REF!</v>
      </c>
    </row>
    <row r="80" spans="1:40" ht="18.75" x14ac:dyDescent="0.25">
      <c r="A80" s="11" t="e">
        <f>инф!#REF!</f>
        <v>#REF!</v>
      </c>
      <c r="B80" s="10">
        <f>инф!A134</f>
        <v>0</v>
      </c>
      <c r="C80" s="30" t="str">
        <f>IF(COUNTIF(инф!B$1:'инф'!B134,инф!B134)=1,MAX(C$1:C79)+1,"")</f>
        <v/>
      </c>
      <c r="D80" s="44">
        <f>инф!B134</f>
        <v>0</v>
      </c>
      <c r="E80" s="45" t="str">
        <f>IF(COUNTIF(F$1:F80,F80)=1,MAX(E$1:E79)+1,"")</f>
        <v/>
      </c>
      <c r="F80" s="45" t="e">
        <f t="shared" si="39"/>
        <v>#N/A</v>
      </c>
      <c r="G80" s="10" t="e">
        <f t="shared" si="40"/>
        <v>#N/A</v>
      </c>
      <c r="H80" s="10" t="e">
        <f t="shared" si="53"/>
        <v>#REF!</v>
      </c>
      <c r="I80" s="10" t="e">
        <f t="shared" si="41"/>
        <v>#N/A</v>
      </c>
      <c r="J80" s="10" t="e">
        <f t="shared" si="42"/>
        <v>#N/A</v>
      </c>
      <c r="K80" s="10">
        <f>инф!C134</f>
        <v>0</v>
      </c>
      <c r="L80" s="10">
        <f>инф!D134</f>
        <v>0</v>
      </c>
      <c r="M80" s="10" t="e">
        <f>инф!#REF!</f>
        <v>#REF!</v>
      </c>
      <c r="N80" s="10" t="str">
        <f>"Сроки:
"
&amp;инф!E134</f>
        <v xml:space="preserve">Сроки:
</v>
      </c>
      <c r="O80" s="10" t="e">
        <f t="shared" si="43"/>
        <v>#REF!</v>
      </c>
      <c r="P80" s="10" t="s">
        <v>255</v>
      </c>
      <c r="Q80" s="46" t="str">
        <f>SUBSTITUTE(инф!E134,"1эт.",$Q$1)</f>
        <v/>
      </c>
      <c r="R80" s="46" t="str">
        <f t="shared" si="60"/>
        <v/>
      </c>
      <c r="S80" s="46" t="str">
        <f t="shared" si="61"/>
        <v/>
      </c>
      <c r="T80" s="46" t="str">
        <f>SUBSTITUTE(инф!E134,"1эт.",$T$1)</f>
        <v/>
      </c>
      <c r="U80" s="46" t="e">
        <f t="shared" si="56"/>
        <v>#VALUE!</v>
      </c>
      <c r="V80" s="46" t="e">
        <f t="shared" si="57"/>
        <v>#VALUE!</v>
      </c>
      <c r="W80" s="11" t="e">
        <f t="shared" si="44"/>
        <v>#REF!</v>
      </c>
      <c r="X80" s="12" t="s">
        <v>256</v>
      </c>
      <c r="Y80" s="32" t="str">
        <f t="shared" si="45"/>
        <v/>
      </c>
      <c r="Z80" s="32">
        <v>109</v>
      </c>
      <c r="AB80" s="50" t="e">
        <f t="shared" si="46"/>
        <v>#N/A</v>
      </c>
      <c r="AC80" s="50" t="e">
        <f t="shared" si="47"/>
        <v>#N/A</v>
      </c>
      <c r="AD80" s="33" t="str">
        <f t="shared" si="48"/>
        <v/>
      </c>
      <c r="AE80" s="1" t="str">
        <f t="shared" si="49"/>
        <v/>
      </c>
      <c r="AF80" s="1">
        <v>180</v>
      </c>
      <c r="AG80" s="1" t="str">
        <f t="shared" si="50"/>
        <v/>
      </c>
      <c r="AH80" s="1" t="str">
        <f t="shared" si="62"/>
        <v xml:space="preserve">, </v>
      </c>
      <c r="AI80" s="1" t="str">
        <f t="shared" si="51"/>
        <v/>
      </c>
      <c r="AK80" s="1" t="str">
        <f t="shared" si="52"/>
        <v/>
      </c>
      <c r="AM80" s="1">
        <v>328</v>
      </c>
      <c r="AN80" s="75" t="e">
        <f t="shared" si="59"/>
        <v>#REF!</v>
      </c>
    </row>
    <row r="81" spans="1:40" ht="18.75" x14ac:dyDescent="0.25">
      <c r="A81" s="11" t="e">
        <f>инф!#REF!</f>
        <v>#REF!</v>
      </c>
      <c r="B81" s="10">
        <f>инф!A135</f>
        <v>0</v>
      </c>
      <c r="C81" s="30" t="str">
        <f>IF(COUNTIF(инф!B$1:'инф'!B135,инф!B135)=1,MAX(C$1:C80)+1,"")</f>
        <v/>
      </c>
      <c r="D81" s="44">
        <f>инф!B135</f>
        <v>0</v>
      </c>
      <c r="E81" s="45" t="str">
        <f>IF(COUNTIF(F$1:F81,F81)=1,MAX(E$1:E80)+1,"")</f>
        <v/>
      </c>
      <c r="F81" s="45" t="e">
        <f t="shared" si="39"/>
        <v>#N/A</v>
      </c>
      <c r="G81" s="10" t="e">
        <f t="shared" si="40"/>
        <v>#N/A</v>
      </c>
      <c r="H81" s="10" t="e">
        <f t="shared" si="53"/>
        <v>#REF!</v>
      </c>
      <c r="I81" s="10" t="e">
        <f t="shared" si="41"/>
        <v>#N/A</v>
      </c>
      <c r="J81" s="10" t="e">
        <f t="shared" si="42"/>
        <v>#N/A</v>
      </c>
      <c r="K81" s="10">
        <f>инф!C135</f>
        <v>0</v>
      </c>
      <c r="L81" s="10">
        <f>инф!D135</f>
        <v>0</v>
      </c>
      <c r="M81" s="10" t="e">
        <f>инф!#REF!</f>
        <v>#REF!</v>
      </c>
      <c r="N81" s="10" t="str">
        <f>"Сроки:
"
&amp;инф!E135</f>
        <v xml:space="preserve">Сроки:
</v>
      </c>
      <c r="O81" s="10" t="e">
        <f t="shared" si="43"/>
        <v>#REF!</v>
      </c>
      <c r="P81" s="10" t="s">
        <v>257</v>
      </c>
      <c r="Q81" s="46" t="str">
        <f>SUBSTITUTE(инф!E135,"1эт.",$Q$1)</f>
        <v/>
      </c>
      <c r="R81" s="46" t="str">
        <f t="shared" si="60"/>
        <v/>
      </c>
      <c r="S81" s="46" t="str">
        <f t="shared" si="61"/>
        <v/>
      </c>
      <c r="T81" s="46" t="str">
        <f>SUBSTITUTE(инф!E135,"1эт.",$T$1)</f>
        <v/>
      </c>
      <c r="U81" s="46" t="e">
        <f t="shared" si="56"/>
        <v>#VALUE!</v>
      </c>
      <c r="V81" s="46" t="e">
        <f t="shared" si="57"/>
        <v>#VALUE!</v>
      </c>
      <c r="W81" s="11" t="e">
        <f t="shared" si="44"/>
        <v>#REF!</v>
      </c>
      <c r="X81" s="12" t="s">
        <v>258</v>
      </c>
      <c r="Y81" s="32" t="str">
        <f t="shared" si="45"/>
        <v/>
      </c>
      <c r="Z81" s="32">
        <v>110</v>
      </c>
      <c r="AB81" s="50" t="e">
        <f t="shared" si="46"/>
        <v>#N/A</v>
      </c>
      <c r="AC81" s="50" t="e">
        <f t="shared" si="47"/>
        <v>#N/A</v>
      </c>
      <c r="AD81" s="33" t="str">
        <f t="shared" si="48"/>
        <v/>
      </c>
      <c r="AE81" s="1" t="str">
        <f t="shared" si="49"/>
        <v/>
      </c>
      <c r="AF81" s="1">
        <v>181</v>
      </c>
      <c r="AG81" s="1" t="str">
        <f t="shared" si="50"/>
        <v/>
      </c>
      <c r="AH81" s="1" t="str">
        <f t="shared" si="62"/>
        <v xml:space="preserve">, </v>
      </c>
      <c r="AI81" s="1" t="str">
        <f t="shared" si="51"/>
        <v/>
      </c>
      <c r="AK81" s="1" t="str">
        <f t="shared" si="52"/>
        <v/>
      </c>
      <c r="AM81" s="1">
        <v>329</v>
      </c>
      <c r="AN81" s="75" t="e">
        <f t="shared" si="59"/>
        <v>#REF!</v>
      </c>
    </row>
    <row r="82" spans="1:40" ht="18.75" x14ac:dyDescent="0.25">
      <c r="A82" s="11" t="e">
        <f>инф!#REF!</f>
        <v>#REF!</v>
      </c>
      <c r="B82" s="10">
        <f>инф!A136</f>
        <v>0</v>
      </c>
      <c r="C82" s="30" t="str">
        <f>IF(COUNTIF(инф!B$1:'инф'!B136,инф!B136)=1,MAX(C$1:C81)+1,"")</f>
        <v/>
      </c>
      <c r="D82" s="44">
        <f>инф!B136</f>
        <v>0</v>
      </c>
      <c r="E82" s="45" t="str">
        <f>IF(COUNTIF(F$1:F82,F82)=1,MAX(E$1:E81)+1,"")</f>
        <v/>
      </c>
      <c r="F82" s="45" t="e">
        <f t="shared" si="39"/>
        <v>#N/A</v>
      </c>
      <c r="G82" s="10" t="e">
        <f t="shared" si="40"/>
        <v>#N/A</v>
      </c>
      <c r="H82" s="10" t="e">
        <f t="shared" si="53"/>
        <v>#REF!</v>
      </c>
      <c r="I82" s="10" t="e">
        <f t="shared" si="41"/>
        <v>#N/A</v>
      </c>
      <c r="J82" s="10" t="e">
        <f t="shared" si="42"/>
        <v>#N/A</v>
      </c>
      <c r="K82" s="10">
        <f>инф!C136</f>
        <v>0</v>
      </c>
      <c r="L82" s="10">
        <f>инф!D136</f>
        <v>0</v>
      </c>
      <c r="M82" s="10" t="e">
        <f>инф!#REF!</f>
        <v>#REF!</v>
      </c>
      <c r="N82" s="10" t="str">
        <f>"Сроки:
"
&amp;инф!E136</f>
        <v xml:space="preserve">Сроки:
</v>
      </c>
      <c r="O82" s="10" t="e">
        <f t="shared" si="43"/>
        <v>#REF!</v>
      </c>
      <c r="P82" s="10" t="s">
        <v>259</v>
      </c>
      <c r="Q82" s="46" t="str">
        <f>SUBSTITUTE(инф!E136,"1эт.",$Q$1)</f>
        <v/>
      </c>
      <c r="R82" s="46" t="str">
        <f t="shared" si="60"/>
        <v/>
      </c>
      <c r="S82" s="46" t="str">
        <f t="shared" si="61"/>
        <v/>
      </c>
      <c r="T82" s="46" t="str">
        <f>SUBSTITUTE(инф!E136,"1эт.",$T$1)</f>
        <v/>
      </c>
      <c r="U82" s="46" t="e">
        <f t="shared" si="56"/>
        <v>#VALUE!</v>
      </c>
      <c r="V82" s="46" t="e">
        <f t="shared" si="57"/>
        <v>#VALUE!</v>
      </c>
      <c r="W82" s="11" t="e">
        <f t="shared" si="44"/>
        <v>#REF!</v>
      </c>
      <c r="X82" s="12" t="s">
        <v>260</v>
      </c>
      <c r="Y82" s="32" t="str">
        <f t="shared" si="45"/>
        <v/>
      </c>
      <c r="Z82" s="32">
        <v>111</v>
      </c>
      <c r="AB82" s="50" t="e">
        <f t="shared" si="46"/>
        <v>#N/A</v>
      </c>
      <c r="AC82" s="50" t="e">
        <f t="shared" si="47"/>
        <v>#N/A</v>
      </c>
      <c r="AD82" s="33" t="str">
        <f t="shared" si="48"/>
        <v/>
      </c>
      <c r="AE82" s="1" t="str">
        <f t="shared" si="49"/>
        <v/>
      </c>
      <c r="AF82" s="1">
        <v>182</v>
      </c>
      <c r="AG82" s="1" t="str">
        <f t="shared" si="50"/>
        <v/>
      </c>
      <c r="AH82" s="1" t="str">
        <f t="shared" si="62"/>
        <v xml:space="preserve">, </v>
      </c>
      <c r="AI82" s="1" t="str">
        <f t="shared" si="51"/>
        <v/>
      </c>
      <c r="AK82" s="1" t="str">
        <f t="shared" si="52"/>
        <v/>
      </c>
      <c r="AM82" s="1">
        <v>330</v>
      </c>
      <c r="AN82" s="75" t="e">
        <f t="shared" si="59"/>
        <v>#REF!</v>
      </c>
    </row>
    <row r="83" spans="1:40" ht="18.75" x14ac:dyDescent="0.25">
      <c r="A83" s="11" t="e">
        <f>инф!#REF!</f>
        <v>#REF!</v>
      </c>
      <c r="B83" s="10">
        <f>инф!A137</f>
        <v>0</v>
      </c>
      <c r="C83" s="30" t="str">
        <f>IF(COUNTIF(инф!B$1:'инф'!B137,инф!B137)=1,MAX(C$1:C82)+1,"")</f>
        <v/>
      </c>
      <c r="D83" s="44">
        <f>инф!B137</f>
        <v>0</v>
      </c>
      <c r="E83" s="45" t="str">
        <f>IF(COUNTIF(F$1:F83,F83)=1,MAX(E$1:E82)+1,"")</f>
        <v/>
      </c>
      <c r="F83" s="45" t="e">
        <f t="shared" si="39"/>
        <v>#N/A</v>
      </c>
      <c r="G83" s="10" t="e">
        <f t="shared" si="40"/>
        <v>#N/A</v>
      </c>
      <c r="H83" s="10" t="e">
        <f t="shared" si="53"/>
        <v>#REF!</v>
      </c>
      <c r="I83" s="10" t="e">
        <f t="shared" si="41"/>
        <v>#N/A</v>
      </c>
      <c r="J83" s="10" t="e">
        <f t="shared" si="42"/>
        <v>#N/A</v>
      </c>
      <c r="K83" s="10">
        <f>инф!C137</f>
        <v>0</v>
      </c>
      <c r="L83" s="10">
        <f>инф!D137</f>
        <v>0</v>
      </c>
      <c r="M83" s="10" t="e">
        <f>инф!#REF!</f>
        <v>#REF!</v>
      </c>
      <c r="N83" s="10" t="str">
        <f>"Сроки:
"
&amp;инф!E137</f>
        <v xml:space="preserve">Сроки:
</v>
      </c>
      <c r="O83" s="10" t="e">
        <f t="shared" si="43"/>
        <v>#REF!</v>
      </c>
      <c r="P83" s="10" t="s">
        <v>261</v>
      </c>
      <c r="Q83" s="46" t="str">
        <f>SUBSTITUTE(инф!E137,"1эт.",$Q$1)</f>
        <v/>
      </c>
      <c r="R83" s="46" t="str">
        <f t="shared" si="60"/>
        <v/>
      </c>
      <c r="S83" s="46" t="str">
        <f t="shared" si="61"/>
        <v/>
      </c>
      <c r="T83" s="46" t="str">
        <f>SUBSTITUTE(инф!E137,"1эт.",$T$1)</f>
        <v/>
      </c>
      <c r="U83" s="46" t="e">
        <f t="shared" si="56"/>
        <v>#VALUE!</v>
      </c>
      <c r="V83" s="46" t="e">
        <f t="shared" si="57"/>
        <v>#VALUE!</v>
      </c>
      <c r="W83" s="11" t="e">
        <f t="shared" si="44"/>
        <v>#REF!</v>
      </c>
      <c r="X83" s="12" t="s">
        <v>262</v>
      </c>
      <c r="Y83" s="32" t="str">
        <f t="shared" si="45"/>
        <v/>
      </c>
      <c r="Z83" s="32">
        <v>112</v>
      </c>
      <c r="AB83" s="50" t="e">
        <f t="shared" si="46"/>
        <v>#N/A</v>
      </c>
      <c r="AC83" s="50" t="e">
        <f t="shared" si="47"/>
        <v>#N/A</v>
      </c>
      <c r="AD83" s="33" t="str">
        <f t="shared" si="48"/>
        <v/>
      </c>
      <c r="AE83" s="1" t="str">
        <f t="shared" si="49"/>
        <v/>
      </c>
      <c r="AF83" s="1">
        <v>183</v>
      </c>
      <c r="AG83" s="1" t="str">
        <f t="shared" si="50"/>
        <v/>
      </c>
      <c r="AH83" s="1" t="str">
        <f t="shared" si="62"/>
        <v xml:space="preserve">, </v>
      </c>
      <c r="AI83" s="1" t="str">
        <f t="shared" si="51"/>
        <v/>
      </c>
      <c r="AK83" s="1" t="str">
        <f t="shared" si="52"/>
        <v/>
      </c>
      <c r="AM83" s="1">
        <v>331</v>
      </c>
      <c r="AN83" s="75" t="e">
        <f t="shared" si="59"/>
        <v>#REF!</v>
      </c>
    </row>
    <row r="84" spans="1:40" ht="18.75" x14ac:dyDescent="0.25">
      <c r="A84" s="11" t="e">
        <f>инф!#REF!</f>
        <v>#REF!</v>
      </c>
      <c r="B84" s="10">
        <f>инф!A138</f>
        <v>0</v>
      </c>
      <c r="C84" s="30" t="str">
        <f>IF(COUNTIF(инф!B$1:'инф'!B138,инф!B138)=1,MAX(C$1:C83)+1,"")</f>
        <v/>
      </c>
      <c r="D84" s="44">
        <f>инф!B138</f>
        <v>0</v>
      </c>
      <c r="E84" s="45" t="str">
        <f>IF(COUNTIF(F$1:F84,F84)=1,MAX(E$1:E83)+1,"")</f>
        <v/>
      </c>
      <c r="F84" s="45" t="e">
        <f t="shared" si="39"/>
        <v>#N/A</v>
      </c>
      <c r="G84" s="10" t="e">
        <f t="shared" si="40"/>
        <v>#N/A</v>
      </c>
      <c r="H84" s="10" t="e">
        <f t="shared" si="53"/>
        <v>#REF!</v>
      </c>
      <c r="I84" s="10" t="e">
        <f t="shared" si="41"/>
        <v>#N/A</v>
      </c>
      <c r="J84" s="10" t="e">
        <f t="shared" si="42"/>
        <v>#N/A</v>
      </c>
      <c r="K84" s="10">
        <f>инф!C138</f>
        <v>0</v>
      </c>
      <c r="L84" s="10">
        <f>инф!D138</f>
        <v>0</v>
      </c>
      <c r="M84" s="10" t="e">
        <f>инф!#REF!</f>
        <v>#REF!</v>
      </c>
      <c r="N84" s="10" t="str">
        <f>"Сроки:
"
&amp;инф!E138</f>
        <v xml:space="preserve">Сроки:
</v>
      </c>
      <c r="O84" s="10" t="e">
        <f t="shared" si="43"/>
        <v>#REF!</v>
      </c>
      <c r="P84" s="10" t="s">
        <v>263</v>
      </c>
      <c r="Q84" s="46" t="str">
        <f>SUBSTITUTE(инф!E138,"1эт.",$Q$1)</f>
        <v/>
      </c>
      <c r="R84" s="46" t="str">
        <f t="shared" si="60"/>
        <v/>
      </c>
      <c r="S84" s="46" t="str">
        <f t="shared" si="61"/>
        <v/>
      </c>
      <c r="T84" s="46" t="str">
        <f>SUBSTITUTE(инф!E138,"1эт.",$T$1)</f>
        <v/>
      </c>
      <c r="U84" s="46" t="e">
        <f t="shared" si="56"/>
        <v>#VALUE!</v>
      </c>
      <c r="V84" s="46" t="e">
        <f t="shared" si="57"/>
        <v>#VALUE!</v>
      </c>
      <c r="W84" s="11" t="e">
        <f t="shared" si="44"/>
        <v>#REF!</v>
      </c>
      <c r="X84" s="12" t="s">
        <v>264</v>
      </c>
      <c r="Y84" s="32" t="str">
        <f t="shared" si="45"/>
        <v/>
      </c>
      <c r="Z84" s="32">
        <v>113</v>
      </c>
      <c r="AB84" s="50" t="e">
        <f t="shared" si="46"/>
        <v>#N/A</v>
      </c>
      <c r="AC84" s="50" t="e">
        <f t="shared" si="47"/>
        <v>#N/A</v>
      </c>
      <c r="AD84" s="33" t="str">
        <f t="shared" si="48"/>
        <v/>
      </c>
      <c r="AE84" s="1" t="str">
        <f t="shared" si="49"/>
        <v/>
      </c>
      <c r="AF84" s="1">
        <v>184</v>
      </c>
      <c r="AG84" s="1" t="str">
        <f t="shared" si="50"/>
        <v/>
      </c>
      <c r="AH84" s="1" t="str">
        <f t="shared" si="62"/>
        <v xml:space="preserve">, </v>
      </c>
      <c r="AI84" s="1" t="str">
        <f t="shared" si="51"/>
        <v/>
      </c>
      <c r="AK84" s="1" t="str">
        <f t="shared" si="52"/>
        <v/>
      </c>
      <c r="AM84" s="1">
        <v>332</v>
      </c>
      <c r="AN84" s="75" t="e">
        <f t="shared" si="59"/>
        <v>#REF!</v>
      </c>
    </row>
    <row r="85" spans="1:40" ht="18.75" x14ac:dyDescent="0.25">
      <c r="A85" s="11" t="e">
        <f>инф!#REF!</f>
        <v>#REF!</v>
      </c>
      <c r="B85" s="10">
        <f>инф!A139</f>
        <v>0</v>
      </c>
      <c r="C85" s="30" t="str">
        <f>IF(COUNTIF(инф!B$1:'инф'!B139,инф!B139)=1,MAX(C$1:C84)+1,"")</f>
        <v/>
      </c>
      <c r="D85" s="44">
        <f>инф!B139</f>
        <v>0</v>
      </c>
      <c r="E85" s="45" t="str">
        <f>IF(COUNTIF(F$1:F85,F85)=1,MAX(E$1:E84)+1,"")</f>
        <v/>
      </c>
      <c r="F85" s="45" t="e">
        <f t="shared" si="39"/>
        <v>#N/A</v>
      </c>
      <c r="G85" s="10" t="e">
        <f t="shared" si="40"/>
        <v>#N/A</v>
      </c>
      <c r="H85" s="10" t="e">
        <f t="shared" si="53"/>
        <v>#REF!</v>
      </c>
      <c r="I85" s="10" t="e">
        <f t="shared" si="41"/>
        <v>#N/A</v>
      </c>
      <c r="J85" s="10" t="e">
        <f t="shared" si="42"/>
        <v>#N/A</v>
      </c>
      <c r="K85" s="10">
        <f>инф!C139</f>
        <v>0</v>
      </c>
      <c r="L85" s="10">
        <f>инф!D139</f>
        <v>0</v>
      </c>
      <c r="M85" s="10" t="e">
        <f>инф!#REF!</f>
        <v>#REF!</v>
      </c>
      <c r="N85" s="10" t="str">
        <f>"Сроки:
"
&amp;инф!E139</f>
        <v xml:space="preserve">Сроки:
</v>
      </c>
      <c r="O85" s="10" t="e">
        <f t="shared" si="43"/>
        <v>#REF!</v>
      </c>
      <c r="P85" s="10" t="s">
        <v>265</v>
      </c>
      <c r="Q85" s="46" t="str">
        <f>SUBSTITUTE(инф!E139,"1эт.",$Q$1)</f>
        <v/>
      </c>
      <c r="R85" s="46" t="str">
        <f t="shared" si="60"/>
        <v/>
      </c>
      <c r="S85" s="46" t="str">
        <f t="shared" si="61"/>
        <v/>
      </c>
      <c r="T85" s="46" t="str">
        <f>SUBSTITUTE(инф!E139,"1эт.",$T$1)</f>
        <v/>
      </c>
      <c r="U85" s="46" t="e">
        <f t="shared" si="56"/>
        <v>#VALUE!</v>
      </c>
      <c r="V85" s="46" t="e">
        <f t="shared" si="57"/>
        <v>#VALUE!</v>
      </c>
      <c r="W85" s="11" t="e">
        <f t="shared" si="44"/>
        <v>#REF!</v>
      </c>
      <c r="X85" s="12" t="s">
        <v>266</v>
      </c>
      <c r="Y85" s="32" t="str">
        <f t="shared" si="45"/>
        <v/>
      </c>
      <c r="Z85" s="32">
        <v>114</v>
      </c>
      <c r="AB85" s="50" t="e">
        <f t="shared" si="46"/>
        <v>#N/A</v>
      </c>
      <c r="AC85" s="50" t="e">
        <f t="shared" si="47"/>
        <v>#N/A</v>
      </c>
      <c r="AD85" s="33" t="str">
        <f t="shared" si="48"/>
        <v/>
      </c>
      <c r="AE85" s="1" t="str">
        <f t="shared" si="49"/>
        <v/>
      </c>
      <c r="AF85" s="1">
        <v>185</v>
      </c>
      <c r="AG85" s="1" t="str">
        <f t="shared" si="50"/>
        <v/>
      </c>
      <c r="AH85" s="1" t="str">
        <f t="shared" si="62"/>
        <v xml:space="preserve">, </v>
      </c>
      <c r="AI85" s="1" t="str">
        <f t="shared" si="51"/>
        <v/>
      </c>
      <c r="AK85" s="1" t="str">
        <f t="shared" si="52"/>
        <v/>
      </c>
      <c r="AM85" s="1">
        <v>333</v>
      </c>
      <c r="AN85" s="75" t="e">
        <f t="shared" si="59"/>
        <v>#REF!</v>
      </c>
    </row>
    <row r="86" spans="1:40" ht="18.75" x14ac:dyDescent="0.25">
      <c r="A86" s="11" t="e">
        <f>инф!#REF!</f>
        <v>#REF!</v>
      </c>
      <c r="B86" s="10">
        <f>инф!A140</f>
        <v>0</v>
      </c>
      <c r="C86" s="30" t="str">
        <f>IF(COUNTIF(инф!B$1:'инф'!B140,инф!B140)=1,MAX(C$1:C85)+1,"")</f>
        <v/>
      </c>
      <c r="D86" s="44">
        <f>инф!B140</f>
        <v>0</v>
      </c>
      <c r="E86" s="45" t="str">
        <f>IF(COUNTIF(F$1:F86,F86)=1,MAX(E$1:E85)+1,"")</f>
        <v/>
      </c>
      <c r="F86" s="45" t="e">
        <f t="shared" si="39"/>
        <v>#N/A</v>
      </c>
      <c r="G86" s="10" t="e">
        <f t="shared" si="40"/>
        <v>#N/A</v>
      </c>
      <c r="H86" s="10" t="e">
        <f t="shared" si="53"/>
        <v>#REF!</v>
      </c>
      <c r="I86" s="10" t="e">
        <f t="shared" si="41"/>
        <v>#N/A</v>
      </c>
      <c r="J86" s="10" t="e">
        <f t="shared" si="42"/>
        <v>#N/A</v>
      </c>
      <c r="K86" s="10">
        <f>инф!C140</f>
        <v>0</v>
      </c>
      <c r="L86" s="10">
        <f>инф!D140</f>
        <v>0</v>
      </c>
      <c r="M86" s="10" t="e">
        <f>инф!#REF!</f>
        <v>#REF!</v>
      </c>
      <c r="N86" s="10" t="str">
        <f>"Сроки:
"
&amp;инф!E140</f>
        <v xml:space="preserve">Сроки:
</v>
      </c>
      <c r="O86" s="10" t="e">
        <f t="shared" si="43"/>
        <v>#REF!</v>
      </c>
      <c r="P86" s="10" t="s">
        <v>267</v>
      </c>
      <c r="Q86" s="46" t="str">
        <f>SUBSTITUTE(инф!E140,"1эт.",$Q$1)</f>
        <v/>
      </c>
      <c r="R86" s="46" t="str">
        <f t="shared" si="60"/>
        <v/>
      </c>
      <c r="S86" s="46" t="str">
        <f t="shared" si="61"/>
        <v/>
      </c>
      <c r="T86" s="46" t="str">
        <f>SUBSTITUTE(инф!E140,"1эт.",$T$1)</f>
        <v/>
      </c>
      <c r="U86" s="46" t="e">
        <f t="shared" si="56"/>
        <v>#VALUE!</v>
      </c>
      <c r="V86" s="46" t="e">
        <f t="shared" si="57"/>
        <v>#VALUE!</v>
      </c>
      <c r="W86" s="11" t="e">
        <f t="shared" si="44"/>
        <v>#REF!</v>
      </c>
      <c r="X86" s="12" t="s">
        <v>268</v>
      </c>
      <c r="Y86" s="32" t="str">
        <f t="shared" si="45"/>
        <v/>
      </c>
      <c r="Z86" s="32">
        <v>115</v>
      </c>
      <c r="AB86" s="50" t="e">
        <f t="shared" si="46"/>
        <v>#N/A</v>
      </c>
      <c r="AC86" s="50" t="e">
        <f t="shared" si="47"/>
        <v>#N/A</v>
      </c>
      <c r="AD86" s="33" t="str">
        <f t="shared" si="48"/>
        <v/>
      </c>
      <c r="AE86" s="1" t="str">
        <f t="shared" si="49"/>
        <v/>
      </c>
      <c r="AF86" s="1">
        <v>186</v>
      </c>
      <c r="AG86" s="1" t="str">
        <f t="shared" si="50"/>
        <v/>
      </c>
      <c r="AH86" s="1" t="str">
        <f t="shared" si="62"/>
        <v xml:space="preserve">, </v>
      </c>
      <c r="AI86" s="1" t="str">
        <f t="shared" si="51"/>
        <v/>
      </c>
      <c r="AK86" s="1" t="str">
        <f t="shared" si="52"/>
        <v/>
      </c>
      <c r="AM86" s="1">
        <v>334</v>
      </c>
      <c r="AN86" s="75" t="e">
        <f t="shared" si="59"/>
        <v>#REF!</v>
      </c>
    </row>
    <row r="87" spans="1:40" ht="18.75" x14ac:dyDescent="0.25">
      <c r="A87" s="11" t="e">
        <f>инф!#REF!</f>
        <v>#REF!</v>
      </c>
      <c r="B87" s="10">
        <f>инф!A141</f>
        <v>0</v>
      </c>
      <c r="C87" s="30" t="str">
        <f>IF(COUNTIF(инф!B$1:'инф'!B141,инф!B141)=1,MAX(C$1:C86)+1,"")</f>
        <v/>
      </c>
      <c r="D87" s="44">
        <f>инф!B141</f>
        <v>0</v>
      </c>
      <c r="E87" s="45" t="str">
        <f>IF(COUNTIF(F$1:F87,F87)=1,MAX(E$1:E86)+1,"")</f>
        <v/>
      </c>
      <c r="F87" s="45" t="e">
        <f t="shared" si="39"/>
        <v>#N/A</v>
      </c>
      <c r="G87" s="10" t="e">
        <f t="shared" si="40"/>
        <v>#N/A</v>
      </c>
      <c r="H87" s="10" t="e">
        <f t="shared" si="53"/>
        <v>#REF!</v>
      </c>
      <c r="I87" s="10" t="e">
        <f t="shared" si="41"/>
        <v>#N/A</v>
      </c>
      <c r="J87" s="10" t="e">
        <f t="shared" si="42"/>
        <v>#N/A</v>
      </c>
      <c r="K87" s="10">
        <f>инф!C141</f>
        <v>0</v>
      </c>
      <c r="L87" s="10">
        <f>инф!D141</f>
        <v>0</v>
      </c>
      <c r="M87" s="10" t="e">
        <f>инф!#REF!</f>
        <v>#REF!</v>
      </c>
      <c r="N87" s="10" t="str">
        <f>"Сроки:
"
&amp;инф!E141</f>
        <v xml:space="preserve">Сроки:
</v>
      </c>
      <c r="O87" s="10" t="e">
        <f t="shared" si="43"/>
        <v>#REF!</v>
      </c>
      <c r="P87" s="10" t="s">
        <v>269</v>
      </c>
      <c r="Q87" s="46" t="str">
        <f>SUBSTITUTE(инф!E141,"1эт.",$Q$1)</f>
        <v/>
      </c>
      <c r="R87" s="46" t="str">
        <f t="shared" si="60"/>
        <v/>
      </c>
      <c r="S87" s="46" t="str">
        <f t="shared" si="61"/>
        <v/>
      </c>
      <c r="T87" s="46" t="str">
        <f>SUBSTITUTE(инф!E141,"1эт.",$T$1)</f>
        <v/>
      </c>
      <c r="U87" s="46" t="e">
        <f t="shared" si="56"/>
        <v>#VALUE!</v>
      </c>
      <c r="V87" s="46" t="e">
        <f t="shared" si="57"/>
        <v>#VALUE!</v>
      </c>
      <c r="W87" s="11" t="e">
        <f t="shared" si="44"/>
        <v>#REF!</v>
      </c>
      <c r="X87" s="12" t="s">
        <v>270</v>
      </c>
      <c r="Y87" s="32" t="str">
        <f t="shared" si="45"/>
        <v/>
      </c>
      <c r="Z87" s="32">
        <v>116</v>
      </c>
      <c r="AB87" s="50" t="e">
        <f t="shared" si="46"/>
        <v>#N/A</v>
      </c>
      <c r="AC87" s="50" t="e">
        <f t="shared" si="47"/>
        <v>#N/A</v>
      </c>
      <c r="AD87" s="33" t="str">
        <f t="shared" si="48"/>
        <v/>
      </c>
      <c r="AE87" s="1" t="str">
        <f t="shared" si="49"/>
        <v/>
      </c>
      <c r="AF87" s="1">
        <v>187</v>
      </c>
      <c r="AG87" s="1" t="str">
        <f t="shared" si="50"/>
        <v/>
      </c>
      <c r="AH87" s="1" t="str">
        <f t="shared" si="62"/>
        <v xml:space="preserve">, </v>
      </c>
      <c r="AI87" s="1" t="str">
        <f t="shared" si="51"/>
        <v/>
      </c>
      <c r="AK87" s="1" t="str">
        <f t="shared" si="52"/>
        <v/>
      </c>
      <c r="AM87" s="1">
        <v>335</v>
      </c>
      <c r="AN87" s="75" t="e">
        <f t="shared" si="59"/>
        <v>#REF!</v>
      </c>
    </row>
    <row r="88" spans="1:40" ht="18.75" x14ac:dyDescent="0.25">
      <c r="A88" s="11" t="e">
        <f>инф!#REF!</f>
        <v>#REF!</v>
      </c>
      <c r="B88" s="10">
        <f>инф!A142</f>
        <v>0</v>
      </c>
      <c r="C88" s="30" t="str">
        <f>IF(COUNTIF(инф!B$1:'инф'!B142,инф!B142)=1,MAX(C$1:C87)+1,"")</f>
        <v/>
      </c>
      <c r="D88" s="44">
        <f>инф!B142</f>
        <v>0</v>
      </c>
      <c r="E88" s="45" t="str">
        <f>IF(COUNTIF(F$1:F88,F88)=1,MAX(E$1:E87)+1,"")</f>
        <v/>
      </c>
      <c r="F88" s="45" t="e">
        <f t="shared" si="39"/>
        <v>#N/A</v>
      </c>
      <c r="G88" s="10" t="e">
        <f t="shared" si="40"/>
        <v>#N/A</v>
      </c>
      <c r="H88" s="10" t="e">
        <f t="shared" si="53"/>
        <v>#REF!</v>
      </c>
      <c r="I88" s="10" t="e">
        <f t="shared" si="41"/>
        <v>#N/A</v>
      </c>
      <c r="J88" s="10" t="e">
        <f t="shared" si="42"/>
        <v>#N/A</v>
      </c>
      <c r="K88" s="10">
        <f>инф!C142</f>
        <v>0</v>
      </c>
      <c r="L88" s="10">
        <f>инф!D142</f>
        <v>0</v>
      </c>
      <c r="M88" s="10" t="e">
        <f>инф!#REF!</f>
        <v>#REF!</v>
      </c>
      <c r="N88" s="10" t="str">
        <f>"Сроки:
"
&amp;инф!E142</f>
        <v xml:space="preserve">Сроки:
</v>
      </c>
      <c r="O88" s="10" t="e">
        <f t="shared" si="43"/>
        <v>#REF!</v>
      </c>
      <c r="P88" s="10" t="s">
        <v>271</v>
      </c>
      <c r="Q88" s="46" t="str">
        <f>SUBSTITUTE(инф!E142,"1эт.",$Q$1)</f>
        <v/>
      </c>
      <c r="R88" s="46" t="str">
        <f t="shared" si="60"/>
        <v/>
      </c>
      <c r="S88" s="46" t="str">
        <f t="shared" si="61"/>
        <v/>
      </c>
      <c r="T88" s="46" t="str">
        <f>SUBSTITUTE(инф!E142,"1эт.",$T$1)</f>
        <v/>
      </c>
      <c r="U88" s="46" t="e">
        <f t="shared" si="56"/>
        <v>#VALUE!</v>
      </c>
      <c r="V88" s="46" t="e">
        <f t="shared" si="57"/>
        <v>#VALUE!</v>
      </c>
      <c r="W88" s="11" t="e">
        <f t="shared" si="44"/>
        <v>#REF!</v>
      </c>
      <c r="X88" s="12" t="s">
        <v>272</v>
      </c>
      <c r="Y88" s="32" t="str">
        <f t="shared" si="45"/>
        <v/>
      </c>
      <c r="Z88" s="32">
        <v>117</v>
      </c>
      <c r="AB88" s="50" t="e">
        <f t="shared" si="46"/>
        <v>#N/A</v>
      </c>
      <c r="AC88" s="50" t="e">
        <f t="shared" si="47"/>
        <v>#N/A</v>
      </c>
      <c r="AD88" s="33" t="str">
        <f t="shared" si="48"/>
        <v/>
      </c>
      <c r="AE88" s="1" t="str">
        <f t="shared" si="49"/>
        <v/>
      </c>
      <c r="AF88" s="1">
        <v>188</v>
      </c>
      <c r="AG88" s="1" t="str">
        <f t="shared" si="50"/>
        <v/>
      </c>
      <c r="AH88" s="1" t="str">
        <f t="shared" si="62"/>
        <v xml:space="preserve">, </v>
      </c>
      <c r="AI88" s="1" t="str">
        <f t="shared" si="51"/>
        <v/>
      </c>
      <c r="AK88" s="1" t="str">
        <f t="shared" si="52"/>
        <v/>
      </c>
      <c r="AM88" s="1">
        <v>336</v>
      </c>
      <c r="AN88" s="75" t="e">
        <f t="shared" si="59"/>
        <v>#REF!</v>
      </c>
    </row>
    <row r="89" spans="1:40" ht="18.75" x14ac:dyDescent="0.25">
      <c r="A89" s="11" t="e">
        <f>инф!#REF!</f>
        <v>#REF!</v>
      </c>
      <c r="B89" s="10">
        <f>инф!A143</f>
        <v>0</v>
      </c>
      <c r="C89" s="30" t="str">
        <f>IF(COUNTIF(инф!B$1:'инф'!B143,инф!B143)=1,MAX(C$1:C88)+1,"")</f>
        <v/>
      </c>
      <c r="D89" s="44">
        <f>инф!B143</f>
        <v>0</v>
      </c>
      <c r="E89" s="45" t="str">
        <f>IF(COUNTIF(F$1:F89,F89)=1,MAX(E$1:E88)+1,"")</f>
        <v/>
      </c>
      <c r="F89" s="45" t="e">
        <f t="shared" si="39"/>
        <v>#N/A</v>
      </c>
      <c r="G89" s="10" t="e">
        <f t="shared" si="40"/>
        <v>#N/A</v>
      </c>
      <c r="H89" s="10" t="e">
        <f t="shared" si="53"/>
        <v>#REF!</v>
      </c>
      <c r="I89" s="10" t="e">
        <f t="shared" si="41"/>
        <v>#N/A</v>
      </c>
      <c r="J89" s="10" t="e">
        <f t="shared" si="42"/>
        <v>#N/A</v>
      </c>
      <c r="K89" s="10">
        <f>инф!C143</f>
        <v>0</v>
      </c>
      <c r="L89" s="10">
        <f>инф!D143</f>
        <v>0</v>
      </c>
      <c r="M89" s="10" t="e">
        <f>инф!#REF!</f>
        <v>#REF!</v>
      </c>
      <c r="N89" s="10" t="str">
        <f>"Сроки:
"
&amp;инф!E143</f>
        <v xml:space="preserve">Сроки:
</v>
      </c>
      <c r="O89" s="10" t="e">
        <f t="shared" si="43"/>
        <v>#REF!</v>
      </c>
      <c r="P89" s="10" t="s">
        <v>273</v>
      </c>
      <c r="Q89" s="46" t="str">
        <f>SUBSTITUTE(инф!E143,"1эт.",$Q$1)</f>
        <v/>
      </c>
      <c r="R89" s="46" t="str">
        <f t="shared" si="60"/>
        <v/>
      </c>
      <c r="S89" s="46" t="str">
        <f t="shared" si="61"/>
        <v/>
      </c>
      <c r="T89" s="46" t="str">
        <f>SUBSTITUTE(инф!E143,"1эт.",$T$1)</f>
        <v/>
      </c>
      <c r="U89" s="46" t="e">
        <f t="shared" si="56"/>
        <v>#VALUE!</v>
      </c>
      <c r="V89" s="46" t="e">
        <f t="shared" si="57"/>
        <v>#VALUE!</v>
      </c>
      <c r="W89" s="11" t="e">
        <f t="shared" si="44"/>
        <v>#REF!</v>
      </c>
      <c r="X89" s="12" t="s">
        <v>274</v>
      </c>
      <c r="Y89" s="32" t="str">
        <f t="shared" si="45"/>
        <v/>
      </c>
      <c r="Z89" s="32">
        <v>118</v>
      </c>
      <c r="AB89" s="50" t="e">
        <f t="shared" si="46"/>
        <v>#N/A</v>
      </c>
      <c r="AC89" s="50" t="e">
        <f t="shared" si="47"/>
        <v>#N/A</v>
      </c>
      <c r="AD89" s="33" t="str">
        <f t="shared" si="48"/>
        <v/>
      </c>
      <c r="AE89" s="1" t="str">
        <f t="shared" si="49"/>
        <v/>
      </c>
      <c r="AF89" s="1">
        <v>189</v>
      </c>
      <c r="AG89" s="1" t="str">
        <f t="shared" si="50"/>
        <v/>
      </c>
      <c r="AH89" s="1" t="str">
        <f t="shared" si="62"/>
        <v xml:space="preserve">, </v>
      </c>
      <c r="AI89" s="1" t="str">
        <f t="shared" si="51"/>
        <v/>
      </c>
      <c r="AK89" s="1" t="str">
        <f t="shared" si="52"/>
        <v/>
      </c>
      <c r="AM89" s="1">
        <v>337</v>
      </c>
      <c r="AN89" s="75" t="e">
        <f t="shared" si="59"/>
        <v>#REF!</v>
      </c>
    </row>
    <row r="90" spans="1:40" ht="18.75" x14ac:dyDescent="0.25">
      <c r="A90" s="11" t="e">
        <f>инф!#REF!</f>
        <v>#REF!</v>
      </c>
      <c r="B90" s="10">
        <f>инф!A144</f>
        <v>0</v>
      </c>
      <c r="C90" s="30" t="str">
        <f>IF(COUNTIF(инф!B$1:'инф'!B144,инф!B144)=1,MAX(C$1:C89)+1,"")</f>
        <v/>
      </c>
      <c r="D90" s="44">
        <f>инф!B144</f>
        <v>0</v>
      </c>
      <c r="E90" s="45" t="str">
        <f>IF(COUNTIF(F$1:F90,F90)=1,MAX(E$1:E89)+1,"")</f>
        <v/>
      </c>
      <c r="F90" s="45" t="e">
        <f t="shared" si="39"/>
        <v>#N/A</v>
      </c>
      <c r="G90" s="10" t="e">
        <f t="shared" si="40"/>
        <v>#N/A</v>
      </c>
      <c r="H90" s="10" t="e">
        <f t="shared" si="53"/>
        <v>#REF!</v>
      </c>
      <c r="I90" s="10" t="e">
        <f t="shared" si="41"/>
        <v>#N/A</v>
      </c>
      <c r="J90" s="10" t="e">
        <f t="shared" si="42"/>
        <v>#N/A</v>
      </c>
      <c r="K90" s="10">
        <f>инф!C144</f>
        <v>0</v>
      </c>
      <c r="L90" s="10">
        <f>инф!D144</f>
        <v>0</v>
      </c>
      <c r="M90" s="10" t="e">
        <f>инф!#REF!</f>
        <v>#REF!</v>
      </c>
      <c r="N90" s="10" t="str">
        <f>"Сроки:
"
&amp;инф!E144</f>
        <v xml:space="preserve">Сроки:
</v>
      </c>
      <c r="O90" s="10" t="e">
        <f t="shared" si="43"/>
        <v>#REF!</v>
      </c>
      <c r="P90" s="10" t="s">
        <v>275</v>
      </c>
      <c r="Q90" s="46" t="str">
        <f>SUBSTITUTE(инф!E144,"1эт.",$Q$1)</f>
        <v/>
      </c>
      <c r="R90" s="46" t="str">
        <f t="shared" si="60"/>
        <v/>
      </c>
      <c r="S90" s="46" t="str">
        <f t="shared" si="61"/>
        <v/>
      </c>
      <c r="T90" s="46" t="str">
        <f>SUBSTITUTE(инф!E144,"1эт.",$T$1)</f>
        <v/>
      </c>
      <c r="U90" s="46" t="e">
        <f t="shared" si="56"/>
        <v>#VALUE!</v>
      </c>
      <c r="V90" s="46" t="e">
        <f t="shared" si="57"/>
        <v>#VALUE!</v>
      </c>
      <c r="W90" s="11" t="e">
        <f t="shared" si="44"/>
        <v>#REF!</v>
      </c>
      <c r="X90" s="12" t="s">
        <v>276</v>
      </c>
      <c r="Y90" s="32" t="str">
        <f t="shared" si="45"/>
        <v/>
      </c>
      <c r="Z90" s="32">
        <v>119</v>
      </c>
      <c r="AB90" s="50" t="e">
        <f t="shared" si="46"/>
        <v>#N/A</v>
      </c>
      <c r="AC90" s="50" t="e">
        <f t="shared" si="47"/>
        <v>#N/A</v>
      </c>
      <c r="AD90" s="33" t="str">
        <f t="shared" si="48"/>
        <v/>
      </c>
      <c r="AE90" s="1" t="str">
        <f t="shared" si="49"/>
        <v/>
      </c>
      <c r="AF90" s="1">
        <v>190</v>
      </c>
      <c r="AG90" s="1" t="str">
        <f t="shared" si="50"/>
        <v/>
      </c>
      <c r="AH90" s="1" t="str">
        <f t="shared" si="62"/>
        <v xml:space="preserve">, </v>
      </c>
      <c r="AI90" s="1" t="str">
        <f t="shared" si="51"/>
        <v/>
      </c>
      <c r="AK90" s="1" t="str">
        <f t="shared" si="52"/>
        <v/>
      </c>
      <c r="AM90" s="1">
        <v>338</v>
      </c>
      <c r="AN90" s="75" t="e">
        <f t="shared" si="59"/>
        <v>#REF!</v>
      </c>
    </row>
    <row r="91" spans="1:40" ht="18.75" x14ac:dyDescent="0.25">
      <c r="A91" s="11" t="e">
        <f>инф!#REF!</f>
        <v>#REF!</v>
      </c>
      <c r="B91" s="10">
        <f>инф!A145</f>
        <v>0</v>
      </c>
      <c r="C91" s="30" t="str">
        <f>IF(COUNTIF(инф!B$1:'инф'!B145,инф!B145)=1,MAX(C$1:C90)+1,"")</f>
        <v/>
      </c>
      <c r="D91" s="44">
        <f>инф!B145</f>
        <v>0</v>
      </c>
      <c r="E91" s="45" t="str">
        <f>IF(COUNTIF(F$1:F91,F91)=1,MAX(E$1:E90)+1,"")</f>
        <v/>
      </c>
      <c r="F91" s="45" t="e">
        <f t="shared" si="39"/>
        <v>#N/A</v>
      </c>
      <c r="G91" s="10" t="e">
        <f t="shared" si="40"/>
        <v>#N/A</v>
      </c>
      <c r="H91" s="10" t="e">
        <f t="shared" si="53"/>
        <v>#REF!</v>
      </c>
      <c r="I91" s="10" t="e">
        <f t="shared" si="41"/>
        <v>#N/A</v>
      </c>
      <c r="J91" s="10" t="e">
        <f t="shared" si="42"/>
        <v>#N/A</v>
      </c>
      <c r="K91" s="10">
        <f>инф!C145</f>
        <v>0</v>
      </c>
      <c r="L91" s="10">
        <f>инф!D145</f>
        <v>0</v>
      </c>
      <c r="M91" s="10" t="e">
        <f>инф!#REF!</f>
        <v>#REF!</v>
      </c>
      <c r="N91" s="10" t="str">
        <f>"Сроки:
"
&amp;инф!E145</f>
        <v xml:space="preserve">Сроки:
</v>
      </c>
      <c r="O91" s="10" t="e">
        <f t="shared" si="43"/>
        <v>#REF!</v>
      </c>
      <c r="P91" s="10" t="s">
        <v>277</v>
      </c>
      <c r="Q91" s="46" t="str">
        <f>SUBSTITUTE(инф!E145,"1эт.",$Q$1)</f>
        <v/>
      </c>
      <c r="R91" s="46" t="str">
        <f t="shared" si="60"/>
        <v/>
      </c>
      <c r="S91" s="46" t="str">
        <f t="shared" si="61"/>
        <v/>
      </c>
      <c r="T91" s="46" t="str">
        <f>SUBSTITUTE(инф!E145,"1эт.",$T$1)</f>
        <v/>
      </c>
      <c r="U91" s="46" t="e">
        <f t="shared" si="56"/>
        <v>#VALUE!</v>
      </c>
      <c r="V91" s="46" t="e">
        <f t="shared" si="57"/>
        <v>#VALUE!</v>
      </c>
      <c r="W91" s="11" t="e">
        <f t="shared" si="44"/>
        <v>#REF!</v>
      </c>
      <c r="X91" s="12" t="s">
        <v>278</v>
      </c>
      <c r="Y91" s="32" t="str">
        <f t="shared" si="45"/>
        <v/>
      </c>
      <c r="Z91" s="32">
        <v>120</v>
      </c>
      <c r="AB91" s="50" t="e">
        <f t="shared" si="46"/>
        <v>#N/A</v>
      </c>
      <c r="AC91" s="50" t="e">
        <f t="shared" si="47"/>
        <v>#N/A</v>
      </c>
      <c r="AD91" s="33" t="str">
        <f t="shared" si="48"/>
        <v/>
      </c>
      <c r="AE91" s="1" t="str">
        <f t="shared" si="49"/>
        <v/>
      </c>
      <c r="AF91" s="1">
        <v>191</v>
      </c>
      <c r="AG91" s="1" t="str">
        <f t="shared" si="50"/>
        <v/>
      </c>
      <c r="AI91" s="1" t="str">
        <f t="shared" si="51"/>
        <v/>
      </c>
      <c r="AK91" s="1" t="str">
        <f t="shared" si="52"/>
        <v/>
      </c>
      <c r="AM91" s="1">
        <v>339</v>
      </c>
      <c r="AN91" s="75" t="e">
        <f t="shared" si="59"/>
        <v>#REF!</v>
      </c>
    </row>
    <row r="92" spans="1:40" ht="18.75" x14ac:dyDescent="0.25">
      <c r="A92" s="11" t="e">
        <f>инф!#REF!</f>
        <v>#REF!</v>
      </c>
      <c r="B92" s="10">
        <f>инф!A146</f>
        <v>0</v>
      </c>
      <c r="C92" s="30" t="str">
        <f>IF(COUNTIF(инф!B$1:'инф'!B146,инф!B146)=1,MAX(C$1:C91)+1,"")</f>
        <v/>
      </c>
      <c r="D92" s="44">
        <f>инф!B146</f>
        <v>0</v>
      </c>
      <c r="E92" s="45" t="str">
        <f>IF(COUNTIF(F$1:F92,F92)=1,MAX(E$1:E91)+1,"")</f>
        <v/>
      </c>
      <c r="F92" s="45" t="e">
        <f t="shared" si="39"/>
        <v>#N/A</v>
      </c>
      <c r="G92" s="10" t="e">
        <f t="shared" si="40"/>
        <v>#N/A</v>
      </c>
      <c r="H92" s="10" t="e">
        <f t="shared" si="53"/>
        <v>#REF!</v>
      </c>
      <c r="I92" s="10" t="e">
        <f t="shared" si="41"/>
        <v>#N/A</v>
      </c>
      <c r="J92" s="10" t="e">
        <f t="shared" si="42"/>
        <v>#N/A</v>
      </c>
      <c r="K92" s="10">
        <f>инф!C146</f>
        <v>0</v>
      </c>
      <c r="L92" s="10">
        <f>инф!D146</f>
        <v>0</v>
      </c>
      <c r="M92" s="10" t="e">
        <f>инф!#REF!</f>
        <v>#REF!</v>
      </c>
      <c r="N92" s="10" t="str">
        <f>"Сроки:
"
&amp;инф!E146</f>
        <v xml:space="preserve">Сроки:
</v>
      </c>
      <c r="O92" s="10" t="e">
        <f t="shared" si="43"/>
        <v>#REF!</v>
      </c>
      <c r="P92" s="10" t="s">
        <v>279</v>
      </c>
      <c r="Q92" s="46" t="str">
        <f>SUBSTITUTE(инф!E146,"1эт.",$Q$1)</f>
        <v/>
      </c>
      <c r="R92" s="46" t="str">
        <f t="shared" si="60"/>
        <v/>
      </c>
      <c r="S92" s="46" t="str">
        <f t="shared" si="61"/>
        <v/>
      </c>
      <c r="T92" s="46" t="str">
        <f>SUBSTITUTE(инф!E146,"1эт.",$T$1)</f>
        <v/>
      </c>
      <c r="U92" s="46" t="e">
        <f t="shared" si="56"/>
        <v>#VALUE!</v>
      </c>
      <c r="V92" s="46" t="e">
        <f t="shared" si="57"/>
        <v>#VALUE!</v>
      </c>
      <c r="W92" s="11" t="e">
        <f t="shared" si="44"/>
        <v>#REF!</v>
      </c>
      <c r="X92" s="12" t="s">
        <v>280</v>
      </c>
      <c r="Y92" s="32" t="str">
        <f t="shared" si="45"/>
        <v/>
      </c>
      <c r="Z92" s="32">
        <v>121</v>
      </c>
      <c r="AB92" s="50" t="e">
        <f t="shared" si="46"/>
        <v>#N/A</v>
      </c>
      <c r="AC92" s="50" t="e">
        <f t="shared" si="47"/>
        <v>#N/A</v>
      </c>
      <c r="AD92" s="33" t="str">
        <f t="shared" si="48"/>
        <v/>
      </c>
      <c r="AE92" s="1" t="str">
        <f t="shared" si="49"/>
        <v/>
      </c>
      <c r="AF92" s="1">
        <v>192</v>
      </c>
      <c r="AG92" s="1" t="str">
        <f t="shared" si="50"/>
        <v/>
      </c>
      <c r="AI92" s="1" t="str">
        <f t="shared" si="51"/>
        <v/>
      </c>
      <c r="AK92" s="1" t="str">
        <f t="shared" si="52"/>
        <v/>
      </c>
      <c r="AM92" s="1">
        <v>340</v>
      </c>
      <c r="AN92" s="75" t="e">
        <f t="shared" si="59"/>
        <v>#REF!</v>
      </c>
    </row>
    <row r="93" spans="1:40" ht="18.75" x14ac:dyDescent="0.25">
      <c r="A93" s="11" t="e">
        <f>инф!#REF!</f>
        <v>#REF!</v>
      </c>
      <c r="B93" s="10">
        <f>инф!A147</f>
        <v>0</v>
      </c>
      <c r="C93" s="30" t="str">
        <f>IF(COUNTIF(инф!B$1:'инф'!B147,инф!B147)=1,MAX(C$1:C92)+1,"")</f>
        <v/>
      </c>
      <c r="D93" s="44">
        <f>инф!B147</f>
        <v>0</v>
      </c>
      <c r="E93" s="45" t="str">
        <f>IF(COUNTIF(F$1:F93,F93)=1,MAX(E$1:E92)+1,"")</f>
        <v/>
      </c>
      <c r="F93" s="45" t="e">
        <f t="shared" si="39"/>
        <v>#N/A</v>
      </c>
      <c r="G93" s="10" t="e">
        <f t="shared" si="40"/>
        <v>#N/A</v>
      </c>
      <c r="H93" s="10" t="e">
        <f t="shared" si="53"/>
        <v>#REF!</v>
      </c>
      <c r="I93" s="10" t="e">
        <f t="shared" si="41"/>
        <v>#N/A</v>
      </c>
      <c r="J93" s="10" t="e">
        <f t="shared" si="42"/>
        <v>#N/A</v>
      </c>
      <c r="K93" s="10">
        <f>инф!C147</f>
        <v>0</v>
      </c>
      <c r="L93" s="10">
        <f>инф!D147</f>
        <v>0</v>
      </c>
      <c r="M93" s="10" t="e">
        <f>инф!#REF!</f>
        <v>#REF!</v>
      </c>
      <c r="N93" s="10" t="str">
        <f>"Сроки:
"
&amp;инф!E147</f>
        <v xml:space="preserve">Сроки:
</v>
      </c>
      <c r="O93" s="10" t="e">
        <f t="shared" si="43"/>
        <v>#REF!</v>
      </c>
      <c r="P93" s="10" t="s">
        <v>281</v>
      </c>
      <c r="Q93" s="46" t="str">
        <f>SUBSTITUTE(инф!E147,"1эт.",$Q$1)</f>
        <v/>
      </c>
      <c r="R93" s="46" t="str">
        <f t="shared" si="60"/>
        <v/>
      </c>
      <c r="S93" s="46" t="str">
        <f t="shared" si="61"/>
        <v/>
      </c>
      <c r="T93" s="46" t="str">
        <f>SUBSTITUTE(инф!E147,"1эт.",$T$1)</f>
        <v/>
      </c>
      <c r="U93" s="46" t="e">
        <f t="shared" si="56"/>
        <v>#VALUE!</v>
      </c>
      <c r="V93" s="46" t="e">
        <f t="shared" si="57"/>
        <v>#VALUE!</v>
      </c>
      <c r="W93" s="11" t="e">
        <f t="shared" si="44"/>
        <v>#REF!</v>
      </c>
      <c r="X93" s="12" t="s">
        <v>282</v>
      </c>
      <c r="Y93" s="32" t="str">
        <f t="shared" si="45"/>
        <v/>
      </c>
      <c r="Z93" s="32">
        <v>122</v>
      </c>
      <c r="AB93" s="50" t="e">
        <f t="shared" si="46"/>
        <v>#N/A</v>
      </c>
      <c r="AC93" s="50" t="e">
        <f t="shared" si="47"/>
        <v>#N/A</v>
      </c>
      <c r="AD93" s="33" t="str">
        <f t="shared" si="48"/>
        <v/>
      </c>
      <c r="AE93" s="1" t="str">
        <f t="shared" si="49"/>
        <v/>
      </c>
      <c r="AF93" s="1">
        <v>193</v>
      </c>
      <c r="AG93" s="1" t="str">
        <f t="shared" si="50"/>
        <v/>
      </c>
      <c r="AI93" s="1" t="str">
        <f t="shared" si="51"/>
        <v/>
      </c>
      <c r="AK93" s="1" t="str">
        <f t="shared" si="52"/>
        <v/>
      </c>
      <c r="AM93" s="1">
        <v>341</v>
      </c>
      <c r="AN93" s="75" t="e">
        <f t="shared" si="59"/>
        <v>#REF!</v>
      </c>
    </row>
    <row r="94" spans="1:40" ht="18.75" x14ac:dyDescent="0.25">
      <c r="A94" s="11" t="e">
        <f>инф!#REF!</f>
        <v>#REF!</v>
      </c>
      <c r="B94" s="10">
        <f>инф!A148</f>
        <v>0</v>
      </c>
      <c r="C94" s="30" t="str">
        <f>IF(COUNTIF(инф!B$1:'инф'!B148,инф!B148)=1,MAX(C$1:C93)+1,"")</f>
        <v/>
      </c>
      <c r="D94" s="44">
        <f>инф!B148</f>
        <v>0</v>
      </c>
      <c r="E94" s="45" t="str">
        <f>IF(COUNTIF(F$1:F94,F94)=1,MAX(E$1:E93)+1,"")</f>
        <v/>
      </c>
      <c r="F94" s="45" t="e">
        <f t="shared" si="39"/>
        <v>#N/A</v>
      </c>
      <c r="G94" s="10" t="e">
        <f t="shared" si="40"/>
        <v>#N/A</v>
      </c>
      <c r="H94" s="10" t="e">
        <f t="shared" si="53"/>
        <v>#REF!</v>
      </c>
      <c r="I94" s="10" t="e">
        <f t="shared" si="41"/>
        <v>#N/A</v>
      </c>
      <c r="J94" s="10" t="e">
        <f t="shared" si="42"/>
        <v>#N/A</v>
      </c>
      <c r="K94" s="10">
        <f>инф!C148</f>
        <v>0</v>
      </c>
      <c r="L94" s="10">
        <f>инф!D148</f>
        <v>0</v>
      </c>
      <c r="M94" s="10" t="e">
        <f>инф!#REF!</f>
        <v>#REF!</v>
      </c>
      <c r="N94" s="10" t="str">
        <f>"Сроки:
"
&amp;инф!E148</f>
        <v xml:space="preserve">Сроки:
</v>
      </c>
      <c r="O94" s="10" t="e">
        <f t="shared" si="43"/>
        <v>#REF!</v>
      </c>
      <c r="P94" s="10" t="s">
        <v>283</v>
      </c>
      <c r="Q94" s="46" t="str">
        <f>SUBSTITUTE(инф!E148,"1эт.",$Q$1)</f>
        <v/>
      </c>
      <c r="R94" s="46" t="str">
        <f t="shared" si="60"/>
        <v/>
      </c>
      <c r="S94" s="46" t="str">
        <f t="shared" si="61"/>
        <v/>
      </c>
      <c r="T94" s="46" t="str">
        <f>SUBSTITUTE(инф!E148,"1эт.",$T$1)</f>
        <v/>
      </c>
      <c r="U94" s="46" t="e">
        <f t="shared" si="56"/>
        <v>#VALUE!</v>
      </c>
      <c r="V94" s="46" t="e">
        <f t="shared" si="57"/>
        <v>#VALUE!</v>
      </c>
      <c r="W94" s="11" t="e">
        <f t="shared" si="44"/>
        <v>#REF!</v>
      </c>
      <c r="X94" s="12" t="s">
        <v>284</v>
      </c>
      <c r="Y94" s="32" t="str">
        <f t="shared" si="45"/>
        <v/>
      </c>
      <c r="Z94" s="32">
        <v>123</v>
      </c>
      <c r="AB94" s="50" t="e">
        <f t="shared" si="46"/>
        <v>#N/A</v>
      </c>
      <c r="AC94" s="50" t="e">
        <f t="shared" si="47"/>
        <v>#N/A</v>
      </c>
      <c r="AD94" s="33" t="str">
        <f t="shared" si="48"/>
        <v/>
      </c>
      <c r="AE94" s="1" t="str">
        <f t="shared" si="49"/>
        <v/>
      </c>
      <c r="AF94" s="1">
        <v>194</v>
      </c>
      <c r="AG94" s="1" t="str">
        <f t="shared" si="50"/>
        <v/>
      </c>
      <c r="AI94" s="1" t="str">
        <f t="shared" si="51"/>
        <v/>
      </c>
      <c r="AK94" s="1" t="str">
        <f t="shared" si="52"/>
        <v/>
      </c>
      <c r="AM94" s="1">
        <v>342</v>
      </c>
      <c r="AN94" s="75" t="e">
        <f t="shared" si="59"/>
        <v>#REF!</v>
      </c>
    </row>
    <row r="95" spans="1:40" ht="18.75" x14ac:dyDescent="0.25">
      <c r="A95" s="11" t="e">
        <f>инф!#REF!</f>
        <v>#REF!</v>
      </c>
      <c r="B95" s="10">
        <f>инф!A149</f>
        <v>0</v>
      </c>
      <c r="C95" s="30" t="str">
        <f>IF(COUNTIF(инф!B$1:'инф'!B149,инф!B149)=1,MAX(C$1:C94)+1,"")</f>
        <v/>
      </c>
      <c r="D95" s="44">
        <f>инф!B149</f>
        <v>0</v>
      </c>
      <c r="E95" s="45" t="str">
        <f>IF(COUNTIF(F$1:F95,F95)=1,MAX(E$1:E94)+1,"")</f>
        <v/>
      </c>
      <c r="F95" s="45" t="e">
        <f t="shared" si="39"/>
        <v>#N/A</v>
      </c>
      <c r="G95" s="10" t="e">
        <f t="shared" si="40"/>
        <v>#N/A</v>
      </c>
      <c r="H95" s="10" t="e">
        <f t="shared" si="53"/>
        <v>#REF!</v>
      </c>
      <c r="I95" s="10" t="e">
        <f t="shared" si="41"/>
        <v>#N/A</v>
      </c>
      <c r="J95" s="10" t="e">
        <f t="shared" si="42"/>
        <v>#N/A</v>
      </c>
      <c r="K95" s="10">
        <f>инф!C149</f>
        <v>0</v>
      </c>
      <c r="L95" s="10">
        <f>инф!D149</f>
        <v>0</v>
      </c>
      <c r="M95" s="10" t="e">
        <f>инф!#REF!</f>
        <v>#REF!</v>
      </c>
      <c r="N95" s="10" t="str">
        <f>"Сроки:
"
&amp;инф!E149</f>
        <v xml:space="preserve">Сроки:
</v>
      </c>
      <c r="O95" s="10" t="e">
        <f t="shared" si="43"/>
        <v>#REF!</v>
      </c>
      <c r="P95" s="10" t="s">
        <v>285</v>
      </c>
      <c r="Q95" s="46" t="str">
        <f>SUBSTITUTE(инф!E149,"1эт.",$Q$1)</f>
        <v/>
      </c>
      <c r="R95" s="46" t="str">
        <f t="shared" si="60"/>
        <v/>
      </c>
      <c r="S95" s="46" t="str">
        <f t="shared" si="61"/>
        <v/>
      </c>
      <c r="T95" s="46" t="str">
        <f>SUBSTITUTE(инф!E149,"1эт.",$T$1)</f>
        <v/>
      </c>
      <c r="U95" s="46" t="e">
        <f t="shared" si="56"/>
        <v>#VALUE!</v>
      </c>
      <c r="V95" s="46" t="e">
        <f t="shared" si="57"/>
        <v>#VALUE!</v>
      </c>
      <c r="W95" s="11" t="e">
        <f t="shared" si="44"/>
        <v>#REF!</v>
      </c>
      <c r="X95" s="12" t="s">
        <v>286</v>
      </c>
      <c r="Y95" s="32" t="str">
        <f t="shared" si="45"/>
        <v/>
      </c>
      <c r="Z95" s="32">
        <v>124</v>
      </c>
      <c r="AB95" s="50" t="e">
        <f t="shared" si="46"/>
        <v>#N/A</v>
      </c>
      <c r="AC95" s="50" t="e">
        <f t="shared" si="47"/>
        <v>#N/A</v>
      </c>
      <c r="AD95" s="33" t="str">
        <f t="shared" si="48"/>
        <v/>
      </c>
      <c r="AE95" s="1" t="str">
        <f t="shared" si="49"/>
        <v/>
      </c>
      <c r="AF95" s="1">
        <v>195</v>
      </c>
      <c r="AG95" s="1" t="str">
        <f t="shared" si="50"/>
        <v/>
      </c>
      <c r="AI95" s="1" t="str">
        <f t="shared" si="51"/>
        <v/>
      </c>
      <c r="AK95" s="1" t="str">
        <f t="shared" si="52"/>
        <v/>
      </c>
      <c r="AM95" s="1">
        <v>343</v>
      </c>
      <c r="AN95" s="75" t="e">
        <f t="shared" si="59"/>
        <v>#REF!</v>
      </c>
    </row>
    <row r="96" spans="1:40" ht="18.75" x14ac:dyDescent="0.25">
      <c r="A96" s="11" t="e">
        <f>инф!#REF!</f>
        <v>#REF!</v>
      </c>
      <c r="B96" s="10">
        <f>инф!A150</f>
        <v>0</v>
      </c>
      <c r="C96" s="30" t="str">
        <f>IF(COUNTIF(инф!B$1:'инф'!B150,инф!B150)=1,MAX(C$1:C95)+1,"")</f>
        <v/>
      </c>
      <c r="D96" s="44">
        <f>инф!B150</f>
        <v>0</v>
      </c>
      <c r="E96" s="45" t="str">
        <f>IF(COUNTIF(F$1:F96,F96)=1,MAX(E$1:E95)+1,"")</f>
        <v/>
      </c>
      <c r="F96" s="45" t="e">
        <f t="shared" si="39"/>
        <v>#N/A</v>
      </c>
      <c r="G96" s="10" t="e">
        <f t="shared" si="40"/>
        <v>#N/A</v>
      </c>
      <c r="H96" s="10" t="e">
        <f t="shared" si="53"/>
        <v>#REF!</v>
      </c>
      <c r="I96" s="10" t="e">
        <f t="shared" si="41"/>
        <v>#N/A</v>
      </c>
      <c r="J96" s="10" t="e">
        <f t="shared" si="42"/>
        <v>#N/A</v>
      </c>
      <c r="K96" s="10">
        <f>инф!C150</f>
        <v>0</v>
      </c>
      <c r="L96" s="10">
        <f>инф!D150</f>
        <v>0</v>
      </c>
      <c r="M96" s="10" t="e">
        <f>инф!#REF!</f>
        <v>#REF!</v>
      </c>
      <c r="N96" s="10" t="str">
        <f>"Сроки:
"
&amp;инф!E150</f>
        <v xml:space="preserve">Сроки:
</v>
      </c>
      <c r="O96" s="10" t="e">
        <f t="shared" si="43"/>
        <v>#REF!</v>
      </c>
      <c r="P96" s="10" t="s">
        <v>287</v>
      </c>
      <c r="Q96" s="46" t="str">
        <f>SUBSTITUTE(инф!E150,"1эт.",$Q$1)</f>
        <v/>
      </c>
      <c r="R96" s="46" t="str">
        <f t="shared" si="60"/>
        <v/>
      </c>
      <c r="S96" s="46" t="str">
        <f t="shared" si="61"/>
        <v/>
      </c>
      <c r="T96" s="46" t="str">
        <f>SUBSTITUTE(инф!E150,"1эт.",$T$1)</f>
        <v/>
      </c>
      <c r="U96" s="46" t="e">
        <f t="shared" si="56"/>
        <v>#VALUE!</v>
      </c>
      <c r="V96" s="46" t="e">
        <f t="shared" si="57"/>
        <v>#VALUE!</v>
      </c>
      <c r="W96" s="11" t="e">
        <f t="shared" si="44"/>
        <v>#REF!</v>
      </c>
      <c r="X96" s="12" t="s">
        <v>288</v>
      </c>
      <c r="Y96" s="32" t="str">
        <f t="shared" si="45"/>
        <v/>
      </c>
      <c r="Z96" s="32">
        <v>125</v>
      </c>
      <c r="AB96" s="50" t="e">
        <f t="shared" si="46"/>
        <v>#N/A</v>
      </c>
      <c r="AC96" s="50" t="e">
        <f t="shared" si="47"/>
        <v>#N/A</v>
      </c>
      <c r="AD96" s="33" t="str">
        <f t="shared" si="48"/>
        <v/>
      </c>
      <c r="AE96" s="1" t="str">
        <f t="shared" si="49"/>
        <v/>
      </c>
      <c r="AF96" s="1">
        <v>196</v>
      </c>
      <c r="AG96" s="1" t="str">
        <f t="shared" si="50"/>
        <v/>
      </c>
      <c r="AI96" s="1" t="str">
        <f t="shared" si="51"/>
        <v/>
      </c>
      <c r="AK96" s="1" t="str">
        <f t="shared" si="52"/>
        <v/>
      </c>
      <c r="AM96" s="1">
        <v>344</v>
      </c>
      <c r="AN96" s="75" t="e">
        <f t="shared" si="59"/>
        <v>#REF!</v>
      </c>
    </row>
    <row r="97" spans="1:40" ht="18.75" x14ac:dyDescent="0.25">
      <c r="A97" s="11" t="e">
        <f>инф!#REF!</f>
        <v>#REF!</v>
      </c>
      <c r="B97" s="10">
        <f>инф!A151</f>
        <v>0</v>
      </c>
      <c r="C97" s="30" t="str">
        <f>IF(COUNTIF(инф!B$1:'инф'!B151,инф!B151)=1,MAX(C$1:C96)+1,"")</f>
        <v/>
      </c>
      <c r="D97" s="44">
        <f>инф!B151</f>
        <v>0</v>
      </c>
      <c r="E97" s="45" t="str">
        <f>IF(COUNTIF(F$1:F97,F97)=1,MAX(E$1:E96)+1,"")</f>
        <v/>
      </c>
      <c r="F97" s="45" t="e">
        <f t="shared" si="39"/>
        <v>#N/A</v>
      </c>
      <c r="G97" s="10" t="e">
        <f t="shared" si="40"/>
        <v>#N/A</v>
      </c>
      <c r="H97" s="10" t="e">
        <f t="shared" si="53"/>
        <v>#REF!</v>
      </c>
      <c r="I97" s="10" t="e">
        <f t="shared" si="41"/>
        <v>#N/A</v>
      </c>
      <c r="J97" s="10" t="e">
        <f t="shared" si="42"/>
        <v>#N/A</v>
      </c>
      <c r="K97" s="10">
        <f>инф!C151</f>
        <v>0</v>
      </c>
      <c r="L97" s="10">
        <f>инф!D151</f>
        <v>0</v>
      </c>
      <c r="M97" s="10" t="e">
        <f>инф!#REF!</f>
        <v>#REF!</v>
      </c>
      <c r="N97" s="10" t="str">
        <f>"Сроки:
"
&amp;инф!E151</f>
        <v xml:space="preserve">Сроки:
</v>
      </c>
      <c r="O97" s="10" t="e">
        <f t="shared" si="43"/>
        <v>#REF!</v>
      </c>
      <c r="P97" s="10" t="s">
        <v>289</v>
      </c>
      <c r="Q97" s="46" t="str">
        <f>SUBSTITUTE(инф!E151,"1эт.",$Q$1)</f>
        <v/>
      </c>
      <c r="R97" s="46" t="str">
        <f t="shared" si="60"/>
        <v/>
      </c>
      <c r="S97" s="46" t="str">
        <f t="shared" si="61"/>
        <v/>
      </c>
      <c r="T97" s="46" t="str">
        <f>SUBSTITUTE(инф!E151,"1эт.",$T$1)</f>
        <v/>
      </c>
      <c r="U97" s="46" t="e">
        <f t="shared" si="56"/>
        <v>#VALUE!</v>
      </c>
      <c r="V97" s="46" t="e">
        <f t="shared" si="57"/>
        <v>#VALUE!</v>
      </c>
      <c r="W97" s="11" t="e">
        <f t="shared" si="44"/>
        <v>#REF!</v>
      </c>
      <c r="X97" s="12" t="s">
        <v>290</v>
      </c>
      <c r="Y97" s="32" t="str">
        <f t="shared" si="45"/>
        <v/>
      </c>
      <c r="Z97" s="32">
        <v>126</v>
      </c>
      <c r="AB97" s="50" t="e">
        <f t="shared" si="46"/>
        <v>#N/A</v>
      </c>
      <c r="AC97" s="50" t="e">
        <f t="shared" si="47"/>
        <v>#N/A</v>
      </c>
      <c r="AD97" s="33" t="str">
        <f t="shared" si="48"/>
        <v/>
      </c>
      <c r="AE97" s="1" t="str">
        <f t="shared" si="49"/>
        <v/>
      </c>
      <c r="AF97" s="1">
        <v>197</v>
      </c>
      <c r="AG97" s="1" t="str">
        <f t="shared" si="50"/>
        <v/>
      </c>
      <c r="AI97" s="1" t="str">
        <f t="shared" si="51"/>
        <v/>
      </c>
      <c r="AK97" s="1" t="str">
        <f t="shared" si="52"/>
        <v/>
      </c>
      <c r="AM97" s="1">
        <v>345</v>
      </c>
      <c r="AN97" s="75" t="e">
        <f t="shared" si="59"/>
        <v>#REF!</v>
      </c>
    </row>
    <row r="98" spans="1:40" ht="18.75" x14ac:dyDescent="0.25">
      <c r="A98" s="11" t="e">
        <f>инф!#REF!</f>
        <v>#REF!</v>
      </c>
      <c r="B98" s="10">
        <f>инф!A152</f>
        <v>0</v>
      </c>
      <c r="C98" s="30" t="str">
        <f>IF(COUNTIF(инф!B$1:'инф'!B152,инф!B152)=1,MAX(C$1:C97)+1,"")</f>
        <v/>
      </c>
      <c r="D98" s="44">
        <f>инф!B152</f>
        <v>0</v>
      </c>
      <c r="E98" s="45" t="str">
        <f>IF(COUNTIF(F$1:F98,F98)=1,MAX(E$1:E97)+1,"")</f>
        <v/>
      </c>
      <c r="F98" s="45" t="e">
        <f t="shared" ref="F98:F129" si="63">G98&amp;", "&amp;I98&amp;", "&amp;O98&amp;", "&amp;J98&amp;W98</f>
        <v>#N/A</v>
      </c>
      <c r="G98" s="10" t="e">
        <f t="shared" si="40"/>
        <v>#N/A</v>
      </c>
      <c r="H98" s="10" t="e">
        <f t="shared" si="53"/>
        <v>#REF!</v>
      </c>
      <c r="I98" s="10" t="e">
        <f t="shared" ref="I98:I129" si="64">VLOOKUP(D98,$AE$1:$AF$1000,2,0)</f>
        <v>#N/A</v>
      </c>
      <c r="J98" s="10" t="e">
        <f t="shared" ref="J98:J129" si="65">VLOOKUP(D98,$AG$1:$AH$1000,2,0)</f>
        <v>#N/A</v>
      </c>
      <c r="K98" s="10">
        <f>инф!C152</f>
        <v>0</v>
      </c>
      <c r="L98" s="10">
        <f>инф!D152</f>
        <v>0</v>
      </c>
      <c r="M98" s="10" t="e">
        <f>инф!#REF!</f>
        <v>#REF!</v>
      </c>
      <c r="N98" s="10" t="str">
        <f>"Сроки:
"
&amp;инф!E152</f>
        <v xml:space="preserve">Сроки:
</v>
      </c>
      <c r="O98" s="10" t="e">
        <f t="shared" si="43"/>
        <v>#REF!</v>
      </c>
      <c r="P98" s="10" t="s">
        <v>291</v>
      </c>
      <c r="Q98" s="46" t="str">
        <f>SUBSTITUTE(инф!E152,"1эт.",$Q$1)</f>
        <v/>
      </c>
      <c r="R98" s="46" t="str">
        <f>SUBSTITUTE(Q98,"2эт.",$R$1)</f>
        <v/>
      </c>
      <c r="S98" s="46" t="str">
        <f>SUBSTITUTE(R98,"3эт.",$S$1)</f>
        <v/>
      </c>
      <c r="T98" s="46" t="str">
        <f>SUBSTITUTE(инф!E152,"1эт.",$T$1)</f>
        <v/>
      </c>
      <c r="U98" s="46" t="e">
        <f t="shared" si="56"/>
        <v>#VALUE!</v>
      </c>
      <c r="V98" s="46" t="e">
        <f t="shared" si="57"/>
        <v>#VALUE!</v>
      </c>
      <c r="W98" s="11" t="e">
        <f t="shared" si="44"/>
        <v>#REF!</v>
      </c>
      <c r="X98" s="12" t="s">
        <v>292</v>
      </c>
      <c r="Y98" s="32" t="str">
        <f t="shared" ref="Y98:Y106" si="66">IF(MAX(C97:C1096)&lt;ROW(97:97),"",VLOOKUP(ROW(97:97),C97:D1096,2))</f>
        <v/>
      </c>
      <c r="Z98" s="32">
        <v>127</v>
      </c>
      <c r="AB98" s="50" t="e">
        <f t="shared" ref="AB98:AB129" si="67">VLOOKUP(D98,$AI$1:$AJ$1000,2,0)</f>
        <v>#N/A</v>
      </c>
      <c r="AC98" s="50" t="e">
        <f t="shared" ref="AC98:AC129" si="68">VLOOKUP(D98,$AK$1:$AL$1000,2,0)</f>
        <v>#N/A</v>
      </c>
      <c r="AD98" s="33" t="str">
        <f t="shared" ref="AD98:AD106" si="69">IF(MAX(E97:E1096)&lt;ROW(97:97),"",VLOOKUP(ROW(97:97),E97:F1096,2))</f>
        <v/>
      </c>
      <c r="AE98" s="1" t="str">
        <f t="shared" ref="AE98:AE105" si="70">IF(MAX(C97:C1096)&lt;ROW(97:97),"",VLOOKUP(ROW(97:97),C97:D1096,2))</f>
        <v/>
      </c>
      <c r="AF98" s="1">
        <v>198</v>
      </c>
      <c r="AG98" s="1" t="str">
        <f t="shared" ref="AG98:AG129" si="71">IF(MAX(C97:C1096)&lt;ROW(97:97),"",VLOOKUP(ROW(97:97),C97:D1096,2))</f>
        <v/>
      </c>
      <c r="AI98" s="1" t="str">
        <f t="shared" ref="AI98:AI129" si="72">IF(MAX(C97:C1096)&lt;ROW(97:97),"",VLOOKUP(ROW(97:97),C97:D1096,2))</f>
        <v/>
      </c>
      <c r="AK98" s="1" t="str">
        <f t="shared" ref="AK98:AK129" si="73">IF(MAX(C97:C1096)&lt;ROW(97:97),"",VLOOKUP(ROW(97:97),C97:D1096,2))</f>
        <v/>
      </c>
      <c r="AM98" s="1">
        <v>346</v>
      </c>
      <c r="AN98" s="75" t="e">
        <f t="shared" si="59"/>
        <v>#REF!</v>
      </c>
    </row>
    <row r="99" spans="1:40" ht="18.75" x14ac:dyDescent="0.25">
      <c r="A99" s="11" t="e">
        <f>инф!#REF!</f>
        <v>#REF!</v>
      </c>
      <c r="B99" s="10">
        <f>инф!A153</f>
        <v>0</v>
      </c>
      <c r="C99" s="30" t="str">
        <f>IF(COUNTIF(инф!B$1:'инф'!B153,инф!B153)=1,MAX(C$1:C98)+1,"")</f>
        <v/>
      </c>
      <c r="D99" s="44">
        <f>инф!B153</f>
        <v>0</v>
      </c>
      <c r="E99" s="45" t="str">
        <f>IF(COUNTIF(F$1:F99,F99)=1,MAX(E$1:E98)+1,"")</f>
        <v/>
      </c>
      <c r="F99" s="45" t="e">
        <f t="shared" si="63"/>
        <v>#N/A</v>
      </c>
      <c r="G99" s="10" t="e">
        <f t="shared" si="40"/>
        <v>#N/A</v>
      </c>
      <c r="H99" s="10" t="e">
        <f t="shared" si="53"/>
        <v>#REF!</v>
      </c>
      <c r="I99" s="10" t="e">
        <f t="shared" si="64"/>
        <v>#N/A</v>
      </c>
      <c r="J99" s="10" t="e">
        <f t="shared" si="65"/>
        <v>#N/A</v>
      </c>
      <c r="K99" s="10">
        <f>инф!C153</f>
        <v>0</v>
      </c>
      <c r="L99" s="10">
        <f>инф!D153</f>
        <v>0</v>
      </c>
      <c r="M99" s="10" t="e">
        <f>инф!#REF!</f>
        <v>#REF!</v>
      </c>
      <c r="N99" s="10" t="str">
        <f>"Сроки:
"
&amp;инф!E153</f>
        <v xml:space="preserve">Сроки:
</v>
      </c>
      <c r="O99" s="10" t="e">
        <f t="shared" si="43"/>
        <v>#REF!</v>
      </c>
      <c r="P99" s="10" t="s">
        <v>293</v>
      </c>
      <c r="Q99" s="46" t="str">
        <f>SUBSTITUTE(инф!E153,"1эт.",$Q$1)</f>
        <v/>
      </c>
      <c r="R99" s="46" t="str">
        <f>SUBSTITUTE(Q99,"2эт.",$R$1)</f>
        <v/>
      </c>
      <c r="S99" s="46" t="str">
        <f>SUBSTITUTE(R99,"3эт.",$S$1)</f>
        <v/>
      </c>
      <c r="T99" s="46" t="str">
        <f>SUBSTITUTE(инф!E153,"1эт.",$T$1)</f>
        <v/>
      </c>
      <c r="U99" s="46" t="e">
        <f t="shared" si="56"/>
        <v>#VALUE!</v>
      </c>
      <c r="V99" s="46" t="e">
        <f t="shared" si="57"/>
        <v>#VALUE!</v>
      </c>
      <c r="W99" s="11" t="e">
        <f t="shared" si="44"/>
        <v>#REF!</v>
      </c>
      <c r="X99" s="12" t="s">
        <v>294</v>
      </c>
      <c r="Y99" s="32" t="str">
        <f t="shared" si="66"/>
        <v/>
      </c>
      <c r="Z99" s="32">
        <v>128</v>
      </c>
      <c r="AB99" s="50" t="e">
        <f t="shared" si="67"/>
        <v>#N/A</v>
      </c>
      <c r="AC99" s="50" t="e">
        <f t="shared" si="68"/>
        <v>#N/A</v>
      </c>
      <c r="AD99" s="33" t="str">
        <f t="shared" si="69"/>
        <v/>
      </c>
      <c r="AE99" s="1" t="str">
        <f t="shared" si="70"/>
        <v/>
      </c>
      <c r="AF99" s="1">
        <v>199</v>
      </c>
      <c r="AG99" s="1" t="str">
        <f t="shared" si="71"/>
        <v/>
      </c>
      <c r="AI99" s="1" t="str">
        <f t="shared" si="72"/>
        <v/>
      </c>
      <c r="AK99" s="1" t="str">
        <f t="shared" si="73"/>
        <v/>
      </c>
      <c r="AM99" s="1">
        <v>347</v>
      </c>
      <c r="AN99" s="75" t="e">
        <f t="shared" si="59"/>
        <v>#REF!</v>
      </c>
    </row>
    <row r="100" spans="1:40" ht="18.75" x14ac:dyDescent="0.25">
      <c r="A100" s="11" t="e">
        <f>инф!#REF!</f>
        <v>#REF!</v>
      </c>
      <c r="B100" s="10">
        <f>инф!A154</f>
        <v>0</v>
      </c>
      <c r="C100" s="30" t="str">
        <f>IF(COUNTIF(инф!B$1:'инф'!B154,инф!B154)=1,MAX(C$1:C99)+1,"")</f>
        <v/>
      </c>
      <c r="D100" s="44">
        <f>инф!B154</f>
        <v>0</v>
      </c>
      <c r="E100" s="45" t="str">
        <f>IF(COUNTIF(F$1:F100,F100)=1,MAX(E$1:E99)+1,"")</f>
        <v/>
      </c>
      <c r="F100" s="45" t="e">
        <f t="shared" si="63"/>
        <v>#N/A</v>
      </c>
      <c r="G100" s="10" t="e">
        <f t="shared" si="40"/>
        <v>#N/A</v>
      </c>
      <c r="H100" s="10" t="e">
        <f t="shared" si="53"/>
        <v>#REF!</v>
      </c>
      <c r="I100" s="10" t="e">
        <f t="shared" si="64"/>
        <v>#N/A</v>
      </c>
      <c r="J100" s="10" t="e">
        <f t="shared" si="65"/>
        <v>#N/A</v>
      </c>
      <c r="K100" s="10">
        <f>инф!C154</f>
        <v>0</v>
      </c>
      <c r="L100" s="10">
        <f>инф!D154</f>
        <v>0</v>
      </c>
      <c r="M100" s="10" t="e">
        <f>инф!#REF!</f>
        <v>#REF!</v>
      </c>
      <c r="N100" s="10" t="str">
        <f>"Сроки:
"
&amp;инф!E154</f>
        <v xml:space="preserve">Сроки:
</v>
      </c>
      <c r="O100" s="10" t="e">
        <f t="shared" si="43"/>
        <v>#REF!</v>
      </c>
      <c r="P100" s="10" t="s">
        <v>295</v>
      </c>
      <c r="Q100" s="46" t="str">
        <f>SUBSTITUTE(инф!E154,"1эт.",$Q$1)</f>
        <v/>
      </c>
      <c r="R100" s="46" t="str">
        <f>SUBSTITUTE(Q100,"2эт.",$R$1)</f>
        <v/>
      </c>
      <c r="S100" s="46" t="str">
        <f>SUBSTITUTE(R100,"3эт.",$S$1)</f>
        <v/>
      </c>
      <c r="T100" s="46" t="str">
        <f>SUBSTITUTE(инф!E154,"1эт.",$T$1)</f>
        <v/>
      </c>
      <c r="U100" s="46" t="e">
        <f t="shared" si="56"/>
        <v>#VALUE!</v>
      </c>
      <c r="V100" s="46" t="e">
        <f t="shared" si="57"/>
        <v>#VALUE!</v>
      </c>
      <c r="W100" s="11" t="e">
        <f t="shared" si="44"/>
        <v>#REF!</v>
      </c>
      <c r="X100" s="12" t="s">
        <v>296</v>
      </c>
      <c r="Y100" s="32" t="str">
        <f t="shared" si="66"/>
        <v/>
      </c>
      <c r="Z100" s="32">
        <v>129</v>
      </c>
      <c r="AB100" s="50" t="e">
        <f t="shared" si="67"/>
        <v>#N/A</v>
      </c>
      <c r="AC100" s="50" t="e">
        <f t="shared" si="68"/>
        <v>#N/A</v>
      </c>
      <c r="AD100" s="33" t="str">
        <f t="shared" si="69"/>
        <v/>
      </c>
      <c r="AE100" s="1" t="str">
        <f t="shared" si="70"/>
        <v/>
      </c>
      <c r="AF100" s="1">
        <v>200</v>
      </c>
      <c r="AG100" s="1" t="str">
        <f t="shared" si="71"/>
        <v/>
      </c>
      <c r="AI100" s="1" t="str">
        <f t="shared" si="72"/>
        <v/>
      </c>
      <c r="AK100" s="1" t="str">
        <f t="shared" si="73"/>
        <v/>
      </c>
      <c r="AM100" s="1">
        <v>348</v>
      </c>
      <c r="AN100" s="75" t="e">
        <f t="shared" si="59"/>
        <v>#REF!</v>
      </c>
    </row>
    <row r="101" spans="1:40" ht="18.75" x14ac:dyDescent="0.25">
      <c r="A101" s="11" t="e">
        <f>инф!#REF!</f>
        <v>#REF!</v>
      </c>
      <c r="B101" s="10">
        <f>инф!A155</f>
        <v>0</v>
      </c>
      <c r="C101" s="30" t="str">
        <f>IF(COUNTIF(инф!B$1:'инф'!B155,инф!B155)=1,MAX(C$1:C100)+1,"")</f>
        <v/>
      </c>
      <c r="D101" s="44">
        <f>инф!B155</f>
        <v>0</v>
      </c>
      <c r="E101" s="45" t="str">
        <f>IF(COUNTIF(F$1:F101,F101)=1,MAX(E$1:E100)+1,"")</f>
        <v/>
      </c>
      <c r="F101" s="45" t="e">
        <f t="shared" si="63"/>
        <v>#N/A</v>
      </c>
      <c r="G101" s="10" t="e">
        <f t="shared" si="40"/>
        <v>#N/A</v>
      </c>
      <c r="H101" s="10" t="e">
        <f t="shared" si="53"/>
        <v>#REF!</v>
      </c>
      <c r="I101" s="10" t="e">
        <f t="shared" si="64"/>
        <v>#N/A</v>
      </c>
      <c r="J101" s="10" t="e">
        <f t="shared" si="65"/>
        <v>#N/A</v>
      </c>
      <c r="K101" s="10">
        <f>инф!C155</f>
        <v>0</v>
      </c>
      <c r="L101" s="10">
        <f>инф!D155</f>
        <v>0</v>
      </c>
      <c r="M101" s="10" t="e">
        <f>инф!#REF!</f>
        <v>#REF!</v>
      </c>
      <c r="N101" s="10" t="str">
        <f>"Сроки:
"
&amp;инф!E155</f>
        <v xml:space="preserve">Сроки:
</v>
      </c>
      <c r="O101" s="10" t="e">
        <f t="shared" si="43"/>
        <v>#REF!</v>
      </c>
      <c r="P101" s="10" t="s">
        <v>297</v>
      </c>
      <c r="Q101" s="46" t="str">
        <f>SUBSTITUTE(инф!E155,"1эт.",$Q$1)</f>
        <v/>
      </c>
      <c r="R101" s="46" t="str">
        <f>SUBSTITUTE(Q101,"2эт.",$R$1)</f>
        <v/>
      </c>
      <c r="S101" s="46" t="str">
        <f>SUBSTITUTE(R101,"3эт.",$S$1)</f>
        <v/>
      </c>
      <c r="T101" s="46" t="str">
        <f>SUBSTITUTE(инф!E155,"1эт.",$T$1)</f>
        <v/>
      </c>
      <c r="U101" s="46" t="e">
        <f t="shared" si="56"/>
        <v>#VALUE!</v>
      </c>
      <c r="V101" s="46" t="e">
        <f t="shared" si="57"/>
        <v>#VALUE!</v>
      </c>
      <c r="W101" s="11" t="e">
        <f t="shared" si="44"/>
        <v>#REF!</v>
      </c>
      <c r="X101" s="12" t="s">
        <v>298</v>
      </c>
      <c r="Y101" s="32" t="str">
        <f t="shared" si="66"/>
        <v/>
      </c>
      <c r="Z101" s="32">
        <v>130</v>
      </c>
      <c r="AB101" s="50" t="e">
        <f t="shared" si="67"/>
        <v>#N/A</v>
      </c>
      <c r="AC101" s="50" t="e">
        <f t="shared" si="68"/>
        <v>#N/A</v>
      </c>
      <c r="AD101" s="33" t="str">
        <f t="shared" si="69"/>
        <v/>
      </c>
      <c r="AE101" s="1" t="str">
        <f t="shared" si="70"/>
        <v/>
      </c>
      <c r="AF101" s="1">
        <v>201</v>
      </c>
      <c r="AG101" s="1" t="str">
        <f t="shared" si="71"/>
        <v/>
      </c>
      <c r="AI101" s="1" t="str">
        <f t="shared" si="72"/>
        <v/>
      </c>
      <c r="AK101" s="1" t="str">
        <f t="shared" si="73"/>
        <v/>
      </c>
      <c r="AM101" s="1">
        <v>349</v>
      </c>
      <c r="AN101" s="75" t="e">
        <f t="shared" si="59"/>
        <v>#REF!</v>
      </c>
    </row>
    <row r="102" spans="1:40" ht="18.75" x14ac:dyDescent="0.25">
      <c r="A102" s="11" t="e">
        <f>инф!#REF!</f>
        <v>#REF!</v>
      </c>
      <c r="B102" s="10">
        <f>инф!A156</f>
        <v>0</v>
      </c>
      <c r="C102" s="30" t="str">
        <f>IF(COUNTIF(инф!B$1:'инф'!B156,инф!B156)=1,MAX(C$1:C101)+1,"")</f>
        <v/>
      </c>
      <c r="D102" s="44">
        <f>инф!B156</f>
        <v>0</v>
      </c>
      <c r="E102" s="45" t="str">
        <f>IF(COUNTIF(F$1:F102,F102)=1,MAX(E$1:E101)+1,"")</f>
        <v/>
      </c>
      <c r="F102" s="45" t="e">
        <f t="shared" si="63"/>
        <v>#N/A</v>
      </c>
      <c r="G102" s="10" t="e">
        <f t="shared" si="40"/>
        <v>#N/A</v>
      </c>
      <c r="H102" s="10" t="e">
        <f t="shared" si="53"/>
        <v>#REF!</v>
      </c>
      <c r="I102" s="10" t="e">
        <f t="shared" si="64"/>
        <v>#N/A</v>
      </c>
      <c r="J102" s="10" t="e">
        <f t="shared" si="65"/>
        <v>#N/A</v>
      </c>
      <c r="K102" s="10">
        <f>инф!C156</f>
        <v>0</v>
      </c>
      <c r="L102" s="10">
        <f>инф!D156</f>
        <v>0</v>
      </c>
      <c r="M102" s="10" t="e">
        <f>инф!#REF!</f>
        <v>#REF!</v>
      </c>
      <c r="N102" s="10" t="str">
        <f>"Сроки:
"
&amp;инф!E156</f>
        <v xml:space="preserve">Сроки:
</v>
      </c>
      <c r="O102" s="10" t="e">
        <f t="shared" si="43"/>
        <v>#REF!</v>
      </c>
      <c r="P102" s="10" t="s">
        <v>299</v>
      </c>
      <c r="Q102" s="46" t="str">
        <f>SUBSTITUTE(инф!E156,"1эт.",$Q$1)</f>
        <v/>
      </c>
      <c r="R102" s="46" t="str">
        <f>SUBSTITUTE(Q102,"2эт.",$R$1)</f>
        <v/>
      </c>
      <c r="S102" s="46" t="str">
        <f>SUBSTITUTE(R102,"3эт.",$S$1)</f>
        <v/>
      </c>
      <c r="T102" s="46" t="str">
        <f>SUBSTITUTE(инф!E156,"1эт.",$T$1)</f>
        <v/>
      </c>
      <c r="U102" s="46" t="e">
        <f t="shared" si="56"/>
        <v>#VALUE!</v>
      </c>
      <c r="V102" s="46" t="e">
        <f t="shared" si="57"/>
        <v>#VALUE!</v>
      </c>
      <c r="W102" s="11" t="e">
        <f t="shared" si="44"/>
        <v>#REF!</v>
      </c>
      <c r="X102" s="12" t="s">
        <v>27</v>
      </c>
      <c r="Y102" s="32" t="str">
        <f t="shared" si="66"/>
        <v/>
      </c>
      <c r="Z102" s="32">
        <v>131</v>
      </c>
      <c r="AB102" s="50" t="e">
        <f t="shared" si="67"/>
        <v>#N/A</v>
      </c>
      <c r="AC102" s="50" t="e">
        <f t="shared" si="68"/>
        <v>#N/A</v>
      </c>
      <c r="AD102" s="33" t="str">
        <f t="shared" si="69"/>
        <v/>
      </c>
      <c r="AE102" s="1" t="str">
        <f t="shared" si="70"/>
        <v/>
      </c>
      <c r="AF102" s="1">
        <v>202</v>
      </c>
      <c r="AG102" s="1" t="str">
        <f t="shared" si="71"/>
        <v/>
      </c>
      <c r="AI102" s="1" t="str">
        <f t="shared" si="72"/>
        <v/>
      </c>
      <c r="AK102" s="1" t="str">
        <f t="shared" si="73"/>
        <v/>
      </c>
      <c r="AM102" s="1">
        <v>350</v>
      </c>
      <c r="AN102" s="75" t="e">
        <f t="shared" si="59"/>
        <v>#REF!</v>
      </c>
    </row>
    <row r="103" spans="1:40" ht="18.75" x14ac:dyDescent="0.25">
      <c r="F103" s="45" t="e">
        <f t="shared" si="63"/>
        <v>#N/A</v>
      </c>
      <c r="H103" s="10">
        <f t="shared" si="53"/>
        <v>0</v>
      </c>
      <c r="I103" s="10" t="e">
        <f t="shared" si="64"/>
        <v>#N/A</v>
      </c>
      <c r="J103" s="10" t="e">
        <f t="shared" si="65"/>
        <v>#N/A</v>
      </c>
      <c r="V103" s="46" t="e">
        <f t="shared" si="57"/>
        <v>#VALUE!</v>
      </c>
      <c r="Y103" s="32" t="str">
        <f t="shared" si="66"/>
        <v/>
      </c>
      <c r="Z103" s="32">
        <v>132</v>
      </c>
      <c r="AB103" s="50" t="e">
        <f t="shared" si="67"/>
        <v>#N/A</v>
      </c>
      <c r="AC103" s="50" t="e">
        <f t="shared" si="68"/>
        <v>#N/A</v>
      </c>
      <c r="AD103" s="33" t="str">
        <f t="shared" si="69"/>
        <v/>
      </c>
      <c r="AE103" s="1" t="str">
        <f t="shared" si="70"/>
        <v/>
      </c>
      <c r="AF103" s="1">
        <v>203</v>
      </c>
      <c r="AG103" s="1" t="str">
        <f t="shared" si="71"/>
        <v/>
      </c>
      <c r="AI103" s="1" t="str">
        <f t="shared" si="72"/>
        <v/>
      </c>
      <c r="AK103" s="1" t="str">
        <f t="shared" si="73"/>
        <v/>
      </c>
      <c r="AM103" s="1">
        <v>351</v>
      </c>
      <c r="AN103" s="75" t="str">
        <f t="shared" si="59"/>
        <v>'''' ()</v>
      </c>
    </row>
    <row r="104" spans="1:40" ht="18.75" x14ac:dyDescent="0.25">
      <c r="F104" s="45" t="e">
        <f t="shared" si="63"/>
        <v>#N/A</v>
      </c>
      <c r="H104" s="10">
        <f t="shared" si="53"/>
        <v>0</v>
      </c>
      <c r="I104" s="10" t="e">
        <f t="shared" si="64"/>
        <v>#N/A</v>
      </c>
      <c r="J104" s="10" t="e">
        <f t="shared" si="65"/>
        <v>#N/A</v>
      </c>
      <c r="V104" s="46" t="e">
        <f t="shared" si="57"/>
        <v>#VALUE!</v>
      </c>
      <c r="Y104" s="32" t="str">
        <f t="shared" si="66"/>
        <v/>
      </c>
      <c r="Z104" s="32">
        <v>133</v>
      </c>
      <c r="AB104" s="50" t="e">
        <f t="shared" si="67"/>
        <v>#N/A</v>
      </c>
      <c r="AC104" s="50" t="e">
        <f t="shared" si="68"/>
        <v>#N/A</v>
      </c>
      <c r="AD104" s="33" t="str">
        <f t="shared" si="69"/>
        <v/>
      </c>
      <c r="AE104" s="1" t="str">
        <f t="shared" si="70"/>
        <v/>
      </c>
      <c r="AF104" s="1">
        <v>204</v>
      </c>
      <c r="AG104" s="1" t="str">
        <f t="shared" si="71"/>
        <v/>
      </c>
      <c r="AI104" s="1" t="str">
        <f t="shared" si="72"/>
        <v/>
      </c>
      <c r="AK104" s="1" t="str">
        <f t="shared" si="73"/>
        <v/>
      </c>
      <c r="AM104" s="1">
        <v>352</v>
      </c>
      <c r="AN104" s="75" t="str">
        <f t="shared" si="59"/>
        <v>'''' ()</v>
      </c>
    </row>
    <row r="105" spans="1:40" ht="18.75" x14ac:dyDescent="0.25">
      <c r="F105" s="45" t="e">
        <f t="shared" si="63"/>
        <v>#N/A</v>
      </c>
      <c r="H105" s="10">
        <f t="shared" si="53"/>
        <v>0</v>
      </c>
      <c r="I105" s="10" t="e">
        <f t="shared" si="64"/>
        <v>#N/A</v>
      </c>
      <c r="J105" s="10" t="e">
        <f t="shared" si="65"/>
        <v>#N/A</v>
      </c>
      <c r="V105" s="46" t="e">
        <f t="shared" si="57"/>
        <v>#VALUE!</v>
      </c>
      <c r="Y105" s="32" t="str">
        <f t="shared" si="66"/>
        <v/>
      </c>
      <c r="Z105" s="32">
        <v>134</v>
      </c>
      <c r="AB105" s="50" t="e">
        <f t="shared" si="67"/>
        <v>#N/A</v>
      </c>
      <c r="AC105" s="50" t="e">
        <f t="shared" si="68"/>
        <v>#N/A</v>
      </c>
      <c r="AD105" s="33" t="str">
        <f t="shared" si="69"/>
        <v/>
      </c>
      <c r="AE105" s="1" t="str">
        <f t="shared" si="70"/>
        <v/>
      </c>
      <c r="AF105" s="1">
        <v>205</v>
      </c>
      <c r="AG105" s="1" t="str">
        <f t="shared" si="71"/>
        <v/>
      </c>
      <c r="AI105" s="1" t="str">
        <f t="shared" si="72"/>
        <v/>
      </c>
      <c r="AK105" s="1" t="str">
        <f t="shared" si="73"/>
        <v/>
      </c>
      <c r="AM105" s="1">
        <v>353</v>
      </c>
      <c r="AN105" s="75" t="str">
        <f t="shared" si="59"/>
        <v>'''' ()</v>
      </c>
    </row>
    <row r="106" spans="1:40" ht="18.75" x14ac:dyDescent="0.25">
      <c r="F106" s="45" t="e">
        <f t="shared" si="63"/>
        <v>#N/A</v>
      </c>
      <c r="H106" s="10">
        <f t="shared" si="53"/>
        <v>0</v>
      </c>
      <c r="I106" s="10" t="e">
        <f t="shared" si="64"/>
        <v>#N/A</v>
      </c>
      <c r="J106" s="10" t="e">
        <f t="shared" si="65"/>
        <v>#N/A</v>
      </c>
      <c r="V106" s="46" t="e">
        <f t="shared" si="57"/>
        <v>#VALUE!</v>
      </c>
      <c r="Y106" s="32" t="str">
        <f t="shared" si="66"/>
        <v/>
      </c>
      <c r="Z106" s="32">
        <v>135</v>
      </c>
      <c r="AB106" s="50" t="e">
        <f t="shared" si="67"/>
        <v>#N/A</v>
      </c>
      <c r="AC106" s="50" t="e">
        <f t="shared" si="68"/>
        <v>#N/A</v>
      </c>
      <c r="AD106" s="33" t="str">
        <f t="shared" si="69"/>
        <v/>
      </c>
      <c r="AF106" s="1">
        <v>206</v>
      </c>
      <c r="AG106" s="1" t="str">
        <f t="shared" si="71"/>
        <v/>
      </c>
      <c r="AI106" s="1" t="str">
        <f t="shared" si="72"/>
        <v/>
      </c>
      <c r="AK106" s="1" t="str">
        <f t="shared" si="73"/>
        <v/>
      </c>
      <c r="AM106" s="1">
        <v>354</v>
      </c>
      <c r="AN106" s="75" t="str">
        <f t="shared" si="59"/>
        <v>'''' ()</v>
      </c>
    </row>
    <row r="107" spans="1:40" ht="18.75" x14ac:dyDescent="0.25">
      <c r="F107" s="45" t="e">
        <f t="shared" si="63"/>
        <v>#N/A</v>
      </c>
      <c r="H107" s="10">
        <f t="shared" si="53"/>
        <v>0</v>
      </c>
      <c r="I107" s="10" t="e">
        <f t="shared" si="64"/>
        <v>#N/A</v>
      </c>
      <c r="J107" s="10" t="e">
        <f t="shared" si="65"/>
        <v>#N/A</v>
      </c>
      <c r="V107" s="46" t="e">
        <f t="shared" si="57"/>
        <v>#VALUE!</v>
      </c>
      <c r="AB107" s="50" t="e">
        <f t="shared" si="67"/>
        <v>#N/A</v>
      </c>
      <c r="AC107" s="50" t="e">
        <f t="shared" si="68"/>
        <v>#N/A</v>
      </c>
      <c r="AF107" s="1">
        <v>207</v>
      </c>
      <c r="AG107" s="1" t="str">
        <f t="shared" si="71"/>
        <v/>
      </c>
      <c r="AI107" s="1" t="str">
        <f t="shared" si="72"/>
        <v/>
      </c>
      <c r="AK107" s="1" t="str">
        <f t="shared" si="73"/>
        <v/>
      </c>
      <c r="AM107" s="1">
        <v>355</v>
      </c>
      <c r="AN107" s="75" t="str">
        <f t="shared" si="59"/>
        <v>'''' ()</v>
      </c>
    </row>
    <row r="108" spans="1:40" ht="18.75" x14ac:dyDescent="0.25">
      <c r="F108" s="45" t="e">
        <f t="shared" si="63"/>
        <v>#N/A</v>
      </c>
      <c r="H108" s="10">
        <f t="shared" si="53"/>
        <v>0</v>
      </c>
      <c r="I108" s="10" t="e">
        <f t="shared" si="64"/>
        <v>#N/A</v>
      </c>
      <c r="J108" s="10" t="e">
        <f t="shared" si="65"/>
        <v>#N/A</v>
      </c>
      <c r="V108" s="46" t="e">
        <f t="shared" si="57"/>
        <v>#VALUE!</v>
      </c>
      <c r="AB108" s="50" t="e">
        <f t="shared" si="67"/>
        <v>#N/A</v>
      </c>
      <c r="AC108" s="50" t="e">
        <f t="shared" si="68"/>
        <v>#N/A</v>
      </c>
      <c r="AF108" s="1">
        <v>208</v>
      </c>
      <c r="AG108" s="1" t="str">
        <f t="shared" si="71"/>
        <v/>
      </c>
      <c r="AI108" s="1" t="str">
        <f t="shared" si="72"/>
        <v/>
      </c>
      <c r="AK108" s="1" t="str">
        <f t="shared" si="73"/>
        <v/>
      </c>
      <c r="AM108" s="1">
        <v>356</v>
      </c>
      <c r="AN108" s="75" t="str">
        <f t="shared" si="59"/>
        <v>'''' ()</v>
      </c>
    </row>
    <row r="109" spans="1:40" ht="18.75" x14ac:dyDescent="0.25">
      <c r="F109" s="45" t="e">
        <f t="shared" si="63"/>
        <v>#N/A</v>
      </c>
      <c r="H109" s="10">
        <f t="shared" si="53"/>
        <v>0</v>
      </c>
      <c r="I109" s="10" t="e">
        <f t="shared" si="64"/>
        <v>#N/A</v>
      </c>
      <c r="J109" s="10" t="e">
        <f t="shared" si="65"/>
        <v>#N/A</v>
      </c>
      <c r="V109" s="46" t="e">
        <f t="shared" si="57"/>
        <v>#VALUE!</v>
      </c>
      <c r="AB109" s="50" t="e">
        <f t="shared" si="67"/>
        <v>#N/A</v>
      </c>
      <c r="AC109" s="50" t="e">
        <f t="shared" si="68"/>
        <v>#N/A</v>
      </c>
      <c r="AF109" s="1">
        <v>209</v>
      </c>
      <c r="AG109" s="1" t="str">
        <f t="shared" si="71"/>
        <v/>
      </c>
      <c r="AI109" s="1" t="str">
        <f t="shared" si="72"/>
        <v/>
      </c>
      <c r="AK109" s="1" t="str">
        <f t="shared" si="73"/>
        <v/>
      </c>
      <c r="AM109" s="1">
        <v>357</v>
      </c>
      <c r="AN109" s="75" t="str">
        <f t="shared" si="59"/>
        <v>'''' ()</v>
      </c>
    </row>
    <row r="110" spans="1:40" ht="18.75" x14ac:dyDescent="0.25">
      <c r="F110" s="45" t="e">
        <f t="shared" si="63"/>
        <v>#N/A</v>
      </c>
      <c r="H110" s="10">
        <f t="shared" si="53"/>
        <v>0</v>
      </c>
      <c r="I110" s="10" t="e">
        <f t="shared" si="64"/>
        <v>#N/A</v>
      </c>
      <c r="J110" s="10" t="e">
        <f t="shared" si="65"/>
        <v>#N/A</v>
      </c>
      <c r="V110" s="46" t="e">
        <f t="shared" si="57"/>
        <v>#VALUE!</v>
      </c>
      <c r="AB110" s="50" t="e">
        <f t="shared" si="67"/>
        <v>#N/A</v>
      </c>
      <c r="AC110" s="50" t="e">
        <f t="shared" si="68"/>
        <v>#N/A</v>
      </c>
      <c r="AF110" s="1">
        <v>210</v>
      </c>
      <c r="AG110" s="1" t="str">
        <f t="shared" si="71"/>
        <v/>
      </c>
      <c r="AI110" s="1" t="str">
        <f t="shared" si="72"/>
        <v/>
      </c>
      <c r="AK110" s="1" t="str">
        <f t="shared" si="73"/>
        <v/>
      </c>
      <c r="AM110" s="1">
        <v>358</v>
      </c>
      <c r="AN110" s="75" t="str">
        <f t="shared" si="59"/>
        <v>'''' ()</v>
      </c>
    </row>
    <row r="111" spans="1:40" ht="18.75" x14ac:dyDescent="0.25">
      <c r="F111" s="45" t="e">
        <f t="shared" si="63"/>
        <v>#N/A</v>
      </c>
      <c r="H111" s="10">
        <f t="shared" si="53"/>
        <v>0</v>
      </c>
      <c r="I111" s="10" t="e">
        <f t="shared" si="64"/>
        <v>#N/A</v>
      </c>
      <c r="J111" s="10" t="e">
        <f t="shared" si="65"/>
        <v>#N/A</v>
      </c>
      <c r="V111" s="46" t="e">
        <f t="shared" si="57"/>
        <v>#VALUE!</v>
      </c>
      <c r="AB111" s="50" t="e">
        <f t="shared" si="67"/>
        <v>#N/A</v>
      </c>
      <c r="AC111" s="50" t="e">
        <f t="shared" si="68"/>
        <v>#N/A</v>
      </c>
      <c r="AF111" s="1">
        <v>211</v>
      </c>
      <c r="AG111" s="1" t="str">
        <f t="shared" si="71"/>
        <v/>
      </c>
      <c r="AI111" s="1" t="str">
        <f t="shared" si="72"/>
        <v/>
      </c>
      <c r="AK111" s="1" t="str">
        <f t="shared" si="73"/>
        <v/>
      </c>
      <c r="AM111" s="1">
        <v>359</v>
      </c>
      <c r="AN111" s="75" t="str">
        <f t="shared" si="59"/>
        <v>'''' ()</v>
      </c>
    </row>
    <row r="112" spans="1:40" ht="18.75" x14ac:dyDescent="0.25">
      <c r="F112" s="45" t="e">
        <f t="shared" si="63"/>
        <v>#N/A</v>
      </c>
      <c r="H112" s="10">
        <f t="shared" si="53"/>
        <v>0</v>
      </c>
      <c r="I112" s="10" t="e">
        <f t="shared" si="64"/>
        <v>#N/A</v>
      </c>
      <c r="J112" s="10" t="e">
        <f t="shared" si="65"/>
        <v>#N/A</v>
      </c>
      <c r="V112" s="46" t="e">
        <f t="shared" si="57"/>
        <v>#VALUE!</v>
      </c>
      <c r="AB112" s="50" t="e">
        <f t="shared" si="67"/>
        <v>#N/A</v>
      </c>
      <c r="AC112" s="50" t="e">
        <f t="shared" si="68"/>
        <v>#N/A</v>
      </c>
      <c r="AF112" s="1">
        <v>212</v>
      </c>
      <c r="AG112" s="1" t="str">
        <f t="shared" si="71"/>
        <v/>
      </c>
      <c r="AI112" s="1" t="str">
        <f t="shared" si="72"/>
        <v/>
      </c>
      <c r="AK112" s="1" t="str">
        <f t="shared" si="73"/>
        <v/>
      </c>
      <c r="AM112" s="1">
        <v>360</v>
      </c>
      <c r="AN112" s="75" t="str">
        <f t="shared" si="59"/>
        <v>'''' ()</v>
      </c>
    </row>
    <row r="113" spans="6:40" ht="18.75" x14ac:dyDescent="0.25">
      <c r="F113" s="45" t="e">
        <f t="shared" si="63"/>
        <v>#N/A</v>
      </c>
      <c r="H113" s="10">
        <f t="shared" si="53"/>
        <v>0</v>
      </c>
      <c r="I113" s="10" t="e">
        <f t="shared" si="64"/>
        <v>#N/A</v>
      </c>
      <c r="J113" s="10" t="e">
        <f t="shared" si="65"/>
        <v>#N/A</v>
      </c>
      <c r="V113" s="46" t="e">
        <f t="shared" si="57"/>
        <v>#VALUE!</v>
      </c>
      <c r="AB113" s="50" t="e">
        <f t="shared" si="67"/>
        <v>#N/A</v>
      </c>
      <c r="AC113" s="50" t="e">
        <f t="shared" si="68"/>
        <v>#N/A</v>
      </c>
      <c r="AF113" s="1">
        <v>213</v>
      </c>
      <c r="AG113" s="1" t="str">
        <f t="shared" si="71"/>
        <v/>
      </c>
      <c r="AI113" s="1" t="str">
        <f t="shared" si="72"/>
        <v/>
      </c>
      <c r="AK113" s="1" t="str">
        <f t="shared" si="73"/>
        <v/>
      </c>
      <c r="AM113" s="1">
        <v>361</v>
      </c>
      <c r="AN113" s="75" t="str">
        <f t="shared" si="59"/>
        <v>'''' ()</v>
      </c>
    </row>
    <row r="114" spans="6:40" ht="18.75" x14ac:dyDescent="0.25">
      <c r="F114" s="45" t="e">
        <f t="shared" si="63"/>
        <v>#N/A</v>
      </c>
      <c r="H114" s="10">
        <f t="shared" si="53"/>
        <v>0</v>
      </c>
      <c r="I114" s="10" t="e">
        <f t="shared" si="64"/>
        <v>#N/A</v>
      </c>
      <c r="J114" s="10" t="e">
        <f t="shared" si="65"/>
        <v>#N/A</v>
      </c>
      <c r="V114" s="46" t="e">
        <f t="shared" si="57"/>
        <v>#VALUE!</v>
      </c>
      <c r="AB114" s="50" t="e">
        <f t="shared" si="67"/>
        <v>#N/A</v>
      </c>
      <c r="AC114" s="50" t="e">
        <f t="shared" si="68"/>
        <v>#N/A</v>
      </c>
      <c r="AF114" s="1">
        <v>214</v>
      </c>
      <c r="AG114" s="1" t="str">
        <f t="shared" si="71"/>
        <v/>
      </c>
      <c r="AI114" s="1" t="str">
        <f t="shared" si="72"/>
        <v/>
      </c>
      <c r="AK114" s="1" t="str">
        <f t="shared" si="73"/>
        <v/>
      </c>
      <c r="AM114" s="1">
        <v>362</v>
      </c>
      <c r="AN114" s="75" t="str">
        <f t="shared" si="59"/>
        <v>'''' ()</v>
      </c>
    </row>
    <row r="115" spans="6:40" ht="18.75" x14ac:dyDescent="0.25">
      <c r="F115" s="45" t="e">
        <f t="shared" si="63"/>
        <v>#N/A</v>
      </c>
      <c r="H115" s="10">
        <f t="shared" si="53"/>
        <v>0</v>
      </c>
      <c r="I115" s="10" t="e">
        <f t="shared" si="64"/>
        <v>#N/A</v>
      </c>
      <c r="J115" s="10" t="e">
        <f t="shared" si="65"/>
        <v>#N/A</v>
      </c>
      <c r="V115" s="46" t="e">
        <f t="shared" si="57"/>
        <v>#VALUE!</v>
      </c>
      <c r="AB115" s="50" t="e">
        <f t="shared" si="67"/>
        <v>#N/A</v>
      </c>
      <c r="AC115" s="50" t="e">
        <f t="shared" si="68"/>
        <v>#N/A</v>
      </c>
      <c r="AF115" s="1">
        <v>215</v>
      </c>
      <c r="AG115" s="1" t="str">
        <f t="shared" si="71"/>
        <v/>
      </c>
      <c r="AI115" s="1" t="str">
        <f t="shared" si="72"/>
        <v/>
      </c>
      <c r="AK115" s="1" t="str">
        <f t="shared" si="73"/>
        <v/>
      </c>
      <c r="AM115" s="1">
        <v>363</v>
      </c>
      <c r="AN115" s="75" t="str">
        <f t="shared" si="59"/>
        <v>'''' ()</v>
      </c>
    </row>
    <row r="116" spans="6:40" ht="18.75" x14ac:dyDescent="0.25">
      <c r="F116" s="45" t="e">
        <f t="shared" si="63"/>
        <v>#N/A</v>
      </c>
      <c r="H116" s="10">
        <f t="shared" si="53"/>
        <v>0</v>
      </c>
      <c r="I116" s="10" t="e">
        <f t="shared" si="64"/>
        <v>#N/A</v>
      </c>
      <c r="J116" s="10" t="e">
        <f t="shared" si="65"/>
        <v>#N/A</v>
      </c>
      <c r="V116" s="46" t="e">
        <f t="shared" si="57"/>
        <v>#VALUE!</v>
      </c>
      <c r="AB116" s="50" t="e">
        <f t="shared" si="67"/>
        <v>#N/A</v>
      </c>
      <c r="AC116" s="50" t="e">
        <f t="shared" si="68"/>
        <v>#N/A</v>
      </c>
      <c r="AF116" s="1">
        <v>216</v>
      </c>
      <c r="AG116" s="1" t="str">
        <f t="shared" si="71"/>
        <v/>
      </c>
      <c r="AI116" s="1" t="str">
        <f t="shared" si="72"/>
        <v/>
      </c>
      <c r="AK116" s="1" t="str">
        <f t="shared" si="73"/>
        <v/>
      </c>
      <c r="AM116" s="1">
        <v>364</v>
      </c>
      <c r="AN116" s="75" t="str">
        <f t="shared" si="59"/>
        <v>'''' ()</v>
      </c>
    </row>
    <row r="117" spans="6:40" ht="18.75" x14ac:dyDescent="0.25">
      <c r="F117" s="45" t="e">
        <f t="shared" si="63"/>
        <v>#N/A</v>
      </c>
      <c r="H117" s="10">
        <f t="shared" si="53"/>
        <v>0</v>
      </c>
      <c r="I117" s="10" t="e">
        <f t="shared" si="64"/>
        <v>#N/A</v>
      </c>
      <c r="J117" s="10" t="e">
        <f t="shared" si="65"/>
        <v>#N/A</v>
      </c>
      <c r="V117" s="46" t="e">
        <f t="shared" si="57"/>
        <v>#VALUE!</v>
      </c>
      <c r="AB117" s="50" t="e">
        <f t="shared" si="67"/>
        <v>#N/A</v>
      </c>
      <c r="AC117" s="50" t="e">
        <f t="shared" si="68"/>
        <v>#N/A</v>
      </c>
      <c r="AF117" s="1">
        <v>217</v>
      </c>
      <c r="AG117" s="1" t="str">
        <f t="shared" si="71"/>
        <v/>
      </c>
      <c r="AI117" s="1" t="str">
        <f t="shared" si="72"/>
        <v/>
      </c>
      <c r="AK117" s="1" t="str">
        <f t="shared" si="73"/>
        <v/>
      </c>
      <c r="AM117" s="1">
        <v>365</v>
      </c>
      <c r="AN117" s="75" t="str">
        <f t="shared" si="59"/>
        <v>'''' ()</v>
      </c>
    </row>
    <row r="118" spans="6:40" ht="18.75" x14ac:dyDescent="0.25">
      <c r="F118" s="45" t="e">
        <f t="shared" si="63"/>
        <v>#N/A</v>
      </c>
      <c r="H118" s="10">
        <f t="shared" si="53"/>
        <v>0</v>
      </c>
      <c r="I118" s="10" t="e">
        <f t="shared" si="64"/>
        <v>#N/A</v>
      </c>
      <c r="J118" s="10" t="e">
        <f t="shared" si="65"/>
        <v>#N/A</v>
      </c>
      <c r="V118" s="46" t="e">
        <f t="shared" si="57"/>
        <v>#VALUE!</v>
      </c>
      <c r="AB118" s="50" t="e">
        <f t="shared" si="67"/>
        <v>#N/A</v>
      </c>
      <c r="AC118" s="50" t="e">
        <f t="shared" si="68"/>
        <v>#N/A</v>
      </c>
      <c r="AF118" s="1">
        <v>218</v>
      </c>
      <c r="AG118" s="1" t="str">
        <f t="shared" si="71"/>
        <v/>
      </c>
      <c r="AI118" s="1" t="str">
        <f t="shared" si="72"/>
        <v/>
      </c>
      <c r="AK118" s="1" t="str">
        <f t="shared" si="73"/>
        <v/>
      </c>
      <c r="AM118" s="1">
        <v>366</v>
      </c>
      <c r="AN118" s="75" t="str">
        <f t="shared" si="59"/>
        <v>'''' ()</v>
      </c>
    </row>
    <row r="119" spans="6:40" ht="18.75" x14ac:dyDescent="0.25">
      <c r="F119" s="45" t="e">
        <f t="shared" si="63"/>
        <v>#N/A</v>
      </c>
      <c r="H119" s="10">
        <f t="shared" si="53"/>
        <v>0</v>
      </c>
      <c r="I119" s="10" t="e">
        <f t="shared" si="64"/>
        <v>#N/A</v>
      </c>
      <c r="J119" s="10" t="e">
        <f t="shared" si="65"/>
        <v>#N/A</v>
      </c>
      <c r="V119" s="46" t="e">
        <f t="shared" si="57"/>
        <v>#VALUE!</v>
      </c>
      <c r="AB119" s="50" t="e">
        <f t="shared" si="67"/>
        <v>#N/A</v>
      </c>
      <c r="AC119" s="50" t="e">
        <f t="shared" si="68"/>
        <v>#N/A</v>
      </c>
      <c r="AF119" s="1">
        <v>219</v>
      </c>
      <c r="AG119" s="1" t="str">
        <f t="shared" si="71"/>
        <v/>
      </c>
      <c r="AI119" s="1" t="str">
        <f t="shared" si="72"/>
        <v/>
      </c>
      <c r="AK119" s="1" t="str">
        <f t="shared" si="73"/>
        <v/>
      </c>
      <c r="AM119" s="1">
        <v>367</v>
      </c>
      <c r="AN119" s="75" t="str">
        <f t="shared" si="59"/>
        <v>'''' ()</v>
      </c>
    </row>
    <row r="120" spans="6:40" ht="18.75" x14ac:dyDescent="0.25">
      <c r="F120" s="45" t="e">
        <f t="shared" si="63"/>
        <v>#N/A</v>
      </c>
      <c r="H120" s="10">
        <f t="shared" si="53"/>
        <v>0</v>
      </c>
      <c r="I120" s="10" t="e">
        <f t="shared" si="64"/>
        <v>#N/A</v>
      </c>
      <c r="J120" s="10" t="e">
        <f t="shared" si="65"/>
        <v>#N/A</v>
      </c>
      <c r="V120" s="46" t="e">
        <f t="shared" si="57"/>
        <v>#VALUE!</v>
      </c>
      <c r="AB120" s="50" t="e">
        <f t="shared" si="67"/>
        <v>#N/A</v>
      </c>
      <c r="AC120" s="50" t="e">
        <f t="shared" si="68"/>
        <v>#N/A</v>
      </c>
      <c r="AF120" s="1">
        <v>220</v>
      </c>
      <c r="AG120" s="1" t="str">
        <f t="shared" si="71"/>
        <v/>
      </c>
      <c r="AI120" s="1" t="str">
        <f t="shared" si="72"/>
        <v/>
      </c>
      <c r="AK120" s="1" t="str">
        <f t="shared" si="73"/>
        <v/>
      </c>
      <c r="AM120" s="1">
        <v>368</v>
      </c>
      <c r="AN120" s="75" t="str">
        <f t="shared" si="59"/>
        <v>'''' ()</v>
      </c>
    </row>
    <row r="121" spans="6:40" ht="18.75" x14ac:dyDescent="0.25">
      <c r="F121" s="45" t="e">
        <f t="shared" si="63"/>
        <v>#N/A</v>
      </c>
      <c r="H121" s="10">
        <f t="shared" si="53"/>
        <v>0</v>
      </c>
      <c r="I121" s="10" t="e">
        <f t="shared" si="64"/>
        <v>#N/A</v>
      </c>
      <c r="J121" s="10" t="e">
        <f t="shared" si="65"/>
        <v>#N/A</v>
      </c>
      <c r="V121" s="46" t="e">
        <f t="shared" si="57"/>
        <v>#VALUE!</v>
      </c>
      <c r="AB121" s="50" t="e">
        <f t="shared" si="67"/>
        <v>#N/A</v>
      </c>
      <c r="AC121" s="50" t="e">
        <f t="shared" si="68"/>
        <v>#N/A</v>
      </c>
      <c r="AF121" s="1">
        <v>221</v>
      </c>
      <c r="AG121" s="1" t="str">
        <f t="shared" si="71"/>
        <v/>
      </c>
      <c r="AI121" s="1" t="str">
        <f t="shared" si="72"/>
        <v/>
      </c>
      <c r="AK121" s="1" t="str">
        <f t="shared" si="73"/>
        <v/>
      </c>
      <c r="AM121" s="1">
        <v>369</v>
      </c>
      <c r="AN121" s="75" t="str">
        <f t="shared" si="59"/>
        <v>'''' ()</v>
      </c>
    </row>
    <row r="122" spans="6:40" ht="18.75" x14ac:dyDescent="0.25">
      <c r="F122" s="45" t="e">
        <f t="shared" si="63"/>
        <v>#N/A</v>
      </c>
      <c r="H122" s="10">
        <f t="shared" si="53"/>
        <v>0</v>
      </c>
      <c r="I122" s="10" t="e">
        <f t="shared" si="64"/>
        <v>#N/A</v>
      </c>
      <c r="J122" s="10" t="e">
        <f t="shared" si="65"/>
        <v>#N/A</v>
      </c>
      <c r="V122" s="46" t="e">
        <f t="shared" si="57"/>
        <v>#VALUE!</v>
      </c>
      <c r="AB122" s="50" t="e">
        <f t="shared" si="67"/>
        <v>#N/A</v>
      </c>
      <c r="AC122" s="50" t="e">
        <f t="shared" si="68"/>
        <v>#N/A</v>
      </c>
      <c r="AF122" s="1">
        <v>222</v>
      </c>
      <c r="AG122" s="1" t="str">
        <f t="shared" si="71"/>
        <v/>
      </c>
      <c r="AI122" s="1" t="str">
        <f t="shared" si="72"/>
        <v/>
      </c>
      <c r="AK122" s="1" t="str">
        <f t="shared" si="73"/>
        <v/>
      </c>
      <c r="AM122" s="1">
        <v>370</v>
      </c>
      <c r="AN122" s="75" t="str">
        <f t="shared" si="59"/>
        <v>'''' ()</v>
      </c>
    </row>
    <row r="123" spans="6:40" ht="18.75" x14ac:dyDescent="0.25">
      <c r="F123" s="45" t="e">
        <f t="shared" si="63"/>
        <v>#N/A</v>
      </c>
      <c r="H123" s="10">
        <f t="shared" si="53"/>
        <v>0</v>
      </c>
      <c r="I123" s="10" t="e">
        <f t="shared" si="64"/>
        <v>#N/A</v>
      </c>
      <c r="J123" s="10" t="e">
        <f t="shared" si="65"/>
        <v>#N/A</v>
      </c>
      <c r="V123" s="46" t="e">
        <f t="shared" si="57"/>
        <v>#VALUE!</v>
      </c>
      <c r="AB123" s="50" t="e">
        <f t="shared" si="67"/>
        <v>#N/A</v>
      </c>
      <c r="AC123" s="50" t="e">
        <f t="shared" si="68"/>
        <v>#N/A</v>
      </c>
      <c r="AF123" s="1">
        <v>223</v>
      </c>
      <c r="AG123" s="1" t="str">
        <f t="shared" si="71"/>
        <v/>
      </c>
      <c r="AI123" s="1" t="str">
        <f t="shared" si="72"/>
        <v/>
      </c>
      <c r="AK123" s="1" t="str">
        <f t="shared" si="73"/>
        <v/>
      </c>
      <c r="AM123" s="1">
        <v>371</v>
      </c>
      <c r="AN123" s="75" t="str">
        <f t="shared" si="59"/>
        <v>'''' ()</v>
      </c>
    </row>
    <row r="124" spans="6:40" ht="18.75" x14ac:dyDescent="0.25">
      <c r="F124" s="45" t="e">
        <f t="shared" si="63"/>
        <v>#N/A</v>
      </c>
      <c r="H124" s="10">
        <f t="shared" si="53"/>
        <v>0</v>
      </c>
      <c r="I124" s="10" t="e">
        <f t="shared" si="64"/>
        <v>#N/A</v>
      </c>
      <c r="J124" s="10" t="e">
        <f t="shared" si="65"/>
        <v>#N/A</v>
      </c>
      <c r="V124" s="46" t="e">
        <f t="shared" si="57"/>
        <v>#VALUE!</v>
      </c>
      <c r="AB124" s="50" t="e">
        <f t="shared" si="67"/>
        <v>#N/A</v>
      </c>
      <c r="AC124" s="50" t="e">
        <f t="shared" si="68"/>
        <v>#N/A</v>
      </c>
      <c r="AF124" s="1">
        <v>224</v>
      </c>
      <c r="AG124" s="1" t="str">
        <f t="shared" si="71"/>
        <v/>
      </c>
      <c r="AI124" s="1" t="str">
        <f t="shared" si="72"/>
        <v/>
      </c>
      <c r="AK124" s="1" t="str">
        <f t="shared" si="73"/>
        <v/>
      </c>
      <c r="AM124" s="1">
        <v>372</v>
      </c>
      <c r="AN124" s="75" t="str">
        <f t="shared" si="59"/>
        <v>'''' ()</v>
      </c>
    </row>
    <row r="125" spans="6:40" ht="18.75" x14ac:dyDescent="0.25">
      <c r="F125" s="45" t="e">
        <f t="shared" si="63"/>
        <v>#N/A</v>
      </c>
      <c r="H125" s="10">
        <f t="shared" si="53"/>
        <v>0</v>
      </c>
      <c r="I125" s="10" t="e">
        <f t="shared" si="64"/>
        <v>#N/A</v>
      </c>
      <c r="J125" s="10" t="e">
        <f t="shared" si="65"/>
        <v>#N/A</v>
      </c>
      <c r="V125" s="46" t="e">
        <f t="shared" si="57"/>
        <v>#VALUE!</v>
      </c>
      <c r="AB125" s="50" t="e">
        <f t="shared" si="67"/>
        <v>#N/A</v>
      </c>
      <c r="AC125" s="50" t="e">
        <f t="shared" si="68"/>
        <v>#N/A</v>
      </c>
      <c r="AF125" s="1">
        <v>225</v>
      </c>
      <c r="AG125" s="1" t="str">
        <f t="shared" si="71"/>
        <v/>
      </c>
      <c r="AI125" s="1" t="str">
        <f t="shared" si="72"/>
        <v/>
      </c>
      <c r="AK125" s="1" t="str">
        <f t="shared" si="73"/>
        <v/>
      </c>
      <c r="AM125" s="1">
        <v>373</v>
      </c>
      <c r="AN125" s="75" t="str">
        <f t="shared" si="59"/>
        <v>'''' ()</v>
      </c>
    </row>
    <row r="126" spans="6:40" ht="18.75" x14ac:dyDescent="0.25">
      <c r="F126" s="45" t="e">
        <f t="shared" si="63"/>
        <v>#N/A</v>
      </c>
      <c r="H126" s="10">
        <f t="shared" si="53"/>
        <v>0</v>
      </c>
      <c r="I126" s="10" t="e">
        <f t="shared" si="64"/>
        <v>#N/A</v>
      </c>
      <c r="J126" s="10" t="e">
        <f t="shared" si="65"/>
        <v>#N/A</v>
      </c>
      <c r="V126" s="46" t="e">
        <f t="shared" si="57"/>
        <v>#VALUE!</v>
      </c>
      <c r="AB126" s="50" t="e">
        <f t="shared" si="67"/>
        <v>#N/A</v>
      </c>
      <c r="AC126" s="50" t="e">
        <f t="shared" si="68"/>
        <v>#N/A</v>
      </c>
      <c r="AF126" s="1">
        <v>226</v>
      </c>
      <c r="AG126" s="1" t="str">
        <f t="shared" si="71"/>
        <v/>
      </c>
      <c r="AI126" s="1" t="str">
        <f t="shared" si="72"/>
        <v/>
      </c>
      <c r="AK126" s="1" t="str">
        <f t="shared" si="73"/>
        <v/>
      </c>
      <c r="AM126" s="1">
        <v>374</v>
      </c>
      <c r="AN126" s="75" t="str">
        <f t="shared" si="59"/>
        <v>'''' ()</v>
      </c>
    </row>
    <row r="127" spans="6:40" ht="18.75" x14ac:dyDescent="0.25">
      <c r="F127" s="45" t="e">
        <f t="shared" si="63"/>
        <v>#N/A</v>
      </c>
      <c r="H127" s="10">
        <f t="shared" si="53"/>
        <v>0</v>
      </c>
      <c r="I127" s="10" t="e">
        <f t="shared" si="64"/>
        <v>#N/A</v>
      </c>
      <c r="J127" s="10" t="e">
        <f t="shared" si="65"/>
        <v>#N/A</v>
      </c>
      <c r="V127" s="46" t="e">
        <f t="shared" si="57"/>
        <v>#VALUE!</v>
      </c>
      <c r="AB127" s="50" t="e">
        <f t="shared" si="67"/>
        <v>#N/A</v>
      </c>
      <c r="AC127" s="50" t="e">
        <f t="shared" si="68"/>
        <v>#N/A</v>
      </c>
      <c r="AF127" s="1">
        <v>227</v>
      </c>
      <c r="AG127" s="1" t="str">
        <f t="shared" si="71"/>
        <v/>
      </c>
      <c r="AI127" s="1" t="str">
        <f t="shared" si="72"/>
        <v/>
      </c>
      <c r="AK127" s="1" t="str">
        <f t="shared" si="73"/>
        <v/>
      </c>
      <c r="AM127" s="1">
        <v>375</v>
      </c>
      <c r="AN127" s="75" t="str">
        <f t="shared" si="59"/>
        <v>'''' ()</v>
      </c>
    </row>
    <row r="128" spans="6:40" ht="18.75" x14ac:dyDescent="0.25">
      <c r="F128" s="45" t="e">
        <f t="shared" si="63"/>
        <v>#N/A</v>
      </c>
      <c r="H128" s="10">
        <f t="shared" si="53"/>
        <v>0</v>
      </c>
      <c r="I128" s="10" t="e">
        <f t="shared" si="64"/>
        <v>#N/A</v>
      </c>
      <c r="J128" s="10" t="e">
        <f t="shared" si="65"/>
        <v>#N/A</v>
      </c>
      <c r="V128" s="46" t="e">
        <f t="shared" si="57"/>
        <v>#VALUE!</v>
      </c>
      <c r="AB128" s="50" t="e">
        <f t="shared" si="67"/>
        <v>#N/A</v>
      </c>
      <c r="AC128" s="50" t="e">
        <f t="shared" si="68"/>
        <v>#N/A</v>
      </c>
      <c r="AF128" s="1">
        <v>228</v>
      </c>
      <c r="AG128" s="1" t="str">
        <f t="shared" si="71"/>
        <v/>
      </c>
      <c r="AI128" s="1" t="str">
        <f t="shared" si="72"/>
        <v/>
      </c>
      <c r="AK128" s="1" t="str">
        <f t="shared" si="73"/>
        <v/>
      </c>
      <c r="AM128" s="1">
        <v>376</v>
      </c>
      <c r="AN128" s="75" t="str">
        <f t="shared" si="59"/>
        <v>'''' ()</v>
      </c>
    </row>
    <row r="129" spans="6:40" ht="18.75" x14ac:dyDescent="0.25">
      <c r="F129" s="45" t="e">
        <f t="shared" si="63"/>
        <v>#N/A</v>
      </c>
      <c r="H129" s="10">
        <f t="shared" si="53"/>
        <v>0</v>
      </c>
      <c r="I129" s="10" t="e">
        <f t="shared" si="64"/>
        <v>#N/A</v>
      </c>
      <c r="J129" s="10" t="e">
        <f t="shared" si="65"/>
        <v>#N/A</v>
      </c>
      <c r="V129" s="46" t="e">
        <f t="shared" si="57"/>
        <v>#VALUE!</v>
      </c>
      <c r="AB129" s="50" t="e">
        <f t="shared" si="67"/>
        <v>#N/A</v>
      </c>
      <c r="AC129" s="50" t="e">
        <f t="shared" si="68"/>
        <v>#N/A</v>
      </c>
      <c r="AF129" s="1">
        <v>229</v>
      </c>
      <c r="AG129" s="1" t="str">
        <f t="shared" si="71"/>
        <v/>
      </c>
      <c r="AI129" s="1" t="str">
        <f t="shared" si="72"/>
        <v/>
      </c>
      <c r="AK129" s="1" t="str">
        <f t="shared" si="73"/>
        <v/>
      </c>
      <c r="AM129" s="1">
        <v>377</v>
      </c>
      <c r="AN129" s="75" t="str">
        <f t="shared" si="59"/>
        <v>'''' ()</v>
      </c>
    </row>
    <row r="130" spans="6:40" ht="18.75" x14ac:dyDescent="0.25">
      <c r="F130" s="45" t="e">
        <f t="shared" ref="F130:F135" si="74">G130&amp;", "&amp;I130&amp;", "&amp;O130&amp;", "&amp;J130&amp;W130</f>
        <v>#N/A</v>
      </c>
      <c r="H130" s="10">
        <f t="shared" si="53"/>
        <v>0</v>
      </c>
      <c r="I130" s="10" t="e">
        <f t="shared" ref="I130:I156" si="75">VLOOKUP(D130,$AE$1:$AF$1000,2,0)</f>
        <v>#N/A</v>
      </c>
      <c r="J130" s="10" t="e">
        <f t="shared" ref="J130:J156" si="76">VLOOKUP(D130,$AG$1:$AH$1000,2,0)</f>
        <v>#N/A</v>
      </c>
      <c r="V130" s="46" t="e">
        <f t="shared" si="57"/>
        <v>#VALUE!</v>
      </c>
      <c r="AB130" s="50" t="e">
        <f t="shared" ref="AB130:AB164" si="77">VLOOKUP(D130,$AI$1:$AJ$1000,2,0)</f>
        <v>#N/A</v>
      </c>
      <c r="AC130" s="50" t="e">
        <f t="shared" ref="AC130:AC164" si="78">VLOOKUP(D130,$AK$1:$AL$1000,2,0)</f>
        <v>#N/A</v>
      </c>
      <c r="AF130" s="1">
        <v>230</v>
      </c>
      <c r="AG130" s="1" t="str">
        <f t="shared" ref="AG130:AG158" si="79">IF(MAX(C129:C1128)&lt;ROW(129:129),"",VLOOKUP(ROW(129:129),C129:D1128,2))</f>
        <v/>
      </c>
      <c r="AI130" s="1" t="str">
        <f t="shared" ref="AI130:AI161" si="80">IF(MAX(C129:C1128)&lt;ROW(129:129),"",VLOOKUP(ROW(129:129),C129:D1128,2))</f>
        <v/>
      </c>
      <c r="AK130" s="1" t="str">
        <f t="shared" ref="AK130:AK161" si="81">IF(MAX(C129:C1128)&lt;ROW(129:129),"",VLOOKUP(ROW(129:129),C129:D1128,2))</f>
        <v/>
      </c>
      <c r="AM130" s="1">
        <v>378</v>
      </c>
      <c r="AN130" s="75" t="str">
        <f t="shared" si="59"/>
        <v>'''' ()</v>
      </c>
    </row>
    <row r="131" spans="6:40" ht="18.75" x14ac:dyDescent="0.25">
      <c r="F131" s="45" t="e">
        <f t="shared" si="74"/>
        <v>#N/A</v>
      </c>
      <c r="H131" s="10">
        <f t="shared" ref="H131:H152" si="82">O131</f>
        <v>0</v>
      </c>
      <c r="I131" s="10" t="e">
        <f t="shared" si="75"/>
        <v>#N/A</v>
      </c>
      <c r="J131" s="10" t="e">
        <f t="shared" si="76"/>
        <v>#N/A</v>
      </c>
      <c r="V131" s="46" t="e">
        <f t="shared" ref="V131:V162" si="83">MID(U131,1,SEARCH(" - ",U131)-1)</f>
        <v>#VALUE!</v>
      </c>
      <c r="AB131" s="50" t="e">
        <f t="shared" si="77"/>
        <v>#N/A</v>
      </c>
      <c r="AC131" s="50" t="e">
        <f t="shared" si="78"/>
        <v>#N/A</v>
      </c>
      <c r="AF131" s="1">
        <v>231</v>
      </c>
      <c r="AG131" s="1" t="str">
        <f t="shared" si="79"/>
        <v/>
      </c>
      <c r="AI131" s="1" t="str">
        <f t="shared" si="80"/>
        <v/>
      </c>
      <c r="AK131" s="1" t="str">
        <f t="shared" si="81"/>
        <v/>
      </c>
      <c r="AM131" s="1">
        <v>379</v>
      </c>
      <c r="AN131" s="75" t="str">
        <f t="shared" ref="AN131:AN148" si="84">"''"&amp;D131&amp;"'' ("&amp;M131&amp;")"</f>
        <v>'''' ()</v>
      </c>
    </row>
    <row r="132" spans="6:40" ht="18.75" x14ac:dyDescent="0.25">
      <c r="F132" s="45" t="e">
        <f t="shared" si="74"/>
        <v>#N/A</v>
      </c>
      <c r="H132" s="10">
        <f t="shared" si="82"/>
        <v>0</v>
      </c>
      <c r="I132" s="10" t="e">
        <f t="shared" si="75"/>
        <v>#N/A</v>
      </c>
      <c r="J132" s="10" t="e">
        <f t="shared" si="76"/>
        <v>#N/A</v>
      </c>
      <c r="V132" s="46" t="e">
        <f t="shared" si="83"/>
        <v>#VALUE!</v>
      </c>
      <c r="AB132" s="50" t="e">
        <f t="shared" si="77"/>
        <v>#N/A</v>
      </c>
      <c r="AC132" s="50" t="e">
        <f t="shared" si="78"/>
        <v>#N/A</v>
      </c>
      <c r="AF132" s="1">
        <v>232</v>
      </c>
      <c r="AG132" s="1" t="str">
        <f t="shared" si="79"/>
        <v/>
      </c>
      <c r="AI132" s="1" t="str">
        <f t="shared" si="80"/>
        <v/>
      </c>
      <c r="AK132" s="1" t="str">
        <f t="shared" si="81"/>
        <v/>
      </c>
      <c r="AM132" s="1">
        <v>380</v>
      </c>
      <c r="AN132" s="75" t="str">
        <f t="shared" si="84"/>
        <v>'''' ()</v>
      </c>
    </row>
    <row r="133" spans="6:40" ht="18.75" x14ac:dyDescent="0.25">
      <c r="F133" s="45" t="e">
        <f t="shared" si="74"/>
        <v>#N/A</v>
      </c>
      <c r="H133" s="10">
        <f t="shared" si="82"/>
        <v>0</v>
      </c>
      <c r="I133" s="10" t="e">
        <f t="shared" si="75"/>
        <v>#N/A</v>
      </c>
      <c r="J133" s="10" t="e">
        <f t="shared" si="76"/>
        <v>#N/A</v>
      </c>
      <c r="V133" s="46" t="e">
        <f t="shared" si="83"/>
        <v>#VALUE!</v>
      </c>
      <c r="AB133" s="50" t="e">
        <f t="shared" si="77"/>
        <v>#N/A</v>
      </c>
      <c r="AC133" s="50" t="e">
        <f t="shared" si="78"/>
        <v>#N/A</v>
      </c>
      <c r="AF133" s="1">
        <v>233</v>
      </c>
      <c r="AG133" s="1" t="str">
        <f t="shared" si="79"/>
        <v/>
      </c>
      <c r="AI133" s="1" t="str">
        <f t="shared" si="80"/>
        <v/>
      </c>
      <c r="AK133" s="1" t="str">
        <f t="shared" si="81"/>
        <v/>
      </c>
      <c r="AM133" s="1">
        <v>381</v>
      </c>
      <c r="AN133" s="75" t="str">
        <f t="shared" si="84"/>
        <v>'''' ()</v>
      </c>
    </row>
    <row r="134" spans="6:40" ht="18.75" x14ac:dyDescent="0.25">
      <c r="F134" s="45" t="e">
        <f t="shared" si="74"/>
        <v>#N/A</v>
      </c>
      <c r="H134" s="10">
        <f t="shared" si="82"/>
        <v>0</v>
      </c>
      <c r="I134" s="10" t="e">
        <f t="shared" si="75"/>
        <v>#N/A</v>
      </c>
      <c r="J134" s="10" t="e">
        <f t="shared" si="76"/>
        <v>#N/A</v>
      </c>
      <c r="V134" s="46" t="e">
        <f t="shared" si="83"/>
        <v>#VALUE!</v>
      </c>
      <c r="AB134" s="50" t="e">
        <f t="shared" si="77"/>
        <v>#N/A</v>
      </c>
      <c r="AC134" s="50" t="e">
        <f t="shared" si="78"/>
        <v>#N/A</v>
      </c>
      <c r="AF134" s="1">
        <v>234</v>
      </c>
      <c r="AG134" s="1" t="str">
        <f t="shared" si="79"/>
        <v/>
      </c>
      <c r="AI134" s="1" t="str">
        <f t="shared" si="80"/>
        <v/>
      </c>
      <c r="AK134" s="1" t="str">
        <f t="shared" si="81"/>
        <v/>
      </c>
      <c r="AM134" s="1">
        <v>382</v>
      </c>
      <c r="AN134" s="75" t="str">
        <f t="shared" si="84"/>
        <v>'''' ()</v>
      </c>
    </row>
    <row r="135" spans="6:40" ht="18.75" x14ac:dyDescent="0.25">
      <c r="F135" s="45" t="e">
        <f t="shared" si="74"/>
        <v>#N/A</v>
      </c>
      <c r="H135" s="10">
        <f t="shared" si="82"/>
        <v>0</v>
      </c>
      <c r="I135" s="10" t="e">
        <f t="shared" si="75"/>
        <v>#N/A</v>
      </c>
      <c r="J135" s="10" t="e">
        <f t="shared" si="76"/>
        <v>#N/A</v>
      </c>
      <c r="V135" s="46" t="e">
        <f t="shared" si="83"/>
        <v>#VALUE!</v>
      </c>
      <c r="AB135" s="50" t="e">
        <f t="shared" si="77"/>
        <v>#N/A</v>
      </c>
      <c r="AC135" s="50" t="e">
        <f t="shared" si="78"/>
        <v>#N/A</v>
      </c>
      <c r="AF135" s="1">
        <v>235</v>
      </c>
      <c r="AG135" s="1" t="str">
        <f t="shared" si="79"/>
        <v/>
      </c>
      <c r="AI135" s="1" t="str">
        <f t="shared" si="80"/>
        <v/>
      </c>
      <c r="AK135" s="1" t="str">
        <f t="shared" si="81"/>
        <v/>
      </c>
      <c r="AM135" s="1">
        <v>383</v>
      </c>
      <c r="AN135" s="75" t="str">
        <f t="shared" si="84"/>
        <v>'''' ()</v>
      </c>
    </row>
    <row r="136" spans="6:40" ht="18.75" x14ac:dyDescent="0.25">
      <c r="H136" s="10">
        <f t="shared" si="82"/>
        <v>0</v>
      </c>
      <c r="I136" s="10" t="e">
        <f t="shared" si="75"/>
        <v>#N/A</v>
      </c>
      <c r="J136" s="10" t="e">
        <f t="shared" si="76"/>
        <v>#N/A</v>
      </c>
      <c r="V136" s="46" t="e">
        <f t="shared" si="83"/>
        <v>#VALUE!</v>
      </c>
      <c r="AB136" s="50" t="e">
        <f t="shared" si="77"/>
        <v>#N/A</v>
      </c>
      <c r="AC136" s="50" t="e">
        <f t="shared" si="78"/>
        <v>#N/A</v>
      </c>
      <c r="AF136" s="1">
        <v>236</v>
      </c>
      <c r="AG136" s="1" t="str">
        <f t="shared" si="79"/>
        <v/>
      </c>
      <c r="AI136" s="1" t="str">
        <f t="shared" si="80"/>
        <v/>
      </c>
      <c r="AK136" s="1" t="str">
        <f t="shared" si="81"/>
        <v/>
      </c>
      <c r="AM136" s="1">
        <v>384</v>
      </c>
      <c r="AN136" s="75" t="str">
        <f t="shared" si="84"/>
        <v>'''' ()</v>
      </c>
    </row>
    <row r="137" spans="6:40" ht="18.75" x14ac:dyDescent="0.25">
      <c r="H137" s="10">
        <f t="shared" si="82"/>
        <v>0</v>
      </c>
      <c r="I137" s="10" t="e">
        <f t="shared" si="75"/>
        <v>#N/A</v>
      </c>
      <c r="J137" s="10" t="e">
        <f t="shared" si="76"/>
        <v>#N/A</v>
      </c>
      <c r="V137" s="46" t="e">
        <f t="shared" si="83"/>
        <v>#VALUE!</v>
      </c>
      <c r="AB137" s="50" t="e">
        <f t="shared" si="77"/>
        <v>#N/A</v>
      </c>
      <c r="AC137" s="50" t="e">
        <f t="shared" si="78"/>
        <v>#N/A</v>
      </c>
      <c r="AF137" s="1">
        <v>237</v>
      </c>
      <c r="AG137" s="1" t="str">
        <f t="shared" si="79"/>
        <v/>
      </c>
      <c r="AI137" s="1" t="str">
        <f t="shared" si="80"/>
        <v/>
      </c>
      <c r="AK137" s="1" t="str">
        <f t="shared" si="81"/>
        <v/>
      </c>
      <c r="AM137" s="1">
        <v>385</v>
      </c>
      <c r="AN137" s="75" t="str">
        <f t="shared" si="84"/>
        <v>'''' ()</v>
      </c>
    </row>
    <row r="138" spans="6:40" ht="18.75" x14ac:dyDescent="0.25">
      <c r="H138" s="10">
        <f t="shared" si="82"/>
        <v>0</v>
      </c>
      <c r="I138" s="10" t="e">
        <f t="shared" si="75"/>
        <v>#N/A</v>
      </c>
      <c r="J138" s="10" t="e">
        <f t="shared" si="76"/>
        <v>#N/A</v>
      </c>
      <c r="V138" s="46" t="e">
        <f t="shared" si="83"/>
        <v>#VALUE!</v>
      </c>
      <c r="AB138" s="50" t="e">
        <f t="shared" si="77"/>
        <v>#N/A</v>
      </c>
      <c r="AC138" s="50" t="e">
        <f t="shared" si="78"/>
        <v>#N/A</v>
      </c>
      <c r="AF138" s="1">
        <v>238</v>
      </c>
      <c r="AG138" s="1" t="str">
        <f t="shared" si="79"/>
        <v/>
      </c>
      <c r="AI138" s="1" t="str">
        <f t="shared" si="80"/>
        <v/>
      </c>
      <c r="AK138" s="1" t="str">
        <f t="shared" si="81"/>
        <v/>
      </c>
      <c r="AM138" s="1">
        <v>386</v>
      </c>
      <c r="AN138" s="75" t="str">
        <f t="shared" si="84"/>
        <v>'''' ()</v>
      </c>
    </row>
    <row r="139" spans="6:40" ht="18.75" x14ac:dyDescent="0.25">
      <c r="H139" s="10">
        <f t="shared" si="82"/>
        <v>0</v>
      </c>
      <c r="I139" s="10" t="e">
        <f t="shared" si="75"/>
        <v>#N/A</v>
      </c>
      <c r="J139" s="10" t="e">
        <f t="shared" si="76"/>
        <v>#N/A</v>
      </c>
      <c r="V139" s="46" t="e">
        <f t="shared" si="83"/>
        <v>#VALUE!</v>
      </c>
      <c r="AB139" s="50" t="e">
        <f t="shared" si="77"/>
        <v>#N/A</v>
      </c>
      <c r="AC139" s="50" t="e">
        <f t="shared" si="78"/>
        <v>#N/A</v>
      </c>
      <c r="AF139" s="1">
        <v>239</v>
      </c>
      <c r="AG139" s="1" t="str">
        <f t="shared" si="79"/>
        <v/>
      </c>
      <c r="AI139" s="1" t="str">
        <f t="shared" si="80"/>
        <v/>
      </c>
      <c r="AK139" s="1" t="str">
        <f t="shared" si="81"/>
        <v/>
      </c>
      <c r="AM139" s="1">
        <v>387</v>
      </c>
      <c r="AN139" s="75" t="str">
        <f t="shared" si="84"/>
        <v>'''' ()</v>
      </c>
    </row>
    <row r="140" spans="6:40" ht="18.75" x14ac:dyDescent="0.25">
      <c r="H140" s="10">
        <f t="shared" si="82"/>
        <v>0</v>
      </c>
      <c r="I140" s="10" t="e">
        <f t="shared" si="75"/>
        <v>#N/A</v>
      </c>
      <c r="J140" s="10" t="e">
        <f t="shared" si="76"/>
        <v>#N/A</v>
      </c>
      <c r="V140" s="46" t="e">
        <f t="shared" si="83"/>
        <v>#VALUE!</v>
      </c>
      <c r="AB140" s="50" t="e">
        <f t="shared" si="77"/>
        <v>#N/A</v>
      </c>
      <c r="AC140" s="50" t="e">
        <f t="shared" si="78"/>
        <v>#N/A</v>
      </c>
      <c r="AF140" s="1">
        <v>240</v>
      </c>
      <c r="AG140" s="1" t="str">
        <f t="shared" si="79"/>
        <v/>
      </c>
      <c r="AI140" s="1" t="str">
        <f t="shared" si="80"/>
        <v/>
      </c>
      <c r="AK140" s="1" t="str">
        <f t="shared" si="81"/>
        <v/>
      </c>
      <c r="AM140" s="1">
        <v>388</v>
      </c>
      <c r="AN140" s="75" t="str">
        <f t="shared" si="84"/>
        <v>'''' ()</v>
      </c>
    </row>
    <row r="141" spans="6:40" ht="18.75" x14ac:dyDescent="0.25">
      <c r="H141" s="10">
        <f t="shared" si="82"/>
        <v>0</v>
      </c>
      <c r="I141" s="10" t="e">
        <f t="shared" si="75"/>
        <v>#N/A</v>
      </c>
      <c r="J141" s="10" t="e">
        <f t="shared" si="76"/>
        <v>#N/A</v>
      </c>
      <c r="V141" s="46" t="e">
        <f t="shared" si="83"/>
        <v>#VALUE!</v>
      </c>
      <c r="AB141" s="50" t="e">
        <f t="shared" si="77"/>
        <v>#N/A</v>
      </c>
      <c r="AC141" s="50" t="e">
        <f t="shared" si="78"/>
        <v>#N/A</v>
      </c>
      <c r="AF141" s="1">
        <v>241</v>
      </c>
      <c r="AG141" s="1" t="str">
        <f t="shared" si="79"/>
        <v/>
      </c>
      <c r="AI141" s="1" t="str">
        <f t="shared" si="80"/>
        <v/>
      </c>
      <c r="AK141" s="1" t="str">
        <f t="shared" si="81"/>
        <v/>
      </c>
      <c r="AM141" s="1">
        <v>389</v>
      </c>
      <c r="AN141" s="75" t="str">
        <f t="shared" si="84"/>
        <v>'''' ()</v>
      </c>
    </row>
    <row r="142" spans="6:40" ht="18.75" x14ac:dyDescent="0.25">
      <c r="H142" s="10">
        <f t="shared" si="82"/>
        <v>0</v>
      </c>
      <c r="I142" s="10" t="e">
        <f t="shared" si="75"/>
        <v>#N/A</v>
      </c>
      <c r="J142" s="10" t="e">
        <f t="shared" si="76"/>
        <v>#N/A</v>
      </c>
      <c r="V142" s="46" t="e">
        <f t="shared" si="83"/>
        <v>#VALUE!</v>
      </c>
      <c r="AB142" s="50" t="e">
        <f t="shared" si="77"/>
        <v>#N/A</v>
      </c>
      <c r="AC142" s="50" t="e">
        <f t="shared" si="78"/>
        <v>#N/A</v>
      </c>
      <c r="AF142" s="1">
        <v>242</v>
      </c>
      <c r="AG142" s="1" t="str">
        <f t="shared" si="79"/>
        <v/>
      </c>
      <c r="AI142" s="1" t="str">
        <f t="shared" si="80"/>
        <v/>
      </c>
      <c r="AK142" s="1" t="str">
        <f t="shared" si="81"/>
        <v/>
      </c>
      <c r="AM142" s="1">
        <v>390</v>
      </c>
      <c r="AN142" s="75" t="str">
        <f t="shared" si="84"/>
        <v>'''' ()</v>
      </c>
    </row>
    <row r="143" spans="6:40" ht="18.75" x14ac:dyDescent="0.25">
      <c r="H143" s="10">
        <f t="shared" si="82"/>
        <v>0</v>
      </c>
      <c r="I143" s="10" t="e">
        <f t="shared" si="75"/>
        <v>#N/A</v>
      </c>
      <c r="J143" s="10" t="e">
        <f t="shared" si="76"/>
        <v>#N/A</v>
      </c>
      <c r="V143" s="46" t="e">
        <f t="shared" si="83"/>
        <v>#VALUE!</v>
      </c>
      <c r="AB143" s="50" t="e">
        <f t="shared" si="77"/>
        <v>#N/A</v>
      </c>
      <c r="AC143" s="50" t="e">
        <f t="shared" si="78"/>
        <v>#N/A</v>
      </c>
      <c r="AF143" s="1">
        <v>243</v>
      </c>
      <c r="AG143" s="1" t="str">
        <f t="shared" si="79"/>
        <v/>
      </c>
      <c r="AI143" s="1" t="str">
        <f t="shared" si="80"/>
        <v/>
      </c>
      <c r="AK143" s="1" t="str">
        <f t="shared" si="81"/>
        <v/>
      </c>
      <c r="AM143" s="1">
        <v>391</v>
      </c>
      <c r="AN143" s="75" t="str">
        <f t="shared" si="84"/>
        <v>'''' ()</v>
      </c>
    </row>
    <row r="144" spans="6:40" ht="18.75" x14ac:dyDescent="0.25">
      <c r="H144" s="10">
        <f t="shared" si="82"/>
        <v>0</v>
      </c>
      <c r="I144" s="10" t="e">
        <f t="shared" si="75"/>
        <v>#N/A</v>
      </c>
      <c r="J144" s="10" t="e">
        <f t="shared" si="76"/>
        <v>#N/A</v>
      </c>
      <c r="V144" s="46" t="e">
        <f t="shared" si="83"/>
        <v>#VALUE!</v>
      </c>
      <c r="AB144" s="50" t="e">
        <f t="shared" si="77"/>
        <v>#N/A</v>
      </c>
      <c r="AC144" s="50" t="e">
        <f t="shared" si="78"/>
        <v>#N/A</v>
      </c>
      <c r="AF144" s="1">
        <v>244</v>
      </c>
      <c r="AG144" s="1" t="str">
        <f t="shared" si="79"/>
        <v/>
      </c>
      <c r="AI144" s="1" t="str">
        <f t="shared" si="80"/>
        <v/>
      </c>
      <c r="AK144" s="1" t="str">
        <f t="shared" si="81"/>
        <v/>
      </c>
      <c r="AM144" s="1">
        <v>392</v>
      </c>
      <c r="AN144" s="75" t="str">
        <f t="shared" si="84"/>
        <v>'''' ()</v>
      </c>
    </row>
    <row r="145" spans="8:40" ht="18.75" x14ac:dyDescent="0.25">
      <c r="H145" s="10">
        <f t="shared" si="82"/>
        <v>0</v>
      </c>
      <c r="I145" s="10" t="e">
        <f t="shared" si="75"/>
        <v>#N/A</v>
      </c>
      <c r="J145" s="10" t="e">
        <f t="shared" si="76"/>
        <v>#N/A</v>
      </c>
      <c r="V145" s="46" t="e">
        <f t="shared" si="83"/>
        <v>#VALUE!</v>
      </c>
      <c r="AB145" s="50" t="e">
        <f t="shared" si="77"/>
        <v>#N/A</v>
      </c>
      <c r="AC145" s="50" t="e">
        <f t="shared" si="78"/>
        <v>#N/A</v>
      </c>
      <c r="AF145" s="1">
        <v>245</v>
      </c>
      <c r="AG145" s="1" t="str">
        <f t="shared" si="79"/>
        <v/>
      </c>
      <c r="AI145" s="1" t="str">
        <f t="shared" si="80"/>
        <v/>
      </c>
      <c r="AK145" s="1" t="str">
        <f t="shared" si="81"/>
        <v/>
      </c>
      <c r="AM145" s="1">
        <v>393</v>
      </c>
      <c r="AN145" s="75" t="str">
        <f t="shared" si="84"/>
        <v>'''' ()</v>
      </c>
    </row>
    <row r="146" spans="8:40" ht="18.75" x14ac:dyDescent="0.25">
      <c r="H146" s="10">
        <f t="shared" si="82"/>
        <v>0</v>
      </c>
      <c r="I146" s="10" t="e">
        <f t="shared" si="75"/>
        <v>#N/A</v>
      </c>
      <c r="J146" s="10" t="e">
        <f t="shared" si="76"/>
        <v>#N/A</v>
      </c>
      <c r="V146" s="46" t="e">
        <f t="shared" si="83"/>
        <v>#VALUE!</v>
      </c>
      <c r="AB146" s="50" t="e">
        <f t="shared" si="77"/>
        <v>#N/A</v>
      </c>
      <c r="AC146" s="50" t="e">
        <f t="shared" si="78"/>
        <v>#N/A</v>
      </c>
      <c r="AF146" s="1">
        <v>246</v>
      </c>
      <c r="AG146" s="1" t="str">
        <f t="shared" si="79"/>
        <v/>
      </c>
      <c r="AI146" s="1" t="str">
        <f t="shared" si="80"/>
        <v/>
      </c>
      <c r="AK146" s="1" t="str">
        <f t="shared" si="81"/>
        <v/>
      </c>
      <c r="AM146" s="1">
        <v>394</v>
      </c>
      <c r="AN146" s="75" t="str">
        <f t="shared" si="84"/>
        <v>'''' ()</v>
      </c>
    </row>
    <row r="147" spans="8:40" ht="18.75" x14ac:dyDescent="0.25">
      <c r="H147" s="10">
        <f t="shared" si="82"/>
        <v>0</v>
      </c>
      <c r="I147" s="10" t="e">
        <f t="shared" si="75"/>
        <v>#N/A</v>
      </c>
      <c r="J147" s="10" t="e">
        <f t="shared" si="76"/>
        <v>#N/A</v>
      </c>
      <c r="V147" s="46" t="e">
        <f t="shared" si="83"/>
        <v>#VALUE!</v>
      </c>
      <c r="AB147" s="50" t="e">
        <f t="shared" si="77"/>
        <v>#N/A</v>
      </c>
      <c r="AC147" s="50" t="e">
        <f t="shared" si="78"/>
        <v>#N/A</v>
      </c>
      <c r="AF147" s="1">
        <v>247</v>
      </c>
      <c r="AG147" s="1" t="str">
        <f t="shared" si="79"/>
        <v/>
      </c>
      <c r="AI147" s="1" t="str">
        <f t="shared" si="80"/>
        <v/>
      </c>
      <c r="AK147" s="1" t="str">
        <f t="shared" si="81"/>
        <v/>
      </c>
      <c r="AM147" s="1">
        <v>395</v>
      </c>
      <c r="AN147" s="75" t="str">
        <f t="shared" si="84"/>
        <v>'''' ()</v>
      </c>
    </row>
    <row r="148" spans="8:40" ht="18.75" x14ac:dyDescent="0.25">
      <c r="H148" s="10">
        <f t="shared" si="82"/>
        <v>0</v>
      </c>
      <c r="I148" s="10" t="e">
        <f t="shared" si="75"/>
        <v>#N/A</v>
      </c>
      <c r="J148" s="10" t="e">
        <f t="shared" si="76"/>
        <v>#N/A</v>
      </c>
      <c r="V148" s="46" t="e">
        <f t="shared" si="83"/>
        <v>#VALUE!</v>
      </c>
      <c r="AB148" s="50" t="e">
        <f t="shared" si="77"/>
        <v>#N/A</v>
      </c>
      <c r="AC148" s="50" t="e">
        <f t="shared" si="78"/>
        <v>#N/A</v>
      </c>
      <c r="AF148" s="1">
        <v>248</v>
      </c>
      <c r="AG148" s="1" t="str">
        <f t="shared" si="79"/>
        <v/>
      </c>
      <c r="AI148" s="1" t="str">
        <f t="shared" si="80"/>
        <v/>
      </c>
      <c r="AK148" s="1" t="str">
        <f t="shared" si="81"/>
        <v/>
      </c>
      <c r="AM148" s="1">
        <v>396</v>
      </c>
      <c r="AN148" s="75" t="str">
        <f t="shared" si="84"/>
        <v>'''' ()</v>
      </c>
    </row>
    <row r="149" spans="8:40" ht="18.75" x14ac:dyDescent="0.25">
      <c r="H149" s="10">
        <f t="shared" si="82"/>
        <v>0</v>
      </c>
      <c r="I149" s="10" t="e">
        <f t="shared" si="75"/>
        <v>#N/A</v>
      </c>
      <c r="J149" s="10" t="e">
        <f t="shared" si="76"/>
        <v>#N/A</v>
      </c>
      <c r="V149" s="46" t="e">
        <f t="shared" si="83"/>
        <v>#VALUE!</v>
      </c>
      <c r="AB149" s="50" t="e">
        <f t="shared" si="77"/>
        <v>#N/A</v>
      </c>
      <c r="AC149" s="50" t="e">
        <f t="shared" si="78"/>
        <v>#N/A</v>
      </c>
      <c r="AF149" s="1">
        <v>249</v>
      </c>
      <c r="AG149" s="1" t="str">
        <f t="shared" si="79"/>
        <v/>
      </c>
      <c r="AI149" s="1" t="str">
        <f t="shared" si="80"/>
        <v/>
      </c>
      <c r="AK149" s="1" t="str">
        <f t="shared" si="81"/>
        <v/>
      </c>
      <c r="AM149" s="1">
        <v>397</v>
      </c>
    </row>
    <row r="150" spans="8:40" ht="18.75" x14ac:dyDescent="0.25">
      <c r="H150" s="10">
        <f t="shared" si="82"/>
        <v>0</v>
      </c>
      <c r="I150" s="10" t="e">
        <f t="shared" si="75"/>
        <v>#N/A</v>
      </c>
      <c r="J150" s="10" t="e">
        <f t="shared" si="76"/>
        <v>#N/A</v>
      </c>
      <c r="V150" s="46" t="e">
        <f t="shared" si="83"/>
        <v>#VALUE!</v>
      </c>
      <c r="AB150" s="50" t="e">
        <f t="shared" si="77"/>
        <v>#N/A</v>
      </c>
      <c r="AC150" s="50" t="e">
        <f t="shared" si="78"/>
        <v>#N/A</v>
      </c>
      <c r="AF150" s="1">
        <v>250</v>
      </c>
      <c r="AG150" s="1" t="str">
        <f t="shared" si="79"/>
        <v/>
      </c>
      <c r="AI150" s="1" t="str">
        <f t="shared" si="80"/>
        <v/>
      </c>
      <c r="AK150" s="1" t="str">
        <f t="shared" si="81"/>
        <v/>
      </c>
      <c r="AM150" s="1">
        <v>398</v>
      </c>
    </row>
    <row r="151" spans="8:40" ht="18.75" x14ac:dyDescent="0.25">
      <c r="H151" s="10">
        <f t="shared" si="82"/>
        <v>0</v>
      </c>
      <c r="I151" s="10" t="e">
        <f t="shared" si="75"/>
        <v>#N/A</v>
      </c>
      <c r="J151" s="10" t="e">
        <f t="shared" si="76"/>
        <v>#N/A</v>
      </c>
      <c r="V151" s="46" t="e">
        <f t="shared" si="83"/>
        <v>#VALUE!</v>
      </c>
      <c r="AB151" s="50" t="e">
        <f t="shared" si="77"/>
        <v>#N/A</v>
      </c>
      <c r="AC151" s="50" t="e">
        <f t="shared" si="78"/>
        <v>#N/A</v>
      </c>
      <c r="AF151" s="1">
        <v>251</v>
      </c>
      <c r="AG151" s="1" t="str">
        <f t="shared" si="79"/>
        <v/>
      </c>
      <c r="AI151" s="1" t="str">
        <f t="shared" si="80"/>
        <v/>
      </c>
      <c r="AK151" s="1" t="str">
        <f t="shared" si="81"/>
        <v/>
      </c>
      <c r="AM151" s="1">
        <v>399</v>
      </c>
    </row>
    <row r="152" spans="8:40" ht="18.75" x14ac:dyDescent="0.25">
      <c r="H152" s="10">
        <f t="shared" si="82"/>
        <v>0</v>
      </c>
      <c r="I152" s="10" t="e">
        <f t="shared" si="75"/>
        <v>#N/A</v>
      </c>
      <c r="J152" s="10" t="e">
        <f t="shared" si="76"/>
        <v>#N/A</v>
      </c>
      <c r="V152" s="46" t="e">
        <f t="shared" si="83"/>
        <v>#VALUE!</v>
      </c>
      <c r="AB152" s="50" t="e">
        <f t="shared" si="77"/>
        <v>#N/A</v>
      </c>
      <c r="AC152" s="50" t="e">
        <f t="shared" si="78"/>
        <v>#N/A</v>
      </c>
      <c r="AF152" s="1">
        <v>252</v>
      </c>
      <c r="AG152" s="1" t="str">
        <f t="shared" si="79"/>
        <v/>
      </c>
      <c r="AI152" s="1" t="str">
        <f t="shared" si="80"/>
        <v/>
      </c>
      <c r="AK152" s="1" t="str">
        <f t="shared" si="81"/>
        <v/>
      </c>
      <c r="AM152" s="1">
        <v>400</v>
      </c>
    </row>
    <row r="153" spans="8:40" ht="18.75" x14ac:dyDescent="0.25">
      <c r="I153" s="10" t="e">
        <f t="shared" si="75"/>
        <v>#N/A</v>
      </c>
      <c r="J153" s="10" t="e">
        <f t="shared" si="76"/>
        <v>#N/A</v>
      </c>
      <c r="V153" s="46" t="e">
        <f t="shared" si="83"/>
        <v>#VALUE!</v>
      </c>
      <c r="AB153" s="50" t="e">
        <f t="shared" si="77"/>
        <v>#N/A</v>
      </c>
      <c r="AC153" s="50" t="e">
        <f t="shared" si="78"/>
        <v>#N/A</v>
      </c>
      <c r="AF153" s="1">
        <v>253</v>
      </c>
      <c r="AG153" s="1" t="str">
        <f t="shared" si="79"/>
        <v/>
      </c>
      <c r="AI153" s="1" t="str">
        <f t="shared" si="80"/>
        <v/>
      </c>
      <c r="AK153" s="1" t="str">
        <f t="shared" si="81"/>
        <v/>
      </c>
      <c r="AM153" s="1">
        <v>401</v>
      </c>
    </row>
    <row r="154" spans="8:40" ht="18.75" x14ac:dyDescent="0.25">
      <c r="I154" s="10" t="e">
        <f t="shared" si="75"/>
        <v>#N/A</v>
      </c>
      <c r="J154" s="10" t="e">
        <f t="shared" si="76"/>
        <v>#N/A</v>
      </c>
      <c r="V154" s="46" t="e">
        <f t="shared" si="83"/>
        <v>#VALUE!</v>
      </c>
      <c r="AB154" s="50" t="e">
        <f t="shared" si="77"/>
        <v>#N/A</v>
      </c>
      <c r="AC154" s="50" t="e">
        <f t="shared" si="78"/>
        <v>#N/A</v>
      </c>
      <c r="AF154" s="1">
        <v>254</v>
      </c>
      <c r="AG154" s="1" t="str">
        <f t="shared" si="79"/>
        <v/>
      </c>
      <c r="AI154" s="1" t="str">
        <f t="shared" si="80"/>
        <v/>
      </c>
      <c r="AK154" s="1" t="str">
        <f t="shared" si="81"/>
        <v/>
      </c>
      <c r="AM154" s="1">
        <v>402</v>
      </c>
    </row>
    <row r="155" spans="8:40" ht="18.75" x14ac:dyDescent="0.25">
      <c r="I155" s="10" t="e">
        <f t="shared" si="75"/>
        <v>#N/A</v>
      </c>
      <c r="J155" s="10" t="e">
        <f t="shared" si="76"/>
        <v>#N/A</v>
      </c>
      <c r="V155" s="46" t="e">
        <f t="shared" si="83"/>
        <v>#VALUE!</v>
      </c>
      <c r="AB155" s="50" t="e">
        <f t="shared" si="77"/>
        <v>#N/A</v>
      </c>
      <c r="AC155" s="50" t="e">
        <f t="shared" si="78"/>
        <v>#N/A</v>
      </c>
      <c r="AF155" s="1">
        <v>255</v>
      </c>
      <c r="AG155" s="1" t="str">
        <f t="shared" si="79"/>
        <v/>
      </c>
      <c r="AI155" s="1" t="str">
        <f t="shared" si="80"/>
        <v/>
      </c>
      <c r="AK155" s="1" t="str">
        <f t="shared" si="81"/>
        <v/>
      </c>
      <c r="AM155" s="1">
        <v>403</v>
      </c>
    </row>
    <row r="156" spans="8:40" ht="18.75" x14ac:dyDescent="0.25">
      <c r="I156" s="10" t="e">
        <f t="shared" si="75"/>
        <v>#N/A</v>
      </c>
      <c r="J156" s="10" t="e">
        <f t="shared" si="76"/>
        <v>#N/A</v>
      </c>
      <c r="V156" s="46" t="e">
        <f t="shared" si="83"/>
        <v>#VALUE!</v>
      </c>
      <c r="AB156" s="50" t="e">
        <f t="shared" si="77"/>
        <v>#N/A</v>
      </c>
      <c r="AC156" s="50" t="e">
        <f t="shared" si="78"/>
        <v>#N/A</v>
      </c>
      <c r="AF156" s="1">
        <v>256</v>
      </c>
      <c r="AG156" s="1" t="str">
        <f t="shared" si="79"/>
        <v/>
      </c>
      <c r="AI156" s="1" t="str">
        <f t="shared" si="80"/>
        <v/>
      </c>
      <c r="AK156" s="1" t="str">
        <f t="shared" si="81"/>
        <v/>
      </c>
      <c r="AM156" s="1">
        <v>404</v>
      </c>
    </row>
    <row r="157" spans="8:40" ht="18.75" x14ac:dyDescent="0.25">
      <c r="V157" s="46" t="e">
        <f t="shared" si="83"/>
        <v>#VALUE!</v>
      </c>
      <c r="AB157" s="50" t="e">
        <f t="shared" si="77"/>
        <v>#N/A</v>
      </c>
      <c r="AC157" s="50" t="e">
        <f t="shared" si="78"/>
        <v>#N/A</v>
      </c>
      <c r="AF157" s="1">
        <v>257</v>
      </c>
      <c r="AG157" s="1" t="str">
        <f t="shared" si="79"/>
        <v/>
      </c>
      <c r="AI157" s="1" t="str">
        <f t="shared" si="80"/>
        <v/>
      </c>
      <c r="AK157" s="1" t="str">
        <f t="shared" si="81"/>
        <v/>
      </c>
      <c r="AM157" s="1">
        <v>405</v>
      </c>
    </row>
    <row r="158" spans="8:40" ht="18.75" x14ac:dyDescent="0.25">
      <c r="V158" s="46" t="e">
        <f t="shared" si="83"/>
        <v>#VALUE!</v>
      </c>
      <c r="AB158" s="50" t="e">
        <f t="shared" si="77"/>
        <v>#N/A</v>
      </c>
      <c r="AC158" s="50" t="e">
        <f t="shared" si="78"/>
        <v>#N/A</v>
      </c>
      <c r="AF158" s="1">
        <v>258</v>
      </c>
      <c r="AG158" s="1" t="str">
        <f t="shared" si="79"/>
        <v/>
      </c>
      <c r="AI158" s="1" t="str">
        <f t="shared" si="80"/>
        <v/>
      </c>
      <c r="AK158" s="1" t="str">
        <f t="shared" si="81"/>
        <v/>
      </c>
      <c r="AM158" s="1">
        <v>406</v>
      </c>
    </row>
    <row r="159" spans="8:40" ht="18.75" x14ac:dyDescent="0.25">
      <c r="V159" s="46" t="e">
        <f t="shared" si="83"/>
        <v>#VALUE!</v>
      </c>
      <c r="AB159" s="50" t="e">
        <f t="shared" si="77"/>
        <v>#N/A</v>
      </c>
      <c r="AC159" s="50" t="e">
        <f t="shared" si="78"/>
        <v>#N/A</v>
      </c>
      <c r="AF159" s="1">
        <v>259</v>
      </c>
      <c r="AI159" s="1" t="str">
        <f t="shared" si="80"/>
        <v/>
      </c>
      <c r="AK159" s="1" t="str">
        <f t="shared" si="81"/>
        <v/>
      </c>
      <c r="AM159" s="1">
        <v>407</v>
      </c>
    </row>
    <row r="160" spans="8:40" ht="18.75" x14ac:dyDescent="0.25">
      <c r="V160" s="46" t="e">
        <f t="shared" si="83"/>
        <v>#VALUE!</v>
      </c>
      <c r="AB160" s="50" t="e">
        <f t="shared" si="77"/>
        <v>#N/A</v>
      </c>
      <c r="AC160" s="50" t="e">
        <f t="shared" si="78"/>
        <v>#N/A</v>
      </c>
      <c r="AF160" s="1">
        <v>260</v>
      </c>
      <c r="AI160" s="1" t="str">
        <f t="shared" si="80"/>
        <v/>
      </c>
      <c r="AK160" s="1" t="str">
        <f t="shared" si="81"/>
        <v/>
      </c>
      <c r="AM160" s="1">
        <v>408</v>
      </c>
    </row>
    <row r="161" spans="22:39" ht="18.75" x14ac:dyDescent="0.25">
      <c r="V161" s="46" t="e">
        <f t="shared" si="83"/>
        <v>#VALUE!</v>
      </c>
      <c r="AB161" s="50" t="e">
        <f t="shared" si="77"/>
        <v>#N/A</v>
      </c>
      <c r="AC161" s="50" t="e">
        <f t="shared" si="78"/>
        <v>#N/A</v>
      </c>
      <c r="AF161" s="1">
        <v>261</v>
      </c>
      <c r="AI161" s="1" t="str">
        <f t="shared" si="80"/>
        <v/>
      </c>
      <c r="AK161" s="1" t="str">
        <f t="shared" si="81"/>
        <v/>
      </c>
      <c r="AM161" s="1">
        <v>409</v>
      </c>
    </row>
    <row r="162" spans="22:39" ht="18.75" x14ac:dyDescent="0.25">
      <c r="V162" s="46" t="e">
        <f t="shared" si="83"/>
        <v>#VALUE!</v>
      </c>
      <c r="AB162" s="50" t="e">
        <f t="shared" si="77"/>
        <v>#N/A</v>
      </c>
      <c r="AC162" s="50" t="e">
        <f t="shared" si="78"/>
        <v>#N/A</v>
      </c>
      <c r="AF162" s="1">
        <v>262</v>
      </c>
      <c r="AI162" s="1" t="str">
        <f t="shared" ref="AI162:AI163" si="85">IF(MAX(C161:C1160)&lt;ROW(161:161),"",VLOOKUP(ROW(161:161),C161:D1160,2))</f>
        <v/>
      </c>
      <c r="AK162" s="1" t="str">
        <f t="shared" ref="AK162:AK164" si="86">IF(MAX(C161:C1160)&lt;ROW(161:161),"",VLOOKUP(ROW(161:161),C161:D1160,2))</f>
        <v/>
      </c>
      <c r="AM162" s="1">
        <v>410</v>
      </c>
    </row>
    <row r="163" spans="22:39" x14ac:dyDescent="0.25">
      <c r="AB163" s="50" t="e">
        <f t="shared" si="77"/>
        <v>#N/A</v>
      </c>
      <c r="AC163" s="50" t="e">
        <f t="shared" si="78"/>
        <v>#N/A</v>
      </c>
      <c r="AF163" s="1">
        <v>258</v>
      </c>
      <c r="AI163" s="1" t="str">
        <f t="shared" si="85"/>
        <v/>
      </c>
      <c r="AK163" s="1" t="str">
        <f t="shared" si="86"/>
        <v/>
      </c>
      <c r="AM163" s="1">
        <v>411</v>
      </c>
    </row>
    <row r="164" spans="22:39" x14ac:dyDescent="0.25">
      <c r="AB164" s="50" t="e">
        <f t="shared" si="77"/>
        <v>#N/A</v>
      </c>
      <c r="AC164" s="50" t="e">
        <f t="shared" si="78"/>
        <v>#N/A</v>
      </c>
      <c r="AF164" s="1">
        <v>259</v>
      </c>
      <c r="AK164" s="1" t="str">
        <f t="shared" si="86"/>
        <v/>
      </c>
      <c r="AM164" s="1">
        <v>412</v>
      </c>
    </row>
  </sheetData>
  <mergeCells count="1">
    <mergeCell ref="AP1:AQ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7"/>
  <sheetViews>
    <sheetView topLeftCell="H27" workbookViewId="0">
      <selection activeCell="V1" sqref="V1:V42"/>
    </sheetView>
  </sheetViews>
  <sheetFormatPr defaultRowHeight="15" x14ac:dyDescent="0.25"/>
  <cols>
    <col min="1" max="1" width="9.140625" style="51"/>
    <col min="2" max="7" width="9.140625" style="2"/>
    <col min="8" max="8" width="11.28515625" style="52" customWidth="1"/>
    <col min="9" max="9" width="9.140625" style="35"/>
    <col min="10" max="16" width="9.140625" style="2"/>
    <col min="17" max="17" width="12" style="52" customWidth="1"/>
    <col min="18" max="16384" width="9.140625" style="2"/>
  </cols>
  <sheetData>
    <row r="1" spans="1:25" x14ac:dyDescent="0.25">
      <c r="B1" s="51" t="s">
        <v>141</v>
      </c>
      <c r="C1" s="51" t="s">
        <v>776</v>
      </c>
      <c r="D1" s="51" t="s">
        <v>780</v>
      </c>
      <c r="E1" s="51" t="s">
        <v>773</v>
      </c>
      <c r="F1" s="51" t="s">
        <v>774</v>
      </c>
      <c r="G1" s="51" t="s">
        <v>775</v>
      </c>
      <c r="J1" s="35" t="s">
        <v>141</v>
      </c>
      <c r="K1" s="35" t="s">
        <v>776</v>
      </c>
      <c r="L1" s="35" t="s">
        <v>353</v>
      </c>
      <c r="M1" s="35" t="s">
        <v>354</v>
      </c>
      <c r="N1" s="35" t="s">
        <v>773</v>
      </c>
      <c r="O1" s="35" t="s">
        <v>774</v>
      </c>
      <c r="P1" s="35" t="s">
        <v>775</v>
      </c>
    </row>
    <row r="2" spans="1:25" x14ac:dyDescent="0.25">
      <c r="A2" s="51" t="s">
        <v>779</v>
      </c>
      <c r="B2" s="2">
        <f>осн!AF2</f>
        <v>102</v>
      </c>
      <c r="C2" s="2" t="e">
        <f>осн!AA2</f>
        <v>#N/A</v>
      </c>
      <c r="D2" s="2" t="str">
        <f>осн!AH2</f>
        <v>14, 44</v>
      </c>
      <c r="E2" s="2" t="s">
        <v>772</v>
      </c>
      <c r="F2" s="2">
        <f>осн!Z2</f>
        <v>31</v>
      </c>
      <c r="G2" t="e">
        <f>осн!AE2</f>
        <v>#REF!</v>
      </c>
      <c r="H2" s="52" t="e">
        <f>A2&amp;B2&amp;", "&amp;C2&amp;", "&amp;D2&amp;E2&amp;F2&amp;"', '"&amp;G2&amp;"', '{}');"</f>
        <v>#N/A</v>
      </c>
      <c r="I2" s="35" t="s">
        <v>779</v>
      </c>
      <c r="J2" s="2">
        <f>cont!C2</f>
        <v>250</v>
      </c>
      <c r="K2" s="2" t="e">
        <f>осн!I2</f>
        <v>#REF!</v>
      </c>
      <c r="L2" s="2" t="e">
        <f>осн!AB2+Y2</f>
        <v>#REF!</v>
      </c>
      <c r="M2" s="2" t="e">
        <f>осн!AC2-Y2</f>
        <v>#REF!</v>
      </c>
      <c r="N2" s="2" t="s">
        <v>781</v>
      </c>
      <c r="O2" s="56" t="str">
        <f>cont!B2</f>
        <v>1</v>
      </c>
      <c r="P2" s="20" t="e">
        <f>cont!D2</f>
        <v>#REF!</v>
      </c>
      <c r="Q2" s="52" t="e">
        <f>I2&amp;J2&amp;", "&amp;K2&amp;", "&amp;L2&amp;", "&amp;M2&amp;N2&amp;O2&amp;"', '"&amp;P2&amp;"', '{}');"</f>
        <v>#REF!</v>
      </c>
      <c r="Y2" s="2">
        <v>1</v>
      </c>
    </row>
    <row r="3" spans="1:25" x14ac:dyDescent="0.25">
      <c r="A3" s="51" t="s">
        <v>779</v>
      </c>
      <c r="B3" s="2">
        <f>осн!AF3</f>
        <v>103</v>
      </c>
      <c r="C3" s="2" t="e">
        <f>осн!AA3</f>
        <v>#N/A</v>
      </c>
      <c r="D3" s="2" t="str">
        <f>осн!AH3</f>
        <v>45, 75</v>
      </c>
      <c r="E3" s="2" t="s">
        <v>772</v>
      </c>
      <c r="F3" s="2">
        <f>осн!Z3</f>
        <v>32</v>
      </c>
      <c r="G3" t="e">
        <f>осн!AE3</f>
        <v>#REF!</v>
      </c>
      <c r="H3" s="52" t="e">
        <f t="shared" ref="H3:H66" si="0">A3&amp;B3&amp;", "&amp;C3&amp;", "&amp;D3&amp;E3&amp;F3&amp;"', '"&amp;G3&amp;"', '{}');"</f>
        <v>#N/A</v>
      </c>
      <c r="I3" s="35" t="s">
        <v>779</v>
      </c>
      <c r="J3" s="2">
        <f>cont!C3</f>
        <v>251</v>
      </c>
      <c r="K3" s="2" t="e">
        <f>осн!I3</f>
        <v>#REF!</v>
      </c>
      <c r="L3" s="2" t="e">
        <f>осн!AB3+Y3</f>
        <v>#REF!</v>
      </c>
      <c r="M3" s="2" t="e">
        <f>осн!AC3-Y3</f>
        <v>#REF!</v>
      </c>
      <c r="N3" s="2" t="s">
        <v>781</v>
      </c>
      <c r="O3" s="56" t="str">
        <f>cont!B3</f>
        <v>2</v>
      </c>
      <c r="P3" s="20" t="e">
        <f>cont!D3</f>
        <v>#REF!</v>
      </c>
      <c r="Q3" s="52" t="e">
        <f t="shared" ref="Q3:Q66" si="1">I3&amp;J3&amp;", "&amp;K3&amp;", "&amp;L3&amp;", "&amp;M3&amp;N3&amp;O3&amp;"', '"&amp;P3&amp;"', '{}');"</f>
        <v>#REF!</v>
      </c>
      <c r="Y3" s="2">
        <v>2</v>
      </c>
    </row>
    <row r="4" spans="1:25" x14ac:dyDescent="0.25">
      <c r="A4" s="51" t="s">
        <v>779</v>
      </c>
      <c r="B4" s="2">
        <f>осн!AF4</f>
        <v>104</v>
      </c>
      <c r="C4" s="2" t="e">
        <f>осн!AA4</f>
        <v>#N/A</v>
      </c>
      <c r="D4" s="2" t="str">
        <f>осн!AH4</f>
        <v>76, 106</v>
      </c>
      <c r="E4" s="2" t="s">
        <v>772</v>
      </c>
      <c r="F4" s="2">
        <f>осн!Z4</f>
        <v>33</v>
      </c>
      <c r="G4" t="e">
        <f>осн!AE4</f>
        <v>#REF!</v>
      </c>
      <c r="H4" s="52" t="e">
        <f t="shared" si="0"/>
        <v>#N/A</v>
      </c>
      <c r="I4" s="35" t="s">
        <v>779</v>
      </c>
      <c r="J4" s="2">
        <f>cont!C4</f>
        <v>252</v>
      </c>
      <c r="K4" s="2" t="e">
        <f>осн!I4</f>
        <v>#REF!</v>
      </c>
      <c r="L4" s="2" t="e">
        <f>осн!AB4+Y4</f>
        <v>#REF!</v>
      </c>
      <c r="M4" s="2" t="e">
        <f>осн!AC4-Y4</f>
        <v>#REF!</v>
      </c>
      <c r="N4" s="2" t="s">
        <v>781</v>
      </c>
      <c r="O4" s="56" t="str">
        <f>cont!B4</f>
        <v>3</v>
      </c>
      <c r="P4" s="20" t="e">
        <f>cont!D4</f>
        <v>#REF!</v>
      </c>
      <c r="Q4" s="52" t="e">
        <f t="shared" si="1"/>
        <v>#REF!</v>
      </c>
      <c r="Y4" s="2">
        <v>3</v>
      </c>
    </row>
    <row r="5" spans="1:25" x14ac:dyDescent="0.25">
      <c r="A5" s="51" t="s">
        <v>779</v>
      </c>
      <c r="B5" s="2">
        <f>осн!AF5</f>
        <v>105</v>
      </c>
      <c r="C5" s="2" t="e">
        <f>осн!AA5</f>
        <v>#N/A</v>
      </c>
      <c r="D5" s="2" t="str">
        <f>осн!AH5</f>
        <v>107, 137</v>
      </c>
      <c r="E5" s="2" t="s">
        <v>772</v>
      </c>
      <c r="F5" s="2">
        <f>осн!Z5</f>
        <v>34</v>
      </c>
      <c r="G5" t="e">
        <f>осн!AE5</f>
        <v>#REF!</v>
      </c>
      <c r="H5" s="52" t="e">
        <f t="shared" si="0"/>
        <v>#N/A</v>
      </c>
      <c r="I5" s="35" t="s">
        <v>779</v>
      </c>
      <c r="J5" s="2">
        <f>cont!C5</f>
        <v>253</v>
      </c>
      <c r="K5" s="2" t="e">
        <f>осн!I5</f>
        <v>#REF!</v>
      </c>
      <c r="L5" s="2" t="e">
        <f>осн!AB5+Y5</f>
        <v>#REF!</v>
      </c>
      <c r="M5" s="2" t="e">
        <f>осн!AC5-Y5</f>
        <v>#REF!</v>
      </c>
      <c r="N5" s="2" t="s">
        <v>781</v>
      </c>
      <c r="O5" s="56" t="str">
        <f>cont!B5</f>
        <v>4</v>
      </c>
      <c r="P5" s="20" t="e">
        <f>cont!D5</f>
        <v>#REF!</v>
      </c>
      <c r="Q5" s="52" t="e">
        <f t="shared" si="1"/>
        <v>#REF!</v>
      </c>
      <c r="Y5" s="2">
        <v>4</v>
      </c>
    </row>
    <row r="6" spans="1:25" x14ac:dyDescent="0.25">
      <c r="A6" s="51" t="s">
        <v>779</v>
      </c>
      <c r="B6" s="2">
        <f>осн!AF6</f>
        <v>106</v>
      </c>
      <c r="C6" s="2" t="e">
        <f>осн!AA6</f>
        <v>#N/A</v>
      </c>
      <c r="D6" s="2" t="str">
        <f>осн!AH6</f>
        <v>138, 168</v>
      </c>
      <c r="E6" s="2" t="s">
        <v>772</v>
      </c>
      <c r="F6" s="2">
        <f>осн!Z6</f>
        <v>35</v>
      </c>
      <c r="G6" t="e">
        <f>осн!AE6</f>
        <v>#REF!</v>
      </c>
      <c r="H6" s="52" t="e">
        <f t="shared" si="0"/>
        <v>#N/A</v>
      </c>
      <c r="I6" s="35" t="s">
        <v>779</v>
      </c>
      <c r="J6" s="2">
        <f>cont!C6</f>
        <v>254</v>
      </c>
      <c r="K6" s="2" t="e">
        <f>осн!I6</f>
        <v>#REF!</v>
      </c>
      <c r="L6" s="2" t="e">
        <f>осн!AB6+Y6</f>
        <v>#REF!</v>
      </c>
      <c r="M6" s="2" t="e">
        <f>осн!AC6-Y6</f>
        <v>#REF!</v>
      </c>
      <c r="N6" s="2" t="s">
        <v>781</v>
      </c>
      <c r="O6" s="56" t="str">
        <f>cont!B6</f>
        <v>5</v>
      </c>
      <c r="P6" s="20" t="e">
        <f>cont!D6</f>
        <v>#REF!</v>
      </c>
      <c r="Q6" s="52" t="e">
        <f t="shared" si="1"/>
        <v>#REF!</v>
      </c>
      <c r="Y6" s="2">
        <v>5</v>
      </c>
    </row>
    <row r="7" spans="1:25" x14ac:dyDescent="0.25">
      <c r="A7" s="51" t="s">
        <v>779</v>
      </c>
      <c r="B7" s="2">
        <f>осн!AF7</f>
        <v>107</v>
      </c>
      <c r="C7" s="2" t="e">
        <f>осн!AA7</f>
        <v>#N/A</v>
      </c>
      <c r="D7" s="2" t="str">
        <f>осн!AH7</f>
        <v>169, 199</v>
      </c>
      <c r="E7" s="2" t="s">
        <v>772</v>
      </c>
      <c r="F7" s="2">
        <f>осн!Z7</f>
        <v>36</v>
      </c>
      <c r="G7" t="e">
        <f>осн!AE7</f>
        <v>#REF!</v>
      </c>
      <c r="H7" s="52" t="e">
        <f t="shared" si="0"/>
        <v>#N/A</v>
      </c>
      <c r="I7" s="35" t="s">
        <v>779</v>
      </c>
      <c r="J7" s="2">
        <f>cont!C7</f>
        <v>255</v>
      </c>
      <c r="K7" s="2" t="e">
        <f>осн!I7</f>
        <v>#REF!</v>
      </c>
      <c r="L7" s="2" t="e">
        <f>осн!AB7+Y7</f>
        <v>#REF!</v>
      </c>
      <c r="M7" s="2" t="e">
        <f>осн!AC7-Y7</f>
        <v>#REF!</v>
      </c>
      <c r="N7" s="2" t="s">
        <v>781</v>
      </c>
      <c r="O7" s="56" t="str">
        <f>cont!B7</f>
        <v>6</v>
      </c>
      <c r="P7" s="20" t="e">
        <f>cont!D7</f>
        <v>#REF!</v>
      </c>
      <c r="Q7" s="52" t="e">
        <f t="shared" si="1"/>
        <v>#REF!</v>
      </c>
      <c r="Y7" s="2">
        <v>1</v>
      </c>
    </row>
    <row r="8" spans="1:25" x14ac:dyDescent="0.25">
      <c r="A8" s="51" t="s">
        <v>779</v>
      </c>
      <c r="B8" s="2">
        <f>осн!AF8</f>
        <v>108</v>
      </c>
      <c r="C8" s="2" t="e">
        <f>осн!AA8</f>
        <v>#N/A</v>
      </c>
      <c r="D8" s="2" t="str">
        <f>осн!AH8</f>
        <v>200, 230</v>
      </c>
      <c r="E8" s="2" t="s">
        <v>772</v>
      </c>
      <c r="F8" s="2">
        <f>осн!Z8</f>
        <v>37</v>
      </c>
      <c r="G8" t="e">
        <f>осн!AE8</f>
        <v>#REF!</v>
      </c>
      <c r="H8" s="52" t="e">
        <f t="shared" si="0"/>
        <v>#N/A</v>
      </c>
      <c r="I8" s="35" t="s">
        <v>779</v>
      </c>
      <c r="J8" s="2">
        <f>cont!C8</f>
        <v>256</v>
      </c>
      <c r="K8" s="2" t="e">
        <f>осн!I8</f>
        <v>#REF!</v>
      </c>
      <c r="L8" s="2" t="e">
        <f>осн!AB8+Y8</f>
        <v>#REF!</v>
      </c>
      <c r="M8" s="2" t="e">
        <f>осн!AC8-Y8</f>
        <v>#REF!</v>
      </c>
      <c r="N8" s="2" t="s">
        <v>781</v>
      </c>
      <c r="O8" s="56" t="str">
        <f>cont!B8</f>
        <v>7</v>
      </c>
      <c r="P8" s="20" t="e">
        <f>cont!D8</f>
        <v>#REF!</v>
      </c>
      <c r="Q8" s="52" t="e">
        <f t="shared" si="1"/>
        <v>#REF!</v>
      </c>
      <c r="Y8" s="2">
        <v>2</v>
      </c>
    </row>
    <row r="9" spans="1:25" x14ac:dyDescent="0.25">
      <c r="A9" s="51" t="s">
        <v>779</v>
      </c>
      <c r="B9" s="2">
        <f>осн!AF9</f>
        <v>109</v>
      </c>
      <c r="C9" s="2" t="e">
        <f>осн!AA9</f>
        <v>#N/A</v>
      </c>
      <c r="D9" s="2" t="str">
        <f>осн!AH9</f>
        <v>231, 261</v>
      </c>
      <c r="E9" s="2" t="s">
        <v>772</v>
      </c>
      <c r="F9" s="2">
        <f>осн!Z9</f>
        <v>38</v>
      </c>
      <c r="G9" t="e">
        <f>осн!AE9</f>
        <v>#REF!</v>
      </c>
      <c r="H9" s="52" t="e">
        <f t="shared" si="0"/>
        <v>#N/A</v>
      </c>
      <c r="I9" s="35" t="s">
        <v>779</v>
      </c>
      <c r="J9" s="2">
        <f>cont!C9</f>
        <v>257</v>
      </c>
      <c r="K9" s="2" t="e">
        <f>осн!I9</f>
        <v>#REF!</v>
      </c>
      <c r="L9" s="2" t="e">
        <f>осн!AB9+Y9</f>
        <v>#REF!</v>
      </c>
      <c r="M9" s="2" t="e">
        <f>осн!AC9-Y9</f>
        <v>#REF!</v>
      </c>
      <c r="N9" s="2" t="s">
        <v>781</v>
      </c>
      <c r="O9" s="56" t="str">
        <f>cont!B9</f>
        <v>8</v>
      </c>
      <c r="P9" s="20" t="e">
        <f>cont!D9</f>
        <v>#REF!</v>
      </c>
      <c r="Q9" s="52" t="e">
        <f t="shared" si="1"/>
        <v>#REF!</v>
      </c>
      <c r="Y9" s="2">
        <v>3</v>
      </c>
    </row>
    <row r="10" spans="1:25" x14ac:dyDescent="0.25">
      <c r="A10" s="51" t="s">
        <v>779</v>
      </c>
      <c r="B10" s="2">
        <f>осн!AF10</f>
        <v>110</v>
      </c>
      <c r="C10" s="2" t="e">
        <f>осн!AA10</f>
        <v>#N/A</v>
      </c>
      <c r="D10" s="2" t="str">
        <f>осн!AH10</f>
        <v>262, 292</v>
      </c>
      <c r="E10" s="2" t="s">
        <v>772</v>
      </c>
      <c r="F10" s="2">
        <f>осн!Z10</f>
        <v>39</v>
      </c>
      <c r="G10" t="e">
        <f>осн!AE10</f>
        <v>#REF!</v>
      </c>
      <c r="H10" s="52" t="e">
        <f t="shared" si="0"/>
        <v>#N/A</v>
      </c>
      <c r="I10" s="35" t="s">
        <v>779</v>
      </c>
      <c r="J10" s="2">
        <f>cont!C10</f>
        <v>258</v>
      </c>
      <c r="K10" s="2" t="e">
        <f>осн!I10</f>
        <v>#REF!</v>
      </c>
      <c r="L10" s="2" t="e">
        <f>осн!AB10+Y10</f>
        <v>#REF!</v>
      </c>
      <c r="M10" s="2" t="e">
        <f>осн!AC10-Y10</f>
        <v>#REF!</v>
      </c>
      <c r="N10" s="2" t="s">
        <v>781</v>
      </c>
      <c r="O10" s="56" t="str">
        <f>cont!B10</f>
        <v>9</v>
      </c>
      <c r="P10" s="20" t="e">
        <f>cont!D10</f>
        <v>#REF!</v>
      </c>
      <c r="Q10" s="52" t="e">
        <f t="shared" si="1"/>
        <v>#REF!</v>
      </c>
      <c r="Y10" s="2">
        <v>4</v>
      </c>
    </row>
    <row r="11" spans="1:25" x14ac:dyDescent="0.25">
      <c r="A11" s="51" t="s">
        <v>779</v>
      </c>
      <c r="B11" s="2">
        <f>осн!AF11</f>
        <v>111</v>
      </c>
      <c r="C11" s="2" t="e">
        <f>осн!AA11</f>
        <v>#N/A</v>
      </c>
      <c r="D11" s="2" t="str">
        <f>осн!AH11</f>
        <v>293, 323</v>
      </c>
      <c r="E11" s="2" t="s">
        <v>772</v>
      </c>
      <c r="F11" s="2">
        <f>осн!Z11</f>
        <v>40</v>
      </c>
      <c r="G11" t="e">
        <f>осн!AE11</f>
        <v>#REF!</v>
      </c>
      <c r="H11" s="52" t="e">
        <f t="shared" si="0"/>
        <v>#N/A</v>
      </c>
      <c r="I11" s="35" t="s">
        <v>779</v>
      </c>
      <c r="J11" s="2">
        <f>cont!C11</f>
        <v>259</v>
      </c>
      <c r="K11" s="2" t="e">
        <f>осн!I11</f>
        <v>#REF!</v>
      </c>
      <c r="L11" s="2" t="e">
        <f>осн!AB11+Y11</f>
        <v>#REF!</v>
      </c>
      <c r="M11" s="2" t="e">
        <f>осн!AC11-Y11</f>
        <v>#REF!</v>
      </c>
      <c r="N11" s="2" t="s">
        <v>781</v>
      </c>
      <c r="O11" s="56" t="str">
        <f>cont!B11</f>
        <v>10</v>
      </c>
      <c r="P11" s="20" t="e">
        <f>cont!D11</f>
        <v>#REF!</v>
      </c>
      <c r="Q11" s="52" t="e">
        <f t="shared" si="1"/>
        <v>#REF!</v>
      </c>
      <c r="Y11" s="2">
        <v>5</v>
      </c>
    </row>
    <row r="12" spans="1:25" x14ac:dyDescent="0.25">
      <c r="A12" s="51" t="s">
        <v>779</v>
      </c>
      <c r="B12" s="2">
        <f>осн!AF12</f>
        <v>112</v>
      </c>
      <c r="C12" s="2" t="e">
        <f>осн!AA12</f>
        <v>#N/A</v>
      </c>
      <c r="D12" s="2" t="str">
        <f>осн!AH12</f>
        <v>324, 354</v>
      </c>
      <c r="E12" s="2" t="s">
        <v>772</v>
      </c>
      <c r="F12" s="2">
        <f>осн!Z12</f>
        <v>41</v>
      </c>
      <c r="G12" t="e">
        <f>осн!AE12</f>
        <v>#REF!</v>
      </c>
      <c r="H12" s="52" t="e">
        <f t="shared" si="0"/>
        <v>#N/A</v>
      </c>
      <c r="I12" s="35" t="s">
        <v>779</v>
      </c>
      <c r="J12" s="2">
        <f>cont!C12</f>
        <v>260</v>
      </c>
      <c r="K12" s="2" t="e">
        <f>осн!I12</f>
        <v>#REF!</v>
      </c>
      <c r="L12" s="2" t="e">
        <f>осн!AB12+Y12</f>
        <v>#REF!</v>
      </c>
      <c r="M12" s="2" t="e">
        <f>осн!AC12-Y12</f>
        <v>#REF!</v>
      </c>
      <c r="N12" s="2" t="s">
        <v>781</v>
      </c>
      <c r="O12" s="56" t="str">
        <f>cont!B12</f>
        <v>11</v>
      </c>
      <c r="P12" s="20" t="e">
        <f>cont!D12</f>
        <v>#REF!</v>
      </c>
      <c r="Q12" s="52" t="e">
        <f t="shared" si="1"/>
        <v>#REF!</v>
      </c>
      <c r="Y12" s="2">
        <v>1</v>
      </c>
    </row>
    <row r="13" spans="1:25" x14ac:dyDescent="0.25">
      <c r="A13" s="51" t="s">
        <v>779</v>
      </c>
      <c r="B13" s="2">
        <f>осн!AF13</f>
        <v>113</v>
      </c>
      <c r="C13" s="2" t="e">
        <f>осн!AA13</f>
        <v>#N/A</v>
      </c>
      <c r="D13" s="2" t="str">
        <f>осн!AH13</f>
        <v>355, 385</v>
      </c>
      <c r="E13" s="2" t="s">
        <v>772</v>
      </c>
      <c r="F13" s="2">
        <f>осн!Z13</f>
        <v>42</v>
      </c>
      <c r="G13" t="e">
        <f>осн!AE13</f>
        <v>#REF!</v>
      </c>
      <c r="H13" s="52" t="e">
        <f t="shared" si="0"/>
        <v>#N/A</v>
      </c>
      <c r="I13" s="35" t="s">
        <v>779</v>
      </c>
      <c r="J13" s="2">
        <f>cont!C13</f>
        <v>261</v>
      </c>
      <c r="K13" s="2" t="e">
        <f>осн!I13</f>
        <v>#REF!</v>
      </c>
      <c r="L13" s="2" t="e">
        <f>осн!AB13+Y13</f>
        <v>#REF!</v>
      </c>
      <c r="M13" s="2" t="e">
        <f>осн!AC13-Y13</f>
        <v>#REF!</v>
      </c>
      <c r="N13" s="2" t="s">
        <v>781</v>
      </c>
      <c r="O13" s="56" t="str">
        <f>cont!B13</f>
        <v>12</v>
      </c>
      <c r="P13" s="20" t="e">
        <f>cont!D13</f>
        <v>#REF!</v>
      </c>
      <c r="Q13" s="52" t="e">
        <f t="shared" si="1"/>
        <v>#REF!</v>
      </c>
      <c r="Y13" s="2">
        <v>2</v>
      </c>
    </row>
    <row r="14" spans="1:25" x14ac:dyDescent="0.25">
      <c r="A14" s="51" t="s">
        <v>779</v>
      </c>
      <c r="B14" s="2">
        <f>осн!AF14</f>
        <v>114</v>
      </c>
      <c r="C14" s="2" t="e">
        <f>осн!AA14</f>
        <v>#N/A</v>
      </c>
      <c r="D14" s="2" t="str">
        <f>осн!AH14</f>
        <v>386, 416</v>
      </c>
      <c r="E14" s="2" t="s">
        <v>772</v>
      </c>
      <c r="F14" s="2">
        <f>осн!Z14</f>
        <v>43</v>
      </c>
      <c r="G14" t="e">
        <f>осн!AE14</f>
        <v>#REF!</v>
      </c>
      <c r="H14" s="52" t="e">
        <f t="shared" si="0"/>
        <v>#N/A</v>
      </c>
      <c r="I14" s="35" t="s">
        <v>779</v>
      </c>
      <c r="J14" s="2">
        <f>cont!C14</f>
        <v>262</v>
      </c>
      <c r="K14" s="2" t="e">
        <f>осн!I14</f>
        <v>#N/A</v>
      </c>
      <c r="L14" s="2" t="e">
        <f>осн!AB14+Y14</f>
        <v>#N/A</v>
      </c>
      <c r="M14" s="2" t="e">
        <f>осн!AC14-Y14</f>
        <v>#N/A</v>
      </c>
      <c r="N14" s="2" t="s">
        <v>781</v>
      </c>
      <c r="O14" s="56" t="str">
        <f>cont!B14</f>
        <v>13</v>
      </c>
      <c r="P14" s="20" t="e">
        <f>cont!D14</f>
        <v>#REF!</v>
      </c>
      <c r="Q14" s="52" t="e">
        <f t="shared" si="1"/>
        <v>#N/A</v>
      </c>
      <c r="Y14" s="2">
        <v>3</v>
      </c>
    </row>
    <row r="15" spans="1:25" x14ac:dyDescent="0.25">
      <c r="A15" s="51" t="s">
        <v>779</v>
      </c>
      <c r="B15" s="2">
        <f>осн!AF15</f>
        <v>115</v>
      </c>
      <c r="C15" s="2" t="e">
        <f>осн!AA15</f>
        <v>#N/A</v>
      </c>
      <c r="D15" s="2" t="str">
        <f>осн!AH15</f>
        <v>417, 447</v>
      </c>
      <c r="E15" s="2" t="s">
        <v>772</v>
      </c>
      <c r="F15" s="2">
        <f>осн!Z15</f>
        <v>44</v>
      </c>
      <c r="G15" t="e">
        <f>осн!AE15</f>
        <v>#REF!</v>
      </c>
      <c r="H15" s="52" t="e">
        <f t="shared" si="0"/>
        <v>#N/A</v>
      </c>
      <c r="I15" s="35" t="s">
        <v>779</v>
      </c>
      <c r="J15" s="2">
        <f>cont!C15</f>
        <v>263</v>
      </c>
      <c r="K15" s="2" t="e">
        <f>осн!I15</f>
        <v>#N/A</v>
      </c>
      <c r="L15" s="2" t="e">
        <f>осн!AB15+Y15</f>
        <v>#N/A</v>
      </c>
      <c r="M15" s="2" t="e">
        <f>осн!AC15-Y15</f>
        <v>#N/A</v>
      </c>
      <c r="N15" s="2" t="s">
        <v>781</v>
      </c>
      <c r="O15" s="56" t="str">
        <f>cont!B15</f>
        <v>14</v>
      </c>
      <c r="P15" s="20" t="e">
        <f>cont!D15</f>
        <v>#REF!</v>
      </c>
      <c r="Q15" s="52" t="e">
        <f t="shared" si="1"/>
        <v>#N/A</v>
      </c>
      <c r="Y15" s="2">
        <v>4</v>
      </c>
    </row>
    <row r="16" spans="1:25" x14ac:dyDescent="0.25">
      <c r="A16" s="51" t="s">
        <v>779</v>
      </c>
      <c r="B16" s="2">
        <f>осн!AF16</f>
        <v>116</v>
      </c>
      <c r="C16" s="2" t="e">
        <f>осн!AA16</f>
        <v>#N/A</v>
      </c>
      <c r="D16" s="2" t="str">
        <f>осн!AH16</f>
        <v>448, 478</v>
      </c>
      <c r="E16" s="2" t="s">
        <v>772</v>
      </c>
      <c r="F16" s="2">
        <f>осн!Z16</f>
        <v>45</v>
      </c>
      <c r="G16" t="e">
        <f>осн!AE16</f>
        <v>#REF!</v>
      </c>
      <c r="H16" s="52" t="e">
        <f t="shared" si="0"/>
        <v>#N/A</v>
      </c>
      <c r="I16" s="35" t="s">
        <v>779</v>
      </c>
      <c r="J16" s="2">
        <f>cont!C16</f>
        <v>264</v>
      </c>
      <c r="K16" s="2" t="e">
        <f>осн!I16</f>
        <v>#N/A</v>
      </c>
      <c r="L16" s="2" t="e">
        <f>осн!AB16+Y16</f>
        <v>#N/A</v>
      </c>
      <c r="M16" s="2" t="e">
        <f>осн!AC16-Y16</f>
        <v>#N/A</v>
      </c>
      <c r="N16" s="2" t="s">
        <v>781</v>
      </c>
      <c r="O16" s="56" t="str">
        <f>cont!B16</f>
        <v>15</v>
      </c>
      <c r="P16" s="20" t="e">
        <f>cont!D16</f>
        <v>#REF!</v>
      </c>
      <c r="Q16" s="52" t="e">
        <f t="shared" si="1"/>
        <v>#N/A</v>
      </c>
      <c r="Y16" s="2">
        <v>5</v>
      </c>
    </row>
    <row r="17" spans="1:25" x14ac:dyDescent="0.25">
      <c r="A17" s="51" t="s">
        <v>779</v>
      </c>
      <c r="B17" s="2">
        <f>осн!AF17</f>
        <v>117</v>
      </c>
      <c r="C17" s="2" t="e">
        <f>осн!AA17</f>
        <v>#N/A</v>
      </c>
      <c r="D17" s="2" t="str">
        <f>осн!AH17</f>
        <v>479, 509</v>
      </c>
      <c r="E17" s="2" t="s">
        <v>772</v>
      </c>
      <c r="F17" s="2">
        <f>осн!Z17</f>
        <v>46</v>
      </c>
      <c r="G17" t="e">
        <f>осн!AE17</f>
        <v>#REF!</v>
      </c>
      <c r="H17" s="52" t="e">
        <f t="shared" si="0"/>
        <v>#N/A</v>
      </c>
      <c r="I17" s="35" t="s">
        <v>779</v>
      </c>
      <c r="J17" s="2">
        <f>cont!C17</f>
        <v>265</v>
      </c>
      <c r="K17" s="2" t="e">
        <f>осн!I17</f>
        <v>#REF!</v>
      </c>
      <c r="L17" s="2" t="e">
        <f>осн!AB17+Y17</f>
        <v>#REF!</v>
      </c>
      <c r="M17" s="2" t="e">
        <f>осн!AC17-Y17</f>
        <v>#REF!</v>
      </c>
      <c r="N17" s="2" t="s">
        <v>781</v>
      </c>
      <c r="O17" s="56" t="str">
        <f>cont!B17</f>
        <v>16</v>
      </c>
      <c r="P17" s="20" t="e">
        <f>cont!D17</f>
        <v>#REF!</v>
      </c>
      <c r="Q17" s="52" t="e">
        <f t="shared" si="1"/>
        <v>#REF!</v>
      </c>
      <c r="Y17" s="2">
        <v>1</v>
      </c>
    </row>
    <row r="18" spans="1:25" x14ac:dyDescent="0.25">
      <c r="A18" s="51" t="s">
        <v>779</v>
      </c>
      <c r="B18" s="2">
        <f>осн!AF18</f>
        <v>118</v>
      </c>
      <c r="C18" s="2" t="e">
        <f>осн!AA18</f>
        <v>#N/A</v>
      </c>
      <c r="D18" s="2" t="str">
        <f>осн!AH18</f>
        <v>510, 540</v>
      </c>
      <c r="E18" s="2" t="s">
        <v>772</v>
      </c>
      <c r="F18" s="2">
        <f>осн!Z18</f>
        <v>47</v>
      </c>
      <c r="G18" t="e">
        <f>осн!AE18</f>
        <v>#REF!</v>
      </c>
      <c r="H18" s="52" t="e">
        <f t="shared" si="0"/>
        <v>#N/A</v>
      </c>
      <c r="I18" s="35" t="s">
        <v>779</v>
      </c>
      <c r="J18" s="2">
        <f>cont!C18</f>
        <v>266</v>
      </c>
      <c r="K18" s="2" t="e">
        <f>осн!I18</f>
        <v>#N/A</v>
      </c>
      <c r="L18" s="2" t="e">
        <f>осн!AB18+Y18</f>
        <v>#N/A</v>
      </c>
      <c r="M18" s="2" t="e">
        <f>осн!AC18-Y18</f>
        <v>#N/A</v>
      </c>
      <c r="N18" s="2" t="s">
        <v>781</v>
      </c>
      <c r="O18" s="56" t="str">
        <f>cont!B18</f>
        <v>17</v>
      </c>
      <c r="P18" s="20" t="e">
        <f>cont!D18</f>
        <v>#REF!</v>
      </c>
      <c r="Q18" s="52" t="e">
        <f t="shared" si="1"/>
        <v>#N/A</v>
      </c>
      <c r="Y18" s="2">
        <v>2</v>
      </c>
    </row>
    <row r="19" spans="1:25" x14ac:dyDescent="0.25">
      <c r="A19" s="51" t="s">
        <v>779</v>
      </c>
      <c r="B19" s="2">
        <f>осн!AF19</f>
        <v>119</v>
      </c>
      <c r="C19" s="2" t="e">
        <f>осн!AA19</f>
        <v>#N/A</v>
      </c>
      <c r="D19" s="2" t="str">
        <f>осн!AH19</f>
        <v>541, 571</v>
      </c>
      <c r="E19" s="2" t="s">
        <v>772</v>
      </c>
      <c r="F19" s="2">
        <f>осн!Z19</f>
        <v>48</v>
      </c>
      <c r="G19" t="e">
        <f>осн!AE19</f>
        <v>#REF!</v>
      </c>
      <c r="H19" s="52" t="e">
        <f t="shared" si="0"/>
        <v>#N/A</v>
      </c>
      <c r="I19" s="35" t="s">
        <v>779</v>
      </c>
      <c r="J19" s="2">
        <f>cont!C19</f>
        <v>267</v>
      </c>
      <c r="K19" s="2" t="e">
        <f>осн!I19</f>
        <v>#REF!</v>
      </c>
      <c r="L19" s="2" t="e">
        <f>осн!AB19+Y19</f>
        <v>#REF!</v>
      </c>
      <c r="M19" s="2" t="e">
        <f>осн!AC19-Y19</f>
        <v>#REF!</v>
      </c>
      <c r="N19" s="2" t="s">
        <v>781</v>
      </c>
      <c r="O19" s="56" t="str">
        <f>cont!B19</f>
        <v>18</v>
      </c>
      <c r="P19" s="20" t="e">
        <f>cont!D19</f>
        <v>#REF!</v>
      </c>
      <c r="Q19" s="52" t="e">
        <f t="shared" si="1"/>
        <v>#REF!</v>
      </c>
      <c r="Y19" s="2">
        <v>3</v>
      </c>
    </row>
    <row r="20" spans="1:25" x14ac:dyDescent="0.25">
      <c r="A20" s="51" t="s">
        <v>779</v>
      </c>
      <c r="B20" s="2">
        <f>осн!AF20</f>
        <v>120</v>
      </c>
      <c r="C20" s="2" t="e">
        <f>осн!AA20</f>
        <v>#N/A</v>
      </c>
      <c r="D20" s="2" t="str">
        <f>осн!AH20</f>
        <v>572, 602</v>
      </c>
      <c r="E20" s="2" t="s">
        <v>772</v>
      </c>
      <c r="F20" s="2">
        <f>осн!Z20</f>
        <v>49</v>
      </c>
      <c r="G20" t="e">
        <f>осн!AE20</f>
        <v>#REF!</v>
      </c>
      <c r="H20" s="52" t="e">
        <f t="shared" si="0"/>
        <v>#N/A</v>
      </c>
      <c r="I20" s="35" t="s">
        <v>779</v>
      </c>
      <c r="J20" s="2">
        <f>cont!C20</f>
        <v>268</v>
      </c>
      <c r="K20" s="2" t="e">
        <f>осн!I20</f>
        <v>#N/A</v>
      </c>
      <c r="L20" s="2" t="e">
        <f>осн!AB20+Y20</f>
        <v>#N/A</v>
      </c>
      <c r="M20" s="2" t="e">
        <f>осн!AC20-Y20</f>
        <v>#N/A</v>
      </c>
      <c r="N20" s="2" t="s">
        <v>781</v>
      </c>
      <c r="O20" s="56" t="str">
        <f>cont!B20</f>
        <v>19</v>
      </c>
      <c r="P20" s="20" t="e">
        <f>cont!D20</f>
        <v>#REF!</v>
      </c>
      <c r="Q20" s="52" t="e">
        <f t="shared" si="1"/>
        <v>#N/A</v>
      </c>
      <c r="Y20" s="2">
        <v>4</v>
      </c>
    </row>
    <row r="21" spans="1:25" x14ac:dyDescent="0.25">
      <c r="A21" s="51" t="s">
        <v>779</v>
      </c>
      <c r="B21" s="2">
        <f>осн!AF21</f>
        <v>121</v>
      </c>
      <c r="C21" s="2" t="e">
        <f>осн!AA21</f>
        <v>#N/A</v>
      </c>
      <c r="D21" s="2" t="str">
        <f>осн!AH21</f>
        <v>603, 633</v>
      </c>
      <c r="E21" s="2" t="s">
        <v>772</v>
      </c>
      <c r="F21" s="2">
        <f>осн!Z21</f>
        <v>50</v>
      </c>
      <c r="G21" t="e">
        <f>осн!AE21</f>
        <v>#REF!</v>
      </c>
      <c r="H21" s="52" t="e">
        <f t="shared" si="0"/>
        <v>#N/A</v>
      </c>
      <c r="I21" s="35" t="s">
        <v>779</v>
      </c>
      <c r="J21" s="2">
        <f>cont!C21</f>
        <v>269</v>
      </c>
      <c r="K21" s="2" t="e">
        <f>осн!I21</f>
        <v>#N/A</v>
      </c>
      <c r="L21" s="2" t="e">
        <f>осн!AB21+Y21</f>
        <v>#N/A</v>
      </c>
      <c r="M21" s="2" t="e">
        <f>осн!AC21-Y21</f>
        <v>#N/A</v>
      </c>
      <c r="N21" s="2" t="s">
        <v>781</v>
      </c>
      <c r="O21" s="56" t="str">
        <f>cont!B21</f>
        <v>20</v>
      </c>
      <c r="P21" s="20" t="e">
        <f>cont!D21</f>
        <v>#REF!</v>
      </c>
      <c r="Q21" s="52" t="e">
        <f t="shared" si="1"/>
        <v>#N/A</v>
      </c>
      <c r="Y21" s="2">
        <v>5</v>
      </c>
    </row>
    <row r="22" spans="1:25" x14ac:dyDescent="0.25">
      <c r="A22" s="51" t="s">
        <v>779</v>
      </c>
      <c r="B22" s="2">
        <f>осн!AF22</f>
        <v>122</v>
      </c>
      <c r="C22" s="2" t="e">
        <f>осн!AA22</f>
        <v>#N/A</v>
      </c>
      <c r="D22" s="2" t="str">
        <f>осн!AH22</f>
        <v>634, 664</v>
      </c>
      <c r="E22" s="2" t="s">
        <v>772</v>
      </c>
      <c r="F22" s="2">
        <f>осн!Z22</f>
        <v>51</v>
      </c>
      <c r="G22" t="e">
        <f>осн!AE22</f>
        <v>#REF!</v>
      </c>
      <c r="H22" s="52" t="e">
        <f t="shared" si="0"/>
        <v>#N/A</v>
      </c>
      <c r="I22" s="35" t="s">
        <v>779</v>
      </c>
      <c r="J22" s="2">
        <f>cont!C22</f>
        <v>270</v>
      </c>
      <c r="K22" s="2" t="e">
        <f>осн!I22</f>
        <v>#N/A</v>
      </c>
      <c r="L22" s="2" t="e">
        <f>осн!AB22+Y22</f>
        <v>#N/A</v>
      </c>
      <c r="M22" s="2" t="e">
        <f>осн!AC22-Y22</f>
        <v>#N/A</v>
      </c>
      <c r="N22" s="2" t="s">
        <v>781</v>
      </c>
      <c r="O22" s="56" t="str">
        <f>cont!B22</f>
        <v>21</v>
      </c>
      <c r="P22" s="20" t="e">
        <f>cont!D22</f>
        <v>#REF!</v>
      </c>
      <c r="Q22" s="52" t="e">
        <f t="shared" si="1"/>
        <v>#N/A</v>
      </c>
      <c r="Y22" s="2">
        <v>1</v>
      </c>
    </row>
    <row r="23" spans="1:25" x14ac:dyDescent="0.25">
      <c r="A23" s="51" t="s">
        <v>779</v>
      </c>
      <c r="B23" s="2">
        <f>осн!AF23</f>
        <v>123</v>
      </c>
      <c r="C23" s="2" t="e">
        <f>осн!AA23</f>
        <v>#N/A</v>
      </c>
      <c r="D23" s="2" t="str">
        <f>осн!AH23</f>
        <v>665, 695</v>
      </c>
      <c r="E23" s="2" t="s">
        <v>772</v>
      </c>
      <c r="F23" s="2">
        <f>осн!Z23</f>
        <v>52</v>
      </c>
      <c r="G23" t="e">
        <f>осн!AE23</f>
        <v>#REF!</v>
      </c>
      <c r="H23" s="52" t="e">
        <f t="shared" si="0"/>
        <v>#N/A</v>
      </c>
      <c r="I23" s="35" t="s">
        <v>779</v>
      </c>
      <c r="J23" s="2">
        <f>cont!C23</f>
        <v>271</v>
      </c>
      <c r="K23" s="2" t="e">
        <f>осн!I23</f>
        <v>#REF!</v>
      </c>
      <c r="L23" s="2" t="e">
        <f>осн!AB23+Y23</f>
        <v>#REF!</v>
      </c>
      <c r="M23" s="2" t="e">
        <f>осн!AC23-Y23</f>
        <v>#REF!</v>
      </c>
      <c r="N23" s="2" t="s">
        <v>781</v>
      </c>
      <c r="O23" s="56" t="str">
        <f>cont!B23</f>
        <v>22</v>
      </c>
      <c r="P23" s="20" t="e">
        <f>cont!D23</f>
        <v>#REF!</v>
      </c>
      <c r="Q23" s="52" t="e">
        <f t="shared" si="1"/>
        <v>#REF!</v>
      </c>
      <c r="Y23" s="2">
        <v>2</v>
      </c>
    </row>
    <row r="24" spans="1:25" x14ac:dyDescent="0.25">
      <c r="A24" s="51" t="s">
        <v>779</v>
      </c>
      <c r="B24" s="2">
        <f>осн!AF24</f>
        <v>124</v>
      </c>
      <c r="C24" s="2" t="e">
        <f>осн!AA24</f>
        <v>#N/A</v>
      </c>
      <c r="D24" s="2" t="str">
        <f>осн!AH24</f>
        <v>696, 726</v>
      </c>
      <c r="E24" s="2" t="s">
        <v>772</v>
      </c>
      <c r="F24" s="2">
        <f>осн!Z24</f>
        <v>53</v>
      </c>
      <c r="G24" t="e">
        <f>осн!AE24</f>
        <v>#REF!</v>
      </c>
      <c r="H24" s="52" t="e">
        <f t="shared" si="0"/>
        <v>#N/A</v>
      </c>
      <c r="I24" s="35" t="s">
        <v>779</v>
      </c>
      <c r="J24" s="2">
        <f>cont!C24</f>
        <v>272</v>
      </c>
      <c r="K24" s="2" t="e">
        <f>осн!I24</f>
        <v>#N/A</v>
      </c>
      <c r="L24" s="2" t="e">
        <f>осн!AB24+Y24</f>
        <v>#N/A</v>
      </c>
      <c r="M24" s="2" t="e">
        <f>осн!AC24-Y24</f>
        <v>#N/A</v>
      </c>
      <c r="N24" s="2" t="s">
        <v>781</v>
      </c>
      <c r="O24" s="56" t="str">
        <f>cont!B24</f>
        <v>23</v>
      </c>
      <c r="P24" s="20" t="e">
        <f>cont!D24</f>
        <v>#REF!</v>
      </c>
      <c r="Q24" s="52" t="e">
        <f t="shared" si="1"/>
        <v>#N/A</v>
      </c>
      <c r="Y24" s="2">
        <v>3</v>
      </c>
    </row>
    <row r="25" spans="1:25" x14ac:dyDescent="0.25">
      <c r="A25" s="51" t="s">
        <v>779</v>
      </c>
      <c r="B25" s="2">
        <f>осн!AF25</f>
        <v>125</v>
      </c>
      <c r="C25" s="2" t="e">
        <f>осн!AA25</f>
        <v>#N/A</v>
      </c>
      <c r="D25" s="2" t="str">
        <f>осн!AH25</f>
        <v>727, 757</v>
      </c>
      <c r="E25" s="2" t="s">
        <v>772</v>
      </c>
      <c r="F25" s="2">
        <f>осн!Z25</f>
        <v>54</v>
      </c>
      <c r="G25" t="e">
        <f>осн!AE25</f>
        <v>#REF!</v>
      </c>
      <c r="H25" s="52" t="e">
        <f t="shared" si="0"/>
        <v>#N/A</v>
      </c>
      <c r="I25" s="35" t="s">
        <v>779</v>
      </c>
      <c r="J25" s="2">
        <f>cont!C25</f>
        <v>273</v>
      </c>
      <c r="K25" s="2" t="e">
        <f>осн!I25</f>
        <v>#REF!</v>
      </c>
      <c r="L25" s="2" t="e">
        <f>осн!AB25+Y25</f>
        <v>#REF!</v>
      </c>
      <c r="M25" s="2" t="e">
        <f>осн!AC25-Y25</f>
        <v>#REF!</v>
      </c>
      <c r="N25" s="2" t="s">
        <v>781</v>
      </c>
      <c r="O25" s="56" t="str">
        <f>cont!B25</f>
        <v>24</v>
      </c>
      <c r="P25" s="20" t="e">
        <f>cont!D25</f>
        <v>#REF!</v>
      </c>
      <c r="Q25" s="52" t="e">
        <f t="shared" si="1"/>
        <v>#REF!</v>
      </c>
      <c r="Y25" s="2">
        <v>4</v>
      </c>
    </row>
    <row r="26" spans="1:25" x14ac:dyDescent="0.25">
      <c r="A26" s="51" t="s">
        <v>779</v>
      </c>
      <c r="B26" s="2">
        <f>осн!AF26</f>
        <v>126</v>
      </c>
      <c r="C26" s="2" t="e">
        <f>осн!AA26</f>
        <v>#N/A</v>
      </c>
      <c r="D26" s="2" t="str">
        <f>осн!AH26</f>
        <v>758, 788</v>
      </c>
      <c r="E26" s="2" t="s">
        <v>772</v>
      </c>
      <c r="F26" s="2">
        <f>осн!Z26</f>
        <v>55</v>
      </c>
      <c r="G26" t="e">
        <f>осн!AE26</f>
        <v>#REF!</v>
      </c>
      <c r="H26" s="52" t="e">
        <f t="shared" si="0"/>
        <v>#N/A</v>
      </c>
      <c r="I26" s="35" t="s">
        <v>779</v>
      </c>
      <c r="J26" s="2">
        <f>cont!C26</f>
        <v>274</v>
      </c>
      <c r="K26" s="2" t="e">
        <f>осн!I26</f>
        <v>#REF!</v>
      </c>
      <c r="L26" s="2" t="e">
        <f>осн!AB26+Y26</f>
        <v>#REF!</v>
      </c>
      <c r="M26" s="2" t="e">
        <f>осн!AC26-Y26</f>
        <v>#REF!</v>
      </c>
      <c r="N26" s="2" t="s">
        <v>781</v>
      </c>
      <c r="O26" s="56" t="str">
        <f>cont!B26</f>
        <v>25</v>
      </c>
      <c r="P26" s="20" t="e">
        <f>cont!D26</f>
        <v>#REF!</v>
      </c>
      <c r="Q26" s="52" t="e">
        <f t="shared" si="1"/>
        <v>#REF!</v>
      </c>
      <c r="Y26" s="2">
        <v>5</v>
      </c>
    </row>
    <row r="27" spans="1:25" x14ac:dyDescent="0.25">
      <c r="A27" s="51" t="s">
        <v>779</v>
      </c>
      <c r="B27" s="2">
        <f>осн!AF27</f>
        <v>127</v>
      </c>
      <c r="C27" s="2" t="e">
        <f>осн!AA27</f>
        <v>#N/A</v>
      </c>
      <c r="D27" s="2" t="str">
        <f>осн!AH27</f>
        <v>789, 819</v>
      </c>
      <c r="E27" s="2" t="s">
        <v>772</v>
      </c>
      <c r="F27" s="2">
        <f>осн!Z27</f>
        <v>56</v>
      </c>
      <c r="G27" t="e">
        <f>осн!AE27</f>
        <v>#REF!</v>
      </c>
      <c r="H27" s="52" t="e">
        <f t="shared" si="0"/>
        <v>#N/A</v>
      </c>
      <c r="I27" s="35" t="s">
        <v>779</v>
      </c>
      <c r="J27" s="2">
        <f>cont!C27</f>
        <v>275</v>
      </c>
      <c r="K27" s="2" t="e">
        <f>осн!I27</f>
        <v>#REF!</v>
      </c>
      <c r="L27" s="2" t="e">
        <f>осн!AB27+Y27</f>
        <v>#REF!</v>
      </c>
      <c r="M27" s="2" t="e">
        <f>осн!AC27-Y27</f>
        <v>#REF!</v>
      </c>
      <c r="N27" s="2" t="s">
        <v>781</v>
      </c>
      <c r="O27" s="56" t="str">
        <f>cont!B27</f>
        <v>26</v>
      </c>
      <c r="P27" s="20" t="e">
        <f>cont!D27</f>
        <v>#REF!</v>
      </c>
      <c r="Q27" s="52" t="e">
        <f t="shared" si="1"/>
        <v>#REF!</v>
      </c>
      <c r="Y27" s="2">
        <v>1</v>
      </c>
    </row>
    <row r="28" spans="1:25" x14ac:dyDescent="0.25">
      <c r="A28" s="51" t="s">
        <v>779</v>
      </c>
      <c r="B28" s="2">
        <f>осн!AF28</f>
        <v>128</v>
      </c>
      <c r="C28" s="2" t="e">
        <f>осн!AA28</f>
        <v>#N/A</v>
      </c>
      <c r="D28" s="2" t="str">
        <f>осн!AH28</f>
        <v>820, 850</v>
      </c>
      <c r="E28" s="2" t="s">
        <v>772</v>
      </c>
      <c r="F28" s="2">
        <f>осн!Z28</f>
        <v>57</v>
      </c>
      <c r="G28" t="e">
        <f>осн!AE28</f>
        <v>#REF!</v>
      </c>
      <c r="H28" s="52" t="e">
        <f t="shared" si="0"/>
        <v>#N/A</v>
      </c>
      <c r="I28" s="35" t="s">
        <v>779</v>
      </c>
      <c r="J28" s="2">
        <f>cont!C28</f>
        <v>276</v>
      </c>
      <c r="K28" s="2" t="e">
        <f>осн!I28</f>
        <v>#REF!</v>
      </c>
      <c r="L28" s="2" t="e">
        <f>осн!AB28+Y28</f>
        <v>#REF!</v>
      </c>
      <c r="M28" s="2" t="e">
        <f>осн!AC28-Y28</f>
        <v>#REF!</v>
      </c>
      <c r="N28" s="2" t="s">
        <v>781</v>
      </c>
      <c r="O28" s="56" t="str">
        <f>cont!B28</f>
        <v>27</v>
      </c>
      <c r="P28" s="20" t="e">
        <f>cont!D28</f>
        <v>#REF!</v>
      </c>
      <c r="Q28" s="52" t="e">
        <f t="shared" si="1"/>
        <v>#REF!</v>
      </c>
      <c r="Y28" s="2">
        <v>2</v>
      </c>
    </row>
    <row r="29" spans="1:25" x14ac:dyDescent="0.25">
      <c r="A29" s="51" t="s">
        <v>779</v>
      </c>
      <c r="B29" s="2">
        <f>осн!AF29</f>
        <v>129</v>
      </c>
      <c r="C29" s="2" t="e">
        <f>осн!AA29</f>
        <v>#N/A</v>
      </c>
      <c r="D29" s="2" t="str">
        <f>осн!AH29</f>
        <v>851, 881</v>
      </c>
      <c r="E29" s="2" t="s">
        <v>772</v>
      </c>
      <c r="F29" s="2">
        <f>осн!Z29</f>
        <v>58</v>
      </c>
      <c r="G29" t="e">
        <f>осн!AE29</f>
        <v>#REF!</v>
      </c>
      <c r="H29" s="52" t="e">
        <f t="shared" si="0"/>
        <v>#N/A</v>
      </c>
      <c r="I29" s="35" t="s">
        <v>779</v>
      </c>
      <c r="J29" s="2">
        <f>cont!C29</f>
        <v>277</v>
      </c>
      <c r="K29" s="2" t="e">
        <f>осн!I29</f>
        <v>#REF!</v>
      </c>
      <c r="L29" s="2" t="e">
        <f>осн!AB29+Y29</f>
        <v>#REF!</v>
      </c>
      <c r="M29" s="2" t="e">
        <f>осн!AC29-Y29</f>
        <v>#REF!</v>
      </c>
      <c r="N29" s="2" t="s">
        <v>781</v>
      </c>
      <c r="O29" s="56" t="str">
        <f>cont!B29</f>
        <v>28</v>
      </c>
      <c r="P29" s="20" t="e">
        <f>cont!D29</f>
        <v>#REF!</v>
      </c>
      <c r="Q29" s="52" t="e">
        <f t="shared" si="1"/>
        <v>#REF!</v>
      </c>
      <c r="Y29" s="2">
        <v>3</v>
      </c>
    </row>
    <row r="30" spans="1:25" x14ac:dyDescent="0.25">
      <c r="A30" s="51" t="s">
        <v>779</v>
      </c>
      <c r="B30" s="2">
        <f>осн!AF30</f>
        <v>130</v>
      </c>
      <c r="C30" s="2" t="e">
        <f>осн!AA30</f>
        <v>#N/A</v>
      </c>
      <c r="D30" s="2" t="str">
        <f>осн!AH30</f>
        <v>882, 912</v>
      </c>
      <c r="E30" s="2" t="s">
        <v>772</v>
      </c>
      <c r="F30" s="2">
        <f>осн!Z30</f>
        <v>59</v>
      </c>
      <c r="G30" t="e">
        <f>осн!AE30</f>
        <v>#REF!</v>
      </c>
      <c r="H30" s="52" t="e">
        <f t="shared" si="0"/>
        <v>#N/A</v>
      </c>
      <c r="I30" s="35" t="s">
        <v>779</v>
      </c>
      <c r="J30" s="2">
        <f>cont!C30</f>
        <v>278</v>
      </c>
      <c r="K30" s="2" t="e">
        <f>осн!I30</f>
        <v>#REF!</v>
      </c>
      <c r="L30" s="2" t="e">
        <f>осн!AB30+Y30</f>
        <v>#REF!</v>
      </c>
      <c r="M30" s="2" t="e">
        <f>осн!AC30-Y30</f>
        <v>#REF!</v>
      </c>
      <c r="N30" s="2" t="s">
        <v>781</v>
      </c>
      <c r="O30" s="56" t="str">
        <f>cont!B30</f>
        <v>29</v>
      </c>
      <c r="P30" s="20" t="e">
        <f>cont!D30</f>
        <v>#REF!</v>
      </c>
      <c r="Q30" s="52" t="e">
        <f t="shared" si="1"/>
        <v>#REF!</v>
      </c>
      <c r="Y30" s="2">
        <v>4</v>
      </c>
    </row>
    <row r="31" spans="1:25" x14ac:dyDescent="0.25">
      <c r="A31" s="51" t="s">
        <v>779</v>
      </c>
      <c r="B31" s="2">
        <f>осн!AF31</f>
        <v>131</v>
      </c>
      <c r="C31" s="2" t="e">
        <f>осн!AA31</f>
        <v>#N/A</v>
      </c>
      <c r="D31" s="2" t="str">
        <f>осн!AH31</f>
        <v>913, 943</v>
      </c>
      <c r="E31" s="2" t="s">
        <v>772</v>
      </c>
      <c r="F31" s="2">
        <f>осн!Z31</f>
        <v>60</v>
      </c>
      <c r="G31" t="e">
        <f>осн!AE31</f>
        <v>#REF!</v>
      </c>
      <c r="H31" s="52" t="e">
        <f t="shared" si="0"/>
        <v>#N/A</v>
      </c>
      <c r="I31" s="35" t="s">
        <v>779</v>
      </c>
      <c r="J31" s="2">
        <f>cont!C31</f>
        <v>279</v>
      </c>
      <c r="K31" s="2" t="e">
        <f>осн!I31</f>
        <v>#REF!</v>
      </c>
      <c r="L31" s="2" t="e">
        <f>осн!AB31+Y31</f>
        <v>#REF!</v>
      </c>
      <c r="M31" s="2" t="e">
        <f>осн!AC31-Y31</f>
        <v>#REF!</v>
      </c>
      <c r="N31" s="2" t="s">
        <v>781</v>
      </c>
      <c r="O31" s="56" t="str">
        <f>cont!B31</f>
        <v>30</v>
      </c>
      <c r="P31" s="20" t="e">
        <f>cont!D31</f>
        <v>#REF!</v>
      </c>
      <c r="Q31" s="52" t="e">
        <f t="shared" si="1"/>
        <v>#REF!</v>
      </c>
      <c r="Y31" s="2">
        <v>5</v>
      </c>
    </row>
    <row r="32" spans="1:25" x14ac:dyDescent="0.25">
      <c r="A32" s="51" t="s">
        <v>779</v>
      </c>
      <c r="B32" s="2">
        <f>осн!AF32</f>
        <v>132</v>
      </c>
      <c r="C32" s="2" t="e">
        <f>осн!AA32</f>
        <v>#N/A</v>
      </c>
      <c r="D32" s="2" t="str">
        <f>осн!AH32</f>
        <v>944, 974</v>
      </c>
      <c r="E32" s="2" t="s">
        <v>772</v>
      </c>
      <c r="F32" s="2">
        <f>осн!Z32</f>
        <v>61</v>
      </c>
      <c r="G32" t="e">
        <f>осн!AE32</f>
        <v>#REF!</v>
      </c>
      <c r="H32" s="52" t="e">
        <f t="shared" si="0"/>
        <v>#N/A</v>
      </c>
      <c r="I32" s="35" t="s">
        <v>779</v>
      </c>
      <c r="J32" s="2">
        <f>cont!C32</f>
        <v>280</v>
      </c>
      <c r="K32" s="2" t="e">
        <f>осн!I32</f>
        <v>#REF!</v>
      </c>
      <c r="L32" s="2" t="e">
        <f>осн!AB32+Y32</f>
        <v>#REF!</v>
      </c>
      <c r="M32" s="2" t="e">
        <f>осн!AC32-Y32</f>
        <v>#REF!</v>
      </c>
      <c r="N32" s="2" t="s">
        <v>781</v>
      </c>
      <c r="O32" s="56" t="str">
        <f>cont!B32</f>
        <v>31</v>
      </c>
      <c r="P32" s="20" t="e">
        <f>cont!D32</f>
        <v>#REF!</v>
      </c>
      <c r="Q32" s="52" t="e">
        <f t="shared" si="1"/>
        <v>#REF!</v>
      </c>
      <c r="Y32" s="2">
        <v>1</v>
      </c>
    </row>
    <row r="33" spans="1:25" x14ac:dyDescent="0.25">
      <c r="A33" s="51" t="s">
        <v>779</v>
      </c>
      <c r="B33" s="2">
        <f>осн!AF33</f>
        <v>133</v>
      </c>
      <c r="C33" s="2" t="e">
        <f>осн!AA33</f>
        <v>#N/A</v>
      </c>
      <c r="D33" s="2" t="str">
        <f>осн!AH33</f>
        <v>975, 1005</v>
      </c>
      <c r="E33" s="2" t="s">
        <v>772</v>
      </c>
      <c r="F33" s="2">
        <f>осн!Z33</f>
        <v>62</v>
      </c>
      <c r="G33" t="e">
        <f>осн!AE33</f>
        <v>#REF!</v>
      </c>
      <c r="H33" s="52" t="e">
        <f t="shared" si="0"/>
        <v>#N/A</v>
      </c>
      <c r="I33" s="35" t="s">
        <v>779</v>
      </c>
      <c r="J33" s="2">
        <f>cont!C33</f>
        <v>281</v>
      </c>
      <c r="K33" s="2" t="e">
        <f>осн!I33</f>
        <v>#REF!</v>
      </c>
      <c r="L33" s="2" t="e">
        <f>осн!AB33+Y33</f>
        <v>#REF!</v>
      </c>
      <c r="M33" s="2" t="e">
        <f>осн!AC33-Y33</f>
        <v>#REF!</v>
      </c>
      <c r="N33" s="2" t="s">
        <v>781</v>
      </c>
      <c r="O33" s="56" t="str">
        <f>cont!B33</f>
        <v>32</v>
      </c>
      <c r="P33" s="20" t="e">
        <f>cont!D33</f>
        <v>#REF!</v>
      </c>
      <c r="Q33" s="52" t="e">
        <f t="shared" si="1"/>
        <v>#REF!</v>
      </c>
      <c r="Y33" s="2">
        <v>2</v>
      </c>
    </row>
    <row r="34" spans="1:25" x14ac:dyDescent="0.25">
      <c r="A34" s="51" t="s">
        <v>779</v>
      </c>
      <c r="B34" s="2">
        <f>осн!AF34</f>
        <v>134</v>
      </c>
      <c r="C34" s="2" t="e">
        <f>осн!AA34</f>
        <v>#N/A</v>
      </c>
      <c r="D34" s="2" t="str">
        <f>осн!AH34</f>
        <v xml:space="preserve">, </v>
      </c>
      <c r="E34" s="2" t="s">
        <v>772</v>
      </c>
      <c r="F34" s="2">
        <f>осн!Z34</f>
        <v>63</v>
      </c>
      <c r="G34" t="e">
        <f>осн!AE34</f>
        <v>#REF!</v>
      </c>
      <c r="H34" s="52" t="e">
        <f t="shared" si="0"/>
        <v>#N/A</v>
      </c>
      <c r="I34" s="35" t="s">
        <v>779</v>
      </c>
      <c r="J34" s="2">
        <f>cont!C34</f>
        <v>282</v>
      </c>
      <c r="K34" s="2" t="e">
        <f>осн!I34</f>
        <v>#REF!</v>
      </c>
      <c r="L34" s="2" t="e">
        <f>осн!AB34+Y34</f>
        <v>#REF!</v>
      </c>
      <c r="M34" s="2" t="e">
        <f>осн!AC34-Y34</f>
        <v>#REF!</v>
      </c>
      <c r="N34" s="2" t="s">
        <v>781</v>
      </c>
      <c r="O34" s="56" t="str">
        <f>cont!B34</f>
        <v>33</v>
      </c>
      <c r="P34" s="20" t="e">
        <f>cont!D34</f>
        <v>#REF!</v>
      </c>
      <c r="Q34" s="52" t="e">
        <f t="shared" si="1"/>
        <v>#REF!</v>
      </c>
      <c r="Y34" s="2">
        <v>3</v>
      </c>
    </row>
    <row r="35" spans="1:25" x14ac:dyDescent="0.25">
      <c r="A35" s="51" t="s">
        <v>779</v>
      </c>
      <c r="B35" s="2">
        <f>осн!AF35</f>
        <v>135</v>
      </c>
      <c r="C35" s="2" t="e">
        <f>осн!AA35</f>
        <v>#N/A</v>
      </c>
      <c r="D35" s="2" t="str">
        <f>осн!AH35</f>
        <v xml:space="preserve">, </v>
      </c>
      <c r="E35" s="2" t="s">
        <v>772</v>
      </c>
      <c r="F35" s="2">
        <f>осн!Z35</f>
        <v>64</v>
      </c>
      <c r="G35" t="e">
        <f>осн!AE35</f>
        <v>#REF!</v>
      </c>
      <c r="H35" s="52" t="e">
        <f t="shared" si="0"/>
        <v>#N/A</v>
      </c>
      <c r="I35" s="35" t="s">
        <v>779</v>
      </c>
      <c r="J35" s="2">
        <f>cont!C35</f>
        <v>283</v>
      </c>
      <c r="K35" s="2" t="e">
        <f>осн!I35</f>
        <v>#REF!</v>
      </c>
      <c r="L35" s="2" t="e">
        <f>осн!AB35+Y35</f>
        <v>#REF!</v>
      </c>
      <c r="M35" s="2" t="e">
        <f>осн!AC35-Y35</f>
        <v>#REF!</v>
      </c>
      <c r="N35" s="2" t="s">
        <v>781</v>
      </c>
      <c r="O35" s="56" t="str">
        <f>cont!B35</f>
        <v>34</v>
      </c>
      <c r="P35" s="20" t="e">
        <f>cont!D35</f>
        <v>#REF!</v>
      </c>
      <c r="Q35" s="52" t="e">
        <f t="shared" si="1"/>
        <v>#REF!</v>
      </c>
      <c r="Y35" s="2">
        <v>4</v>
      </c>
    </row>
    <row r="36" spans="1:25" x14ac:dyDescent="0.25">
      <c r="A36" s="51" t="s">
        <v>779</v>
      </c>
      <c r="B36" s="2">
        <f>осн!AF36</f>
        <v>136</v>
      </c>
      <c r="C36" s="2" t="e">
        <f>осн!AA36</f>
        <v>#N/A</v>
      </c>
      <c r="D36" s="2" t="str">
        <f>осн!AH36</f>
        <v xml:space="preserve">, </v>
      </c>
      <c r="E36" s="2" t="s">
        <v>772</v>
      </c>
      <c r="F36" s="2">
        <f>осн!Z36</f>
        <v>65</v>
      </c>
      <c r="G36" t="e">
        <f>осн!AE36</f>
        <v>#REF!</v>
      </c>
      <c r="H36" s="52" t="e">
        <f t="shared" si="0"/>
        <v>#N/A</v>
      </c>
      <c r="I36" s="35" t="s">
        <v>779</v>
      </c>
      <c r="J36" s="2">
        <f>cont!C36</f>
        <v>284</v>
      </c>
      <c r="K36" s="2" t="e">
        <f>осн!I36</f>
        <v>#REF!</v>
      </c>
      <c r="L36" s="2" t="e">
        <f>осн!AB36+Y36</f>
        <v>#REF!</v>
      </c>
      <c r="M36" s="2" t="e">
        <f>осн!AC36-Y36</f>
        <v>#REF!</v>
      </c>
      <c r="N36" s="2" t="s">
        <v>781</v>
      </c>
      <c r="O36" s="56" t="str">
        <f>cont!B36</f>
        <v>35</v>
      </c>
      <c r="P36" s="20" t="e">
        <f>cont!D36</f>
        <v>#REF!</v>
      </c>
      <c r="Q36" s="52" t="e">
        <f t="shared" si="1"/>
        <v>#REF!</v>
      </c>
      <c r="Y36" s="2">
        <v>5</v>
      </c>
    </row>
    <row r="37" spans="1:25" x14ac:dyDescent="0.25">
      <c r="A37" s="51" t="s">
        <v>779</v>
      </c>
      <c r="B37" s="2">
        <f>осн!AF37</f>
        <v>137</v>
      </c>
      <c r="C37" s="2" t="e">
        <f>осн!AA37</f>
        <v>#N/A</v>
      </c>
      <c r="D37" s="2" t="str">
        <f>осн!AH37</f>
        <v xml:space="preserve">, </v>
      </c>
      <c r="E37" s="2" t="s">
        <v>772</v>
      </c>
      <c r="F37" s="2">
        <f>осн!Z37</f>
        <v>66</v>
      </c>
      <c r="G37" t="e">
        <f>осн!AE37</f>
        <v>#REF!</v>
      </c>
      <c r="H37" s="52" t="e">
        <f t="shared" si="0"/>
        <v>#N/A</v>
      </c>
      <c r="I37" s="35" t="s">
        <v>779</v>
      </c>
      <c r="J37" s="2">
        <f>cont!C37</f>
        <v>285</v>
      </c>
      <c r="K37" s="2" t="e">
        <f>осн!I37</f>
        <v>#REF!</v>
      </c>
      <c r="L37" s="2" t="e">
        <f>осн!AB37+Y37</f>
        <v>#REF!</v>
      </c>
      <c r="M37" s="2" t="e">
        <f>осн!AC37-Y37</f>
        <v>#REF!</v>
      </c>
      <c r="N37" s="2" t="s">
        <v>781</v>
      </c>
      <c r="O37" s="56" t="str">
        <f>cont!B37</f>
        <v>36</v>
      </c>
      <c r="P37" s="20" t="e">
        <f>cont!D37</f>
        <v>#REF!</v>
      </c>
      <c r="Q37" s="52" t="e">
        <f t="shared" si="1"/>
        <v>#REF!</v>
      </c>
      <c r="Y37" s="2">
        <v>1</v>
      </c>
    </row>
    <row r="38" spans="1:25" x14ac:dyDescent="0.25">
      <c r="A38" s="51" t="s">
        <v>779</v>
      </c>
      <c r="B38" s="2">
        <f>осн!AF38</f>
        <v>138</v>
      </c>
      <c r="C38" s="2" t="e">
        <f>осн!AA38</f>
        <v>#N/A</v>
      </c>
      <c r="D38" s="2" t="str">
        <f>осн!AH38</f>
        <v xml:space="preserve">, </v>
      </c>
      <c r="E38" s="2" t="s">
        <v>772</v>
      </c>
      <c r="F38" s="2">
        <f>осн!Z38</f>
        <v>67</v>
      </c>
      <c r="G38" t="e">
        <f>осн!AE38</f>
        <v>#REF!</v>
      </c>
      <c r="H38" s="52" t="e">
        <f t="shared" si="0"/>
        <v>#N/A</v>
      </c>
      <c r="I38" s="35" t="s">
        <v>779</v>
      </c>
      <c r="J38" s="2">
        <f>cont!C38</f>
        <v>286</v>
      </c>
      <c r="K38" s="2" t="e">
        <f>осн!I38</f>
        <v>#REF!</v>
      </c>
      <c r="L38" s="2" t="e">
        <f>осн!AB38+Y38</f>
        <v>#REF!</v>
      </c>
      <c r="M38" s="2" t="e">
        <f>осн!AC38-Y38</f>
        <v>#REF!</v>
      </c>
      <c r="N38" s="2" t="s">
        <v>781</v>
      </c>
      <c r="O38" s="56" t="str">
        <f>cont!B38</f>
        <v>37</v>
      </c>
      <c r="P38" s="20" t="e">
        <f>cont!D38</f>
        <v>#REF!</v>
      </c>
      <c r="Q38" s="52" t="e">
        <f t="shared" si="1"/>
        <v>#REF!</v>
      </c>
      <c r="Y38" s="2">
        <v>2</v>
      </c>
    </row>
    <row r="39" spans="1:25" x14ac:dyDescent="0.25">
      <c r="A39" s="51" t="s">
        <v>779</v>
      </c>
      <c r="B39" s="2">
        <f>осн!AF39</f>
        <v>139</v>
      </c>
      <c r="C39" s="2" t="e">
        <f>осн!AA39</f>
        <v>#N/A</v>
      </c>
      <c r="D39" s="2" t="str">
        <f>осн!AH39</f>
        <v xml:space="preserve">, </v>
      </c>
      <c r="E39" s="2" t="s">
        <v>772</v>
      </c>
      <c r="F39" s="2">
        <f>осн!Z39</f>
        <v>68</v>
      </c>
      <c r="G39" t="e">
        <f>осн!AE39</f>
        <v>#REF!</v>
      </c>
      <c r="H39" s="52" t="e">
        <f t="shared" si="0"/>
        <v>#N/A</v>
      </c>
      <c r="I39" s="35" t="s">
        <v>779</v>
      </c>
      <c r="J39" s="2">
        <f>cont!C39</f>
        <v>287</v>
      </c>
      <c r="K39" s="2" t="e">
        <f>осн!I39</f>
        <v>#REF!</v>
      </c>
      <c r="L39" s="2" t="e">
        <f>осн!AB39+Y39</f>
        <v>#REF!</v>
      </c>
      <c r="M39" s="2" t="e">
        <f>осн!AC39-Y39</f>
        <v>#REF!</v>
      </c>
      <c r="N39" s="2" t="s">
        <v>781</v>
      </c>
      <c r="O39" s="56" t="str">
        <f>cont!B39</f>
        <v>38</v>
      </c>
      <c r="P39" s="20" t="e">
        <f>cont!D39</f>
        <v>#REF!</v>
      </c>
      <c r="Q39" s="52" t="e">
        <f t="shared" si="1"/>
        <v>#REF!</v>
      </c>
      <c r="Y39" s="2">
        <v>3</v>
      </c>
    </row>
    <row r="40" spans="1:25" x14ac:dyDescent="0.25">
      <c r="A40" s="51" t="s">
        <v>779</v>
      </c>
      <c r="B40" s="2">
        <f>осн!AF40</f>
        <v>140</v>
      </c>
      <c r="C40" s="2" t="e">
        <f>осн!AA40</f>
        <v>#N/A</v>
      </c>
      <c r="D40" s="2" t="str">
        <f>осн!AH40</f>
        <v xml:space="preserve">, </v>
      </c>
      <c r="E40" s="2" t="s">
        <v>772</v>
      </c>
      <c r="F40" s="2">
        <f>осн!Z40</f>
        <v>69</v>
      </c>
      <c r="G40" t="e">
        <f>осн!AE40</f>
        <v>#REF!</v>
      </c>
      <c r="H40" s="52" t="e">
        <f t="shared" si="0"/>
        <v>#N/A</v>
      </c>
      <c r="I40" s="35" t="s">
        <v>779</v>
      </c>
      <c r="J40" s="2">
        <f>cont!C40</f>
        <v>288</v>
      </c>
      <c r="K40" s="2" t="e">
        <f>осн!I40</f>
        <v>#REF!</v>
      </c>
      <c r="L40" s="2" t="e">
        <f>осн!AB40+Y40</f>
        <v>#REF!</v>
      </c>
      <c r="M40" s="2" t="e">
        <f>осн!AC40-Y40</f>
        <v>#REF!</v>
      </c>
      <c r="N40" s="2" t="s">
        <v>781</v>
      </c>
      <c r="O40" s="56" t="str">
        <f>cont!B40</f>
        <v>39</v>
      </c>
      <c r="P40" s="20" t="e">
        <f>cont!D40</f>
        <v>#REF!</v>
      </c>
      <c r="Q40" s="52" t="e">
        <f t="shared" si="1"/>
        <v>#REF!</v>
      </c>
      <c r="Y40" s="2">
        <v>4</v>
      </c>
    </row>
    <row r="41" spans="1:25" x14ac:dyDescent="0.25">
      <c r="A41" s="51" t="s">
        <v>779</v>
      </c>
      <c r="B41" s="2">
        <f>осн!AF41</f>
        <v>141</v>
      </c>
      <c r="C41" s="2" t="e">
        <f>осн!AA41</f>
        <v>#N/A</v>
      </c>
      <c r="D41" s="2" t="str">
        <f>осн!AH41</f>
        <v xml:space="preserve">, </v>
      </c>
      <c r="E41" s="2" t="s">
        <v>772</v>
      </c>
      <c r="F41" s="2">
        <f>осн!Z41</f>
        <v>70</v>
      </c>
      <c r="G41" t="e">
        <f>осн!AE41</f>
        <v>#REF!</v>
      </c>
      <c r="H41" s="52" t="e">
        <f t="shared" si="0"/>
        <v>#N/A</v>
      </c>
      <c r="I41" s="35" t="s">
        <v>779</v>
      </c>
      <c r="J41" s="2">
        <f>cont!C41</f>
        <v>289</v>
      </c>
      <c r="K41" s="2" t="e">
        <f>осн!I41</f>
        <v>#REF!</v>
      </c>
      <c r="L41" s="2" t="e">
        <f>осн!AB41+Y41</f>
        <v>#REF!</v>
      </c>
      <c r="M41" s="2" t="e">
        <f>осн!AC41-Y41</f>
        <v>#REF!</v>
      </c>
      <c r="N41" s="2" t="s">
        <v>781</v>
      </c>
      <c r="O41" s="56" t="str">
        <f>cont!B41</f>
        <v>40</v>
      </c>
      <c r="P41" s="20" t="e">
        <f>cont!D41</f>
        <v>#REF!</v>
      </c>
      <c r="Q41" s="52" t="e">
        <f t="shared" si="1"/>
        <v>#REF!</v>
      </c>
      <c r="Y41" s="2">
        <v>5</v>
      </c>
    </row>
    <row r="42" spans="1:25" x14ac:dyDescent="0.25">
      <c r="A42" s="51" t="s">
        <v>779</v>
      </c>
      <c r="B42" s="2">
        <f>осн!AF42</f>
        <v>142</v>
      </c>
      <c r="C42" s="2" t="e">
        <f>осн!AA42</f>
        <v>#N/A</v>
      </c>
      <c r="D42" s="2" t="str">
        <f>осн!AH42</f>
        <v xml:space="preserve">, </v>
      </c>
      <c r="E42" s="2" t="s">
        <v>772</v>
      </c>
      <c r="F42" s="2">
        <f>осн!Z42</f>
        <v>71</v>
      </c>
      <c r="G42" t="e">
        <f>осн!AE42</f>
        <v>#REF!</v>
      </c>
      <c r="H42" s="52" t="e">
        <f t="shared" si="0"/>
        <v>#N/A</v>
      </c>
      <c r="I42" s="35" t="s">
        <v>779</v>
      </c>
      <c r="J42" s="2">
        <f>cont!C42</f>
        <v>290</v>
      </c>
      <c r="K42" s="2" t="e">
        <f>осн!I42</f>
        <v>#REF!</v>
      </c>
      <c r="L42" s="2" t="e">
        <f>осн!AB42+Y42</f>
        <v>#REF!</v>
      </c>
      <c r="M42" s="2" t="e">
        <f>осн!AC42-Y42</f>
        <v>#REF!</v>
      </c>
      <c r="N42" s="2" t="s">
        <v>781</v>
      </c>
      <c r="O42" s="56" t="str">
        <f>cont!B42</f>
        <v>41</v>
      </c>
      <c r="P42" s="20" t="e">
        <f>cont!D42</f>
        <v>#REF!</v>
      </c>
      <c r="Q42" s="52" t="e">
        <f t="shared" si="1"/>
        <v>#REF!</v>
      </c>
      <c r="Y42" s="2">
        <v>1</v>
      </c>
    </row>
    <row r="43" spans="1:25" x14ac:dyDescent="0.25">
      <c r="A43" s="51" t="s">
        <v>779</v>
      </c>
      <c r="B43" s="2">
        <f>осн!AF43</f>
        <v>143</v>
      </c>
      <c r="C43" s="2" t="e">
        <f>осн!AA43</f>
        <v>#N/A</v>
      </c>
      <c r="D43" s="2" t="str">
        <f>осн!AH43</f>
        <v xml:space="preserve">, </v>
      </c>
      <c r="E43" s="2" t="s">
        <v>772</v>
      </c>
      <c r="F43" s="2">
        <f>осн!Z43</f>
        <v>72</v>
      </c>
      <c r="G43" t="e">
        <f>осн!AE43</f>
        <v>#REF!</v>
      </c>
      <c r="H43" s="52" t="e">
        <f t="shared" si="0"/>
        <v>#N/A</v>
      </c>
      <c r="I43" s="35" t="s">
        <v>779</v>
      </c>
      <c r="J43" s="2">
        <f>cont!C43</f>
        <v>291</v>
      </c>
      <c r="K43" s="2" t="e">
        <f>осн!I43</f>
        <v>#REF!</v>
      </c>
      <c r="L43" s="2" t="e">
        <f>осн!AB43+Y43</f>
        <v>#REF!</v>
      </c>
      <c r="M43" s="2" t="e">
        <f>осн!AC43-Y43</f>
        <v>#REF!</v>
      </c>
      <c r="N43" s="2" t="s">
        <v>781</v>
      </c>
      <c r="O43" s="56" t="str">
        <f>cont!B43</f>
        <v>42</v>
      </c>
      <c r="P43" s="20" t="e">
        <f>cont!D43</f>
        <v>#REF!</v>
      </c>
      <c r="Q43" s="52" t="e">
        <f t="shared" si="1"/>
        <v>#REF!</v>
      </c>
      <c r="Y43" s="2">
        <v>2</v>
      </c>
    </row>
    <row r="44" spans="1:25" x14ac:dyDescent="0.25">
      <c r="A44" s="51" t="s">
        <v>779</v>
      </c>
      <c r="B44" s="2">
        <f>осн!AF44</f>
        <v>144</v>
      </c>
      <c r="C44" s="2" t="e">
        <f>осн!AA44</f>
        <v>#N/A</v>
      </c>
      <c r="D44" s="2" t="str">
        <f>осн!AH44</f>
        <v xml:space="preserve">, </v>
      </c>
      <c r="E44" s="2" t="s">
        <v>772</v>
      </c>
      <c r="F44" s="2">
        <f>осн!Z44</f>
        <v>73</v>
      </c>
      <c r="G44" t="e">
        <f>осн!AE44</f>
        <v>#REF!</v>
      </c>
      <c r="H44" s="52" t="e">
        <f t="shared" si="0"/>
        <v>#N/A</v>
      </c>
      <c r="I44" s="35" t="s">
        <v>779</v>
      </c>
      <c r="J44" s="2">
        <f>cont!C44</f>
        <v>292</v>
      </c>
      <c r="K44" s="2" t="e">
        <f>осн!I44</f>
        <v>#REF!</v>
      </c>
      <c r="L44" s="2" t="e">
        <f>осн!AB44+Y44</f>
        <v>#REF!</v>
      </c>
      <c r="M44" s="2" t="e">
        <f>осн!AC44-Y44</f>
        <v>#REF!</v>
      </c>
      <c r="N44" s="2" t="s">
        <v>781</v>
      </c>
      <c r="O44" s="56" t="str">
        <f>cont!B44</f>
        <v>43</v>
      </c>
      <c r="P44" s="20" t="e">
        <f>cont!D44</f>
        <v>#REF!</v>
      </c>
      <c r="Q44" s="52" t="e">
        <f t="shared" si="1"/>
        <v>#REF!</v>
      </c>
      <c r="Y44" s="2">
        <v>3</v>
      </c>
    </row>
    <row r="45" spans="1:25" x14ac:dyDescent="0.25">
      <c r="A45" s="51" t="s">
        <v>779</v>
      </c>
      <c r="B45" s="2">
        <f>осн!AF45</f>
        <v>145</v>
      </c>
      <c r="C45" s="2" t="e">
        <f>осн!AA45</f>
        <v>#N/A</v>
      </c>
      <c r="D45" s="2" t="str">
        <f>осн!AH45</f>
        <v xml:space="preserve">, </v>
      </c>
      <c r="E45" s="2" t="s">
        <v>772</v>
      </c>
      <c r="F45" s="2">
        <f>осн!Z45</f>
        <v>74</v>
      </c>
      <c r="G45" t="e">
        <f>осн!AE45</f>
        <v>#REF!</v>
      </c>
      <c r="H45" s="52" t="e">
        <f t="shared" si="0"/>
        <v>#N/A</v>
      </c>
      <c r="I45" s="35" t="s">
        <v>779</v>
      </c>
      <c r="J45" s="2">
        <f>cont!C45</f>
        <v>293</v>
      </c>
      <c r="K45" s="2" t="e">
        <f>осн!I45</f>
        <v>#REF!</v>
      </c>
      <c r="L45" s="2" t="e">
        <f>осн!AB45+Y45</f>
        <v>#REF!</v>
      </c>
      <c r="M45" s="2" t="e">
        <f>осн!AC45-Y45</f>
        <v>#REF!</v>
      </c>
      <c r="N45" s="2" t="s">
        <v>781</v>
      </c>
      <c r="O45" s="56" t="str">
        <f>cont!B45</f>
        <v>44</v>
      </c>
      <c r="P45" s="20" t="e">
        <f>cont!D45</f>
        <v>#REF!</v>
      </c>
      <c r="Q45" s="52" t="e">
        <f t="shared" si="1"/>
        <v>#REF!</v>
      </c>
      <c r="Y45" s="2">
        <v>4</v>
      </c>
    </row>
    <row r="46" spans="1:25" x14ac:dyDescent="0.25">
      <c r="A46" s="51" t="s">
        <v>779</v>
      </c>
      <c r="B46" s="2">
        <f>осн!AF46</f>
        <v>146</v>
      </c>
      <c r="C46" s="2" t="e">
        <f>осн!AA46</f>
        <v>#N/A</v>
      </c>
      <c r="D46" s="2" t="str">
        <f>осн!AH46</f>
        <v xml:space="preserve">, </v>
      </c>
      <c r="E46" s="2" t="s">
        <v>772</v>
      </c>
      <c r="F46" s="2">
        <f>осн!Z46</f>
        <v>75</v>
      </c>
      <c r="G46" t="e">
        <f>осн!AE46</f>
        <v>#REF!</v>
      </c>
      <c r="H46" s="52" t="e">
        <f t="shared" si="0"/>
        <v>#N/A</v>
      </c>
      <c r="I46" s="35" t="s">
        <v>779</v>
      </c>
      <c r="J46" s="2">
        <f>cont!C46</f>
        <v>294</v>
      </c>
      <c r="K46" s="2" t="e">
        <f>осн!I46</f>
        <v>#REF!</v>
      </c>
      <c r="L46" s="2" t="e">
        <f>осн!AB46+Y46</f>
        <v>#REF!</v>
      </c>
      <c r="M46" s="2" t="e">
        <f>осн!AC46-Y46</f>
        <v>#REF!</v>
      </c>
      <c r="N46" s="2" t="s">
        <v>781</v>
      </c>
      <c r="O46" s="56" t="str">
        <f>cont!B46</f>
        <v>45</v>
      </c>
      <c r="P46" s="20" t="e">
        <f>cont!D46</f>
        <v>#REF!</v>
      </c>
      <c r="Q46" s="52" t="e">
        <f t="shared" si="1"/>
        <v>#REF!</v>
      </c>
      <c r="Y46" s="2">
        <v>5</v>
      </c>
    </row>
    <row r="47" spans="1:25" x14ac:dyDescent="0.25">
      <c r="A47" s="51" t="s">
        <v>779</v>
      </c>
      <c r="B47" s="2">
        <f>осн!AF47</f>
        <v>147</v>
      </c>
      <c r="C47" s="2" t="e">
        <f>осн!AA47</f>
        <v>#N/A</v>
      </c>
      <c r="D47" s="2" t="str">
        <f>осн!AH47</f>
        <v xml:space="preserve">, </v>
      </c>
      <c r="E47" s="2" t="s">
        <v>772</v>
      </c>
      <c r="F47" s="2">
        <f>осн!Z47</f>
        <v>76</v>
      </c>
      <c r="G47" t="e">
        <f>осн!AE47</f>
        <v>#REF!</v>
      </c>
      <c r="H47" s="52" t="e">
        <f t="shared" si="0"/>
        <v>#N/A</v>
      </c>
      <c r="I47" s="35" t="s">
        <v>779</v>
      </c>
      <c r="J47" s="2">
        <f>cont!C47</f>
        <v>295</v>
      </c>
      <c r="K47" s="2" t="e">
        <f>осн!I47</f>
        <v>#REF!</v>
      </c>
      <c r="L47" s="2" t="e">
        <f>осн!AB47+Y47</f>
        <v>#REF!</v>
      </c>
      <c r="M47" s="2" t="e">
        <f>осн!AC47-Y47</f>
        <v>#REF!</v>
      </c>
      <c r="N47" s="2" t="s">
        <v>781</v>
      </c>
      <c r="O47" s="56" t="str">
        <f>cont!B47</f>
        <v>46</v>
      </c>
      <c r="P47" s="20" t="e">
        <f>cont!D47</f>
        <v>#REF!</v>
      </c>
      <c r="Q47" s="52" t="e">
        <f t="shared" si="1"/>
        <v>#REF!</v>
      </c>
      <c r="Y47" s="2">
        <v>1</v>
      </c>
    </row>
    <row r="48" spans="1:25" x14ac:dyDescent="0.25">
      <c r="A48" s="51" t="s">
        <v>779</v>
      </c>
      <c r="B48" s="2">
        <f>осн!AF48</f>
        <v>148</v>
      </c>
      <c r="C48" s="2" t="e">
        <f>осн!AA48</f>
        <v>#N/A</v>
      </c>
      <c r="D48" s="2" t="str">
        <f>осн!AH48</f>
        <v xml:space="preserve">, </v>
      </c>
      <c r="E48" s="2" t="s">
        <v>772</v>
      </c>
      <c r="F48" s="2">
        <f>осн!Z48</f>
        <v>77</v>
      </c>
      <c r="G48" t="e">
        <f>осн!AE48</f>
        <v>#REF!</v>
      </c>
      <c r="H48" s="52" t="e">
        <f t="shared" si="0"/>
        <v>#N/A</v>
      </c>
      <c r="I48" s="35" t="s">
        <v>779</v>
      </c>
      <c r="J48" s="2">
        <f>cont!C48</f>
        <v>296</v>
      </c>
      <c r="K48" s="2" t="e">
        <f>осн!I48</f>
        <v>#REF!</v>
      </c>
      <c r="L48" s="2" t="e">
        <f>осн!AB48+Y48</f>
        <v>#REF!</v>
      </c>
      <c r="M48" s="2" t="e">
        <f>осн!AC48-Y48</f>
        <v>#REF!</v>
      </c>
      <c r="N48" s="2" t="s">
        <v>781</v>
      </c>
      <c r="O48" s="56" t="str">
        <f>cont!B48</f>
        <v>47</v>
      </c>
      <c r="P48" s="20" t="e">
        <f>cont!D48</f>
        <v>#REF!</v>
      </c>
      <c r="Q48" s="52" t="e">
        <f t="shared" si="1"/>
        <v>#REF!</v>
      </c>
      <c r="Y48" s="2">
        <v>2</v>
      </c>
    </row>
    <row r="49" spans="1:25" x14ac:dyDescent="0.25">
      <c r="A49" s="51" t="s">
        <v>779</v>
      </c>
      <c r="B49" s="2">
        <f>осн!AF49</f>
        <v>149</v>
      </c>
      <c r="C49" s="2" t="e">
        <f>осн!AA49</f>
        <v>#N/A</v>
      </c>
      <c r="D49" s="2" t="str">
        <f>осн!AH49</f>
        <v xml:space="preserve">, </v>
      </c>
      <c r="E49" s="2" t="s">
        <v>772</v>
      </c>
      <c r="F49" s="2">
        <f>осн!Z49</f>
        <v>78</v>
      </c>
      <c r="G49" t="e">
        <f>осн!AE49</f>
        <v>#REF!</v>
      </c>
      <c r="H49" s="52" t="e">
        <f t="shared" si="0"/>
        <v>#N/A</v>
      </c>
      <c r="I49" s="35" t="s">
        <v>779</v>
      </c>
      <c r="J49" s="2">
        <f>cont!C49</f>
        <v>297</v>
      </c>
      <c r="K49" s="2" t="e">
        <f>осн!I49</f>
        <v>#REF!</v>
      </c>
      <c r="L49" s="2" t="e">
        <f>осн!AB49+Y49</f>
        <v>#REF!</v>
      </c>
      <c r="M49" s="2" t="e">
        <f>осн!AC49-Y49</f>
        <v>#REF!</v>
      </c>
      <c r="N49" s="2" t="s">
        <v>781</v>
      </c>
      <c r="O49" s="56" t="str">
        <f>cont!B49</f>
        <v>48</v>
      </c>
      <c r="P49" s="20" t="e">
        <f>cont!D49</f>
        <v>#REF!</v>
      </c>
      <c r="Q49" s="52" t="e">
        <f t="shared" si="1"/>
        <v>#REF!</v>
      </c>
      <c r="Y49" s="2">
        <v>3</v>
      </c>
    </row>
    <row r="50" spans="1:25" x14ac:dyDescent="0.25">
      <c r="A50" s="51" t="s">
        <v>779</v>
      </c>
      <c r="B50" s="2">
        <f>осн!AF50</f>
        <v>150</v>
      </c>
      <c r="C50" s="2" t="e">
        <f>осн!AA50</f>
        <v>#N/A</v>
      </c>
      <c r="D50" s="2" t="str">
        <f>осн!AH50</f>
        <v xml:space="preserve">, </v>
      </c>
      <c r="E50" s="2" t="s">
        <v>772</v>
      </c>
      <c r="F50" s="2">
        <f>осн!Z50</f>
        <v>79</v>
      </c>
      <c r="G50" t="e">
        <f>осн!AE50</f>
        <v>#REF!</v>
      </c>
      <c r="H50" s="52" t="e">
        <f t="shared" si="0"/>
        <v>#N/A</v>
      </c>
      <c r="I50" s="35" t="s">
        <v>779</v>
      </c>
      <c r="J50" s="2">
        <f>cont!C50</f>
        <v>298</v>
      </c>
      <c r="K50" s="2" t="e">
        <f>осн!I50</f>
        <v>#REF!</v>
      </c>
      <c r="L50" s="2" t="e">
        <f>осн!AB50+Y50</f>
        <v>#REF!</v>
      </c>
      <c r="M50" s="2" t="e">
        <f>осн!AC50-Y50</f>
        <v>#REF!</v>
      </c>
      <c r="N50" s="2" t="s">
        <v>781</v>
      </c>
      <c r="O50" s="56" t="str">
        <f>cont!B50</f>
        <v>49</v>
      </c>
      <c r="P50" s="20" t="e">
        <f>cont!D50</f>
        <v>#REF!</v>
      </c>
      <c r="Q50" s="52" t="e">
        <f t="shared" si="1"/>
        <v>#REF!</v>
      </c>
      <c r="Y50" s="2">
        <v>4</v>
      </c>
    </row>
    <row r="51" spans="1:25" x14ac:dyDescent="0.25">
      <c r="A51" s="51" t="s">
        <v>779</v>
      </c>
      <c r="B51" s="2">
        <f>осн!AF51</f>
        <v>151</v>
      </c>
      <c r="C51" s="2" t="e">
        <f>осн!AA51</f>
        <v>#N/A</v>
      </c>
      <c r="D51" s="2" t="str">
        <f>осн!AH51</f>
        <v xml:space="preserve">, </v>
      </c>
      <c r="E51" s="2" t="s">
        <v>772</v>
      </c>
      <c r="F51" s="2">
        <f>осн!Z51</f>
        <v>80</v>
      </c>
      <c r="G51" t="e">
        <f>осн!AE51</f>
        <v>#REF!</v>
      </c>
      <c r="H51" s="52" t="e">
        <f t="shared" si="0"/>
        <v>#N/A</v>
      </c>
      <c r="I51" s="35" t="s">
        <v>779</v>
      </c>
      <c r="J51" s="2">
        <f>cont!C51</f>
        <v>299</v>
      </c>
      <c r="K51" s="2" t="e">
        <f>осн!I51</f>
        <v>#REF!</v>
      </c>
      <c r="L51" s="2" t="e">
        <f>осн!AB51+Y51</f>
        <v>#REF!</v>
      </c>
      <c r="M51" s="2" t="e">
        <f>осн!AC51-Y51</f>
        <v>#REF!</v>
      </c>
      <c r="N51" s="2" t="s">
        <v>781</v>
      </c>
      <c r="O51" s="56" t="str">
        <f>cont!B51</f>
        <v>50</v>
      </c>
      <c r="P51" s="20" t="e">
        <f>cont!D51</f>
        <v>#REF!</v>
      </c>
      <c r="Q51" s="52" t="e">
        <f t="shared" si="1"/>
        <v>#REF!</v>
      </c>
      <c r="Y51" s="2">
        <v>5</v>
      </c>
    </row>
    <row r="52" spans="1:25" x14ac:dyDescent="0.25">
      <c r="A52" s="51" t="s">
        <v>779</v>
      </c>
      <c r="B52" s="2">
        <f>осн!AF52</f>
        <v>152</v>
      </c>
      <c r="C52" s="2" t="e">
        <f>осн!AA52</f>
        <v>#N/A</v>
      </c>
      <c r="D52" s="2" t="str">
        <f>осн!AH52</f>
        <v xml:space="preserve">, </v>
      </c>
      <c r="E52" s="2" t="s">
        <v>772</v>
      </c>
      <c r="F52" s="2">
        <f>осн!Z52</f>
        <v>81</v>
      </c>
      <c r="G52" t="e">
        <f>осн!AE52</f>
        <v>#REF!</v>
      </c>
      <c r="H52" s="52" t="e">
        <f t="shared" si="0"/>
        <v>#N/A</v>
      </c>
      <c r="I52" s="35" t="s">
        <v>779</v>
      </c>
      <c r="J52" s="2">
        <f>cont!C52</f>
        <v>300</v>
      </c>
      <c r="K52" s="2" t="e">
        <f>осн!I52</f>
        <v>#REF!</v>
      </c>
      <c r="L52" s="2" t="e">
        <f>осн!AB52+Y52</f>
        <v>#REF!</v>
      </c>
      <c r="M52" s="2" t="e">
        <f>осн!AC52-Y52</f>
        <v>#REF!</v>
      </c>
      <c r="N52" s="2" t="s">
        <v>781</v>
      </c>
      <c r="O52" s="56" t="str">
        <f>cont!B52</f>
        <v>51</v>
      </c>
      <c r="P52" s="20" t="e">
        <f>cont!D52</f>
        <v>#REF!</v>
      </c>
      <c r="Q52" s="52" t="e">
        <f t="shared" si="1"/>
        <v>#REF!</v>
      </c>
      <c r="Y52" s="2">
        <v>1</v>
      </c>
    </row>
    <row r="53" spans="1:25" x14ac:dyDescent="0.25">
      <c r="A53" s="51" t="s">
        <v>779</v>
      </c>
      <c r="B53" s="2">
        <f>осн!AF53</f>
        <v>153</v>
      </c>
      <c r="C53" s="2" t="e">
        <f>осн!AA53</f>
        <v>#N/A</v>
      </c>
      <c r="D53" s="2" t="str">
        <f>осн!AH53</f>
        <v xml:space="preserve">, </v>
      </c>
      <c r="E53" s="2" t="s">
        <v>772</v>
      </c>
      <c r="F53" s="2">
        <f>осн!Z53</f>
        <v>82</v>
      </c>
      <c r="G53" t="e">
        <f>осн!AE53</f>
        <v>#REF!</v>
      </c>
      <c r="H53" s="52" t="e">
        <f t="shared" si="0"/>
        <v>#N/A</v>
      </c>
      <c r="I53" s="35" t="s">
        <v>779</v>
      </c>
      <c r="J53" s="2">
        <f>cont!C53</f>
        <v>301</v>
      </c>
      <c r="K53" s="2" t="e">
        <f>осн!I53</f>
        <v>#REF!</v>
      </c>
      <c r="L53" s="2" t="e">
        <f>осн!AB53+Y53</f>
        <v>#REF!</v>
      </c>
      <c r="M53" s="2" t="e">
        <f>осн!AC53-Y53</f>
        <v>#REF!</v>
      </c>
      <c r="N53" s="2" t="s">
        <v>781</v>
      </c>
      <c r="O53" s="56" t="str">
        <f>cont!B53</f>
        <v>52</v>
      </c>
      <c r="P53" s="20" t="e">
        <f>cont!D53</f>
        <v>#REF!</v>
      </c>
      <c r="Q53" s="52" t="e">
        <f t="shared" si="1"/>
        <v>#REF!</v>
      </c>
      <c r="Y53" s="2">
        <v>2</v>
      </c>
    </row>
    <row r="54" spans="1:25" x14ac:dyDescent="0.25">
      <c r="A54" s="51" t="s">
        <v>779</v>
      </c>
      <c r="B54" s="2">
        <f>осн!AF54</f>
        <v>154</v>
      </c>
      <c r="C54" s="2" t="e">
        <f>осн!AA54</f>
        <v>#N/A</v>
      </c>
      <c r="D54" s="2" t="str">
        <f>осн!AH54</f>
        <v xml:space="preserve">, </v>
      </c>
      <c r="E54" s="2" t="s">
        <v>772</v>
      </c>
      <c r="F54" s="2">
        <f>осн!Z54</f>
        <v>83</v>
      </c>
      <c r="G54" t="e">
        <f>осн!AE54</f>
        <v>#REF!</v>
      </c>
      <c r="H54" s="52" t="e">
        <f t="shared" si="0"/>
        <v>#N/A</v>
      </c>
      <c r="I54" s="35" t="s">
        <v>779</v>
      </c>
      <c r="J54" s="2">
        <f>cont!C54</f>
        <v>302</v>
      </c>
      <c r="K54" s="2" t="e">
        <f>осн!I54</f>
        <v>#REF!</v>
      </c>
      <c r="L54" s="2" t="e">
        <f>осн!AB54+Y54</f>
        <v>#REF!</v>
      </c>
      <c r="M54" s="2" t="e">
        <f>осн!AC54-Y54</f>
        <v>#REF!</v>
      </c>
      <c r="N54" s="2" t="s">
        <v>781</v>
      </c>
      <c r="O54" s="56" t="str">
        <f>cont!B54</f>
        <v>53</v>
      </c>
      <c r="P54" s="20" t="e">
        <f>cont!D54</f>
        <v>#REF!</v>
      </c>
      <c r="Q54" s="52" t="e">
        <f t="shared" si="1"/>
        <v>#REF!</v>
      </c>
      <c r="Y54" s="2">
        <v>3</v>
      </c>
    </row>
    <row r="55" spans="1:25" x14ac:dyDescent="0.25">
      <c r="A55" s="51" t="s">
        <v>779</v>
      </c>
      <c r="B55" s="2">
        <f>осн!AF55</f>
        <v>155</v>
      </c>
      <c r="C55" s="2" t="e">
        <f>осн!AA55</f>
        <v>#N/A</v>
      </c>
      <c r="D55" s="2" t="str">
        <f>осн!AH55</f>
        <v xml:space="preserve">, </v>
      </c>
      <c r="E55" s="2" t="s">
        <v>772</v>
      </c>
      <c r="F55" s="2">
        <f>осн!Z55</f>
        <v>84</v>
      </c>
      <c r="G55" t="e">
        <f>осн!AE55</f>
        <v>#REF!</v>
      </c>
      <c r="H55" s="52" t="e">
        <f t="shared" si="0"/>
        <v>#N/A</v>
      </c>
      <c r="I55" s="35" t="s">
        <v>779</v>
      </c>
      <c r="J55" s="2">
        <f>cont!C55</f>
        <v>303</v>
      </c>
      <c r="K55" s="2" t="e">
        <f>осн!I55</f>
        <v>#N/A</v>
      </c>
      <c r="L55" s="2" t="e">
        <f>осн!AB55+Y55</f>
        <v>#N/A</v>
      </c>
      <c r="M55" s="2" t="e">
        <f>осн!AC55-Y55</f>
        <v>#N/A</v>
      </c>
      <c r="N55" s="2" t="s">
        <v>781</v>
      </c>
      <c r="O55" s="56" t="str">
        <f>cont!B55</f>
        <v>54</v>
      </c>
      <c r="P55" s="20" t="e">
        <f>cont!D55</f>
        <v>#REF!</v>
      </c>
      <c r="Q55" s="52" t="e">
        <f t="shared" si="1"/>
        <v>#N/A</v>
      </c>
      <c r="Y55" s="2">
        <v>4</v>
      </c>
    </row>
    <row r="56" spans="1:25" x14ac:dyDescent="0.25">
      <c r="A56" s="51" t="s">
        <v>779</v>
      </c>
      <c r="B56" s="2">
        <f>осн!AF56</f>
        <v>156</v>
      </c>
      <c r="C56" s="2" t="e">
        <f>осн!AA56</f>
        <v>#N/A</v>
      </c>
      <c r="D56" s="2" t="str">
        <f>осн!AH56</f>
        <v xml:space="preserve">, </v>
      </c>
      <c r="E56" s="2" t="s">
        <v>772</v>
      </c>
      <c r="F56" s="2">
        <f>осн!Z56</f>
        <v>85</v>
      </c>
      <c r="G56" t="str">
        <f>осн!AE56</f>
        <v/>
      </c>
      <c r="H56" s="52" t="e">
        <f t="shared" si="0"/>
        <v>#N/A</v>
      </c>
      <c r="I56" s="35" t="s">
        <v>779</v>
      </c>
      <c r="J56" s="2">
        <f>cont!C56</f>
        <v>304</v>
      </c>
      <c r="K56" s="2" t="e">
        <f>осн!I56</f>
        <v>#N/A</v>
      </c>
      <c r="L56" s="2" t="e">
        <f>осн!AB56+Y56</f>
        <v>#N/A</v>
      </c>
      <c r="M56" s="2" t="e">
        <f>осн!AC56-Y56</f>
        <v>#N/A</v>
      </c>
      <c r="N56" s="2" t="s">
        <v>781</v>
      </c>
      <c r="O56" s="56" t="str">
        <f>cont!B56</f>
        <v>55</v>
      </c>
      <c r="P56" s="20" t="e">
        <f>cont!D56</f>
        <v>#REF!</v>
      </c>
      <c r="Q56" s="52" t="e">
        <f t="shared" si="1"/>
        <v>#N/A</v>
      </c>
      <c r="Y56" s="2">
        <v>5</v>
      </c>
    </row>
    <row r="57" spans="1:25" x14ac:dyDescent="0.25">
      <c r="A57" s="51" t="s">
        <v>779</v>
      </c>
      <c r="B57" s="2">
        <f>осн!AF57</f>
        <v>157</v>
      </c>
      <c r="C57" s="2" t="e">
        <f>осн!AA57</f>
        <v>#N/A</v>
      </c>
      <c r="D57" s="2" t="str">
        <f>осн!AH57</f>
        <v xml:space="preserve">, </v>
      </c>
      <c r="E57" s="2" t="s">
        <v>772</v>
      </c>
      <c r="F57" s="2">
        <f>осн!Z57</f>
        <v>86</v>
      </c>
      <c r="G57" t="str">
        <f>осн!AE57</f>
        <v/>
      </c>
      <c r="H57" s="52" t="e">
        <f t="shared" si="0"/>
        <v>#N/A</v>
      </c>
      <c r="I57" s="35" t="s">
        <v>779</v>
      </c>
      <c r="J57" s="2">
        <f>cont!C57</f>
        <v>305</v>
      </c>
      <c r="K57" s="2" t="e">
        <f>осн!I57</f>
        <v>#N/A</v>
      </c>
      <c r="L57" s="2" t="e">
        <f>осн!AB57+Y57</f>
        <v>#N/A</v>
      </c>
      <c r="M57" s="2" t="e">
        <f>осн!AC57-Y57</f>
        <v>#N/A</v>
      </c>
      <c r="N57" s="2" t="s">
        <v>781</v>
      </c>
      <c r="O57" s="56" t="str">
        <f>cont!B57</f>
        <v>56</v>
      </c>
      <c r="P57" s="20" t="e">
        <f>cont!D57</f>
        <v>#REF!</v>
      </c>
      <c r="Q57" s="52" t="e">
        <f t="shared" si="1"/>
        <v>#N/A</v>
      </c>
      <c r="Y57" s="2">
        <v>1</v>
      </c>
    </row>
    <row r="58" spans="1:25" x14ac:dyDescent="0.25">
      <c r="A58" s="51" t="s">
        <v>779</v>
      </c>
      <c r="B58" s="2">
        <f>осн!AF58</f>
        <v>158</v>
      </c>
      <c r="C58" s="2">
        <f>осн!AA58</f>
        <v>0</v>
      </c>
      <c r="D58" s="2" t="str">
        <f>осн!AH58</f>
        <v xml:space="preserve">, </v>
      </c>
      <c r="E58" s="2" t="s">
        <v>772</v>
      </c>
      <c r="F58" s="2">
        <f>осн!Z58</f>
        <v>87</v>
      </c>
      <c r="G58" t="str">
        <f>осн!AE58</f>
        <v/>
      </c>
      <c r="H58" s="52" t="str">
        <f t="shared" si="0"/>
        <v>INSERT INTO `ez_assets` (`id`, `parent_id`, `lft`, `rgt`, `level`, `name`, `title`, `rules`) VALUES (158, 0, , , 3, 'com_content.category.87', '', '{}');</v>
      </c>
      <c r="I58" s="35" t="s">
        <v>779</v>
      </c>
      <c r="J58" s="2">
        <f>cont!C58</f>
        <v>306</v>
      </c>
      <c r="K58" s="2" t="e">
        <f>осн!I58</f>
        <v>#N/A</v>
      </c>
      <c r="L58" s="2" t="e">
        <f>осн!AB58+Y58</f>
        <v>#N/A</v>
      </c>
      <c r="M58" s="2" t="e">
        <f>осн!AC58-Y58</f>
        <v>#N/A</v>
      </c>
      <c r="N58" s="2" t="s">
        <v>781</v>
      </c>
      <c r="O58" s="56" t="str">
        <f>cont!B58</f>
        <v>57</v>
      </c>
      <c r="P58" s="20" t="e">
        <f>cont!D58</f>
        <v>#REF!</v>
      </c>
      <c r="Q58" s="52" t="e">
        <f t="shared" si="1"/>
        <v>#N/A</v>
      </c>
      <c r="Y58" s="2">
        <v>2</v>
      </c>
    </row>
    <row r="59" spans="1:25" x14ac:dyDescent="0.25">
      <c r="A59" s="51" t="s">
        <v>779</v>
      </c>
      <c r="B59" s="2">
        <f>осн!AF59</f>
        <v>159</v>
      </c>
      <c r="C59" s="2">
        <f>осн!AA59</f>
        <v>0</v>
      </c>
      <c r="D59" s="2" t="str">
        <f>осн!AH59</f>
        <v xml:space="preserve">, </v>
      </c>
      <c r="E59" s="2" t="s">
        <v>772</v>
      </c>
      <c r="F59" s="2">
        <f>осн!Z59</f>
        <v>88</v>
      </c>
      <c r="G59" t="str">
        <f>осн!AE59</f>
        <v/>
      </c>
      <c r="H59" s="52" t="str">
        <f t="shared" si="0"/>
        <v>INSERT INTO `ez_assets` (`id`, `parent_id`, `lft`, `rgt`, `level`, `name`, `title`, `rules`) VALUES (159, 0, , , 3, 'com_content.category.88', '', '{}');</v>
      </c>
      <c r="I59" s="35" t="s">
        <v>779</v>
      </c>
      <c r="J59" s="2">
        <f>cont!C59</f>
        <v>307</v>
      </c>
      <c r="K59" s="2" t="e">
        <f>осн!I59</f>
        <v>#N/A</v>
      </c>
      <c r="L59" s="2" t="e">
        <f>осн!AB59+Y59</f>
        <v>#N/A</v>
      </c>
      <c r="M59" s="2" t="e">
        <f>осн!AC59-Y59</f>
        <v>#N/A</v>
      </c>
      <c r="N59" s="2" t="s">
        <v>781</v>
      </c>
      <c r="O59" s="56" t="str">
        <f>cont!B59</f>
        <v>58</v>
      </c>
      <c r="P59" s="20" t="e">
        <f>cont!D59</f>
        <v>#REF!</v>
      </c>
      <c r="Q59" s="52" t="e">
        <f t="shared" si="1"/>
        <v>#N/A</v>
      </c>
      <c r="Y59" s="2">
        <v>3</v>
      </c>
    </row>
    <row r="60" spans="1:25" x14ac:dyDescent="0.25">
      <c r="A60" s="51" t="s">
        <v>779</v>
      </c>
      <c r="B60" s="2">
        <f>осн!AF60</f>
        <v>160</v>
      </c>
      <c r="C60" s="2">
        <f>осн!AA60</f>
        <v>0</v>
      </c>
      <c r="D60" s="2" t="str">
        <f>осн!AH60</f>
        <v xml:space="preserve">, </v>
      </c>
      <c r="E60" s="2" t="s">
        <v>772</v>
      </c>
      <c r="F60" s="2">
        <f>осн!Z60</f>
        <v>89</v>
      </c>
      <c r="G60" t="str">
        <f>осн!AE60</f>
        <v/>
      </c>
      <c r="H60" s="52" t="str">
        <f t="shared" si="0"/>
        <v>INSERT INTO `ez_assets` (`id`, `parent_id`, `lft`, `rgt`, `level`, `name`, `title`, `rules`) VALUES (160, 0, , , 3, 'com_content.category.89', '', '{}');</v>
      </c>
      <c r="I60" s="35" t="s">
        <v>779</v>
      </c>
      <c r="J60" s="2">
        <f>cont!C60</f>
        <v>308</v>
      </c>
      <c r="K60" s="2" t="e">
        <f>осн!I60</f>
        <v>#N/A</v>
      </c>
      <c r="L60" s="2" t="e">
        <f>осн!AB60+Y60</f>
        <v>#N/A</v>
      </c>
      <c r="M60" s="2" t="e">
        <f>осн!AC60-Y60</f>
        <v>#N/A</v>
      </c>
      <c r="N60" s="2" t="s">
        <v>781</v>
      </c>
      <c r="O60" s="56" t="str">
        <f>cont!B60</f>
        <v>59</v>
      </c>
      <c r="P60" s="20" t="e">
        <f>cont!D60</f>
        <v>#REF!</v>
      </c>
      <c r="Q60" s="52" t="e">
        <f t="shared" si="1"/>
        <v>#N/A</v>
      </c>
      <c r="Y60" s="2">
        <v>4</v>
      </c>
    </row>
    <row r="61" spans="1:25" x14ac:dyDescent="0.25">
      <c r="A61" s="51" t="s">
        <v>779</v>
      </c>
      <c r="B61" s="2">
        <f>осн!AF61</f>
        <v>161</v>
      </c>
      <c r="C61" s="2">
        <f>осн!AA61</f>
        <v>0</v>
      </c>
      <c r="D61" s="2" t="str">
        <f>осн!AH61</f>
        <v xml:space="preserve">, </v>
      </c>
      <c r="E61" s="2" t="s">
        <v>772</v>
      </c>
      <c r="F61" s="2">
        <f>осн!Z61</f>
        <v>90</v>
      </c>
      <c r="G61" t="str">
        <f>осн!AE61</f>
        <v/>
      </c>
      <c r="H61" s="52" t="str">
        <f t="shared" si="0"/>
        <v>INSERT INTO `ez_assets` (`id`, `parent_id`, `lft`, `rgt`, `level`, `name`, `title`, `rules`) VALUES (161, 0, , , 3, 'com_content.category.90', '', '{}');</v>
      </c>
      <c r="I61" s="35" t="s">
        <v>779</v>
      </c>
      <c r="J61" s="2">
        <f>cont!C61</f>
        <v>309</v>
      </c>
      <c r="K61" s="2" t="e">
        <f>осн!I61</f>
        <v>#N/A</v>
      </c>
      <c r="L61" s="2" t="e">
        <f>осн!AB61+Y61</f>
        <v>#N/A</v>
      </c>
      <c r="M61" s="2" t="e">
        <f>осн!AC61-Y61</f>
        <v>#N/A</v>
      </c>
      <c r="N61" s="2" t="s">
        <v>781</v>
      </c>
      <c r="O61" s="56" t="str">
        <f>cont!B61</f>
        <v>60</v>
      </c>
      <c r="P61" s="20" t="e">
        <f>cont!D61</f>
        <v>#REF!</v>
      </c>
      <c r="Q61" s="52" t="e">
        <f t="shared" si="1"/>
        <v>#N/A</v>
      </c>
      <c r="Y61" s="2">
        <v>5</v>
      </c>
    </row>
    <row r="62" spans="1:25" x14ac:dyDescent="0.25">
      <c r="A62" s="51" t="s">
        <v>779</v>
      </c>
      <c r="B62" s="2">
        <f>осн!AF62</f>
        <v>162</v>
      </c>
      <c r="C62" s="2">
        <f>осн!AA62</f>
        <v>0</v>
      </c>
      <c r="D62" s="2" t="str">
        <f>осн!AH62</f>
        <v xml:space="preserve">, </v>
      </c>
      <c r="E62" s="2" t="s">
        <v>772</v>
      </c>
      <c r="F62" s="2">
        <f>осн!Z62</f>
        <v>91</v>
      </c>
      <c r="G62" t="str">
        <f>осн!AE62</f>
        <v/>
      </c>
      <c r="H62" s="52" t="str">
        <f t="shared" si="0"/>
        <v>INSERT INTO `ez_assets` (`id`, `parent_id`, `lft`, `rgt`, `level`, `name`, `title`, `rules`) VALUES (162, 0, , , 3, 'com_content.category.91', '', '{}');</v>
      </c>
      <c r="I62" s="35" t="s">
        <v>779</v>
      </c>
      <c r="J62" s="2">
        <f>cont!C62</f>
        <v>310</v>
      </c>
      <c r="K62" s="2" t="e">
        <f>осн!I62</f>
        <v>#N/A</v>
      </c>
      <c r="L62" s="2" t="e">
        <f>осн!AB62+Y62</f>
        <v>#N/A</v>
      </c>
      <c r="M62" s="2" t="e">
        <f>осн!AC62-Y62</f>
        <v>#N/A</v>
      </c>
      <c r="N62" s="2" t="s">
        <v>781</v>
      </c>
      <c r="O62" s="56" t="str">
        <f>cont!B62</f>
        <v>61</v>
      </c>
      <c r="P62" s="20" t="e">
        <f>cont!D62</f>
        <v>#REF!</v>
      </c>
      <c r="Q62" s="52" t="e">
        <f t="shared" si="1"/>
        <v>#N/A</v>
      </c>
      <c r="Y62" s="2">
        <v>1</v>
      </c>
    </row>
    <row r="63" spans="1:25" x14ac:dyDescent="0.25">
      <c r="A63" s="51" t="s">
        <v>779</v>
      </c>
      <c r="B63" s="2">
        <f>осн!AF63</f>
        <v>163</v>
      </c>
      <c r="C63" s="2">
        <f>осн!AA63</f>
        <v>0</v>
      </c>
      <c r="D63" s="2" t="str">
        <f>осн!AH63</f>
        <v xml:space="preserve">, </v>
      </c>
      <c r="E63" s="2" t="s">
        <v>772</v>
      </c>
      <c r="F63" s="2">
        <f>осн!Z63</f>
        <v>92</v>
      </c>
      <c r="G63" t="str">
        <f>осн!AE63</f>
        <v/>
      </c>
      <c r="H63" s="52" t="str">
        <f t="shared" si="0"/>
        <v>INSERT INTO `ez_assets` (`id`, `parent_id`, `lft`, `rgt`, `level`, `name`, `title`, `rules`) VALUES (163, 0, , , 3, 'com_content.category.92', '', '{}');</v>
      </c>
      <c r="I63" s="35" t="s">
        <v>779</v>
      </c>
      <c r="J63" s="2">
        <f>cont!C63</f>
        <v>311</v>
      </c>
      <c r="K63" s="2" t="e">
        <f>осн!I63</f>
        <v>#N/A</v>
      </c>
      <c r="L63" s="2" t="e">
        <f>осн!AB63+Y63</f>
        <v>#N/A</v>
      </c>
      <c r="M63" s="2" t="e">
        <f>осн!AC63-Y63</f>
        <v>#N/A</v>
      </c>
      <c r="N63" s="2" t="s">
        <v>781</v>
      </c>
      <c r="O63" s="56" t="str">
        <f>cont!B63</f>
        <v>62</v>
      </c>
      <c r="P63" s="20" t="e">
        <f>cont!D63</f>
        <v>#REF!</v>
      </c>
      <c r="Q63" s="52" t="e">
        <f t="shared" si="1"/>
        <v>#N/A</v>
      </c>
      <c r="Y63" s="2">
        <v>2</v>
      </c>
    </row>
    <row r="64" spans="1:25" x14ac:dyDescent="0.25">
      <c r="A64" s="51" t="s">
        <v>779</v>
      </c>
      <c r="B64" s="2">
        <f>осн!AF64</f>
        <v>164</v>
      </c>
      <c r="C64" s="2">
        <f>осн!AA64</f>
        <v>0</v>
      </c>
      <c r="D64" s="2" t="str">
        <f>осн!AH64</f>
        <v xml:space="preserve">, </v>
      </c>
      <c r="E64" s="2" t="s">
        <v>772</v>
      </c>
      <c r="F64" s="2">
        <f>осн!Z64</f>
        <v>93</v>
      </c>
      <c r="G64" t="str">
        <f>осн!AE64</f>
        <v/>
      </c>
      <c r="H64" s="52" t="str">
        <f t="shared" si="0"/>
        <v>INSERT INTO `ez_assets` (`id`, `parent_id`, `lft`, `rgt`, `level`, `name`, `title`, `rules`) VALUES (164, 0, , , 3, 'com_content.category.93', '', '{}');</v>
      </c>
      <c r="I64" s="35" t="s">
        <v>779</v>
      </c>
      <c r="J64" s="2">
        <f>cont!C64</f>
        <v>312</v>
      </c>
      <c r="K64" s="2" t="e">
        <f>осн!I64</f>
        <v>#N/A</v>
      </c>
      <c r="L64" s="2" t="e">
        <f>осн!AB64+Y64</f>
        <v>#N/A</v>
      </c>
      <c r="M64" s="2" t="e">
        <f>осн!AC64-Y64</f>
        <v>#N/A</v>
      </c>
      <c r="N64" s="2" t="s">
        <v>781</v>
      </c>
      <c r="O64" s="56" t="str">
        <f>cont!B64</f>
        <v>63</v>
      </c>
      <c r="P64" s="20" t="e">
        <f>cont!D64</f>
        <v>#REF!</v>
      </c>
      <c r="Q64" s="52" t="e">
        <f t="shared" si="1"/>
        <v>#N/A</v>
      </c>
      <c r="Y64" s="2">
        <v>3</v>
      </c>
    </row>
    <row r="65" spans="1:25" x14ac:dyDescent="0.25">
      <c r="A65" s="51" t="s">
        <v>779</v>
      </c>
      <c r="B65" s="2">
        <f>осн!AF65</f>
        <v>165</v>
      </c>
      <c r="C65" s="2">
        <f>осн!AA65</f>
        <v>0</v>
      </c>
      <c r="D65" s="2" t="str">
        <f>осн!AH65</f>
        <v xml:space="preserve">, </v>
      </c>
      <c r="E65" s="2" t="s">
        <v>772</v>
      </c>
      <c r="F65" s="2">
        <f>осн!Z65</f>
        <v>94</v>
      </c>
      <c r="G65" t="str">
        <f>осн!AE65</f>
        <v/>
      </c>
      <c r="H65" s="52" t="str">
        <f t="shared" si="0"/>
        <v>INSERT INTO `ez_assets` (`id`, `parent_id`, `lft`, `rgt`, `level`, `name`, `title`, `rules`) VALUES (165, 0, , , 3, 'com_content.category.94', '', '{}');</v>
      </c>
      <c r="I65" s="35" t="s">
        <v>779</v>
      </c>
      <c r="J65" s="2">
        <f>cont!C65</f>
        <v>313</v>
      </c>
      <c r="K65" s="2" t="e">
        <f>осн!I65</f>
        <v>#N/A</v>
      </c>
      <c r="L65" s="2" t="e">
        <f>осн!AB65+Y65</f>
        <v>#N/A</v>
      </c>
      <c r="M65" s="2" t="e">
        <f>осн!AC65-Y65</f>
        <v>#N/A</v>
      </c>
      <c r="N65" s="2" t="s">
        <v>781</v>
      </c>
      <c r="O65" s="56" t="str">
        <f>cont!B65</f>
        <v>64</v>
      </c>
      <c r="P65" s="20" t="e">
        <f>cont!D65</f>
        <v>#REF!</v>
      </c>
      <c r="Q65" s="52" t="e">
        <f t="shared" si="1"/>
        <v>#N/A</v>
      </c>
      <c r="Y65" s="2">
        <v>4</v>
      </c>
    </row>
    <row r="66" spans="1:25" x14ac:dyDescent="0.25">
      <c r="A66" s="51" t="s">
        <v>779</v>
      </c>
      <c r="B66" s="2">
        <f>осн!AF66</f>
        <v>166</v>
      </c>
      <c r="C66" s="2">
        <f>осн!AA66</f>
        <v>0</v>
      </c>
      <c r="D66" s="2" t="str">
        <f>осн!AH66</f>
        <v xml:space="preserve">, </v>
      </c>
      <c r="E66" s="2" t="s">
        <v>772</v>
      </c>
      <c r="F66" s="2">
        <f>осн!Z66</f>
        <v>95</v>
      </c>
      <c r="G66" t="str">
        <f>осн!AE66</f>
        <v/>
      </c>
      <c r="H66" s="52" t="str">
        <f t="shared" si="0"/>
        <v>INSERT INTO `ez_assets` (`id`, `parent_id`, `lft`, `rgt`, `level`, `name`, `title`, `rules`) VALUES (166, 0, , , 3, 'com_content.category.95', '', '{}');</v>
      </c>
      <c r="I66" s="35" t="s">
        <v>779</v>
      </c>
      <c r="J66" s="2">
        <f>cont!C66</f>
        <v>314</v>
      </c>
      <c r="K66" s="2" t="e">
        <f>осн!I66</f>
        <v>#N/A</v>
      </c>
      <c r="L66" s="2" t="e">
        <f>осн!AB66+Y66</f>
        <v>#N/A</v>
      </c>
      <c r="M66" s="2" t="e">
        <f>осн!AC66-Y66</f>
        <v>#N/A</v>
      </c>
      <c r="N66" s="2" t="s">
        <v>781</v>
      </c>
      <c r="O66" s="56" t="str">
        <f>cont!B66</f>
        <v>65</v>
      </c>
      <c r="P66" s="20" t="e">
        <f>cont!D66</f>
        <v>#REF!</v>
      </c>
      <c r="Q66" s="52" t="e">
        <f t="shared" si="1"/>
        <v>#N/A</v>
      </c>
      <c r="Y66" s="2">
        <v>5</v>
      </c>
    </row>
    <row r="67" spans="1:25" x14ac:dyDescent="0.25">
      <c r="A67" s="51" t="s">
        <v>779</v>
      </c>
      <c r="B67" s="2">
        <f>осн!AF67</f>
        <v>167</v>
      </c>
      <c r="C67" s="2">
        <f>осн!AA67</f>
        <v>0</v>
      </c>
      <c r="D67" s="2" t="str">
        <f>осн!AH67</f>
        <v xml:space="preserve">, </v>
      </c>
      <c r="E67" s="2" t="s">
        <v>772</v>
      </c>
      <c r="F67" s="2">
        <f>осн!Z67</f>
        <v>96</v>
      </c>
      <c r="G67" t="str">
        <f>осн!AE67</f>
        <v/>
      </c>
      <c r="H67" s="52" t="str">
        <f t="shared" ref="H67:H130" si="2">A67&amp;B67&amp;", "&amp;C67&amp;", "&amp;D67&amp;E67&amp;F67&amp;"', '"&amp;G67&amp;"', '{}');"</f>
        <v>INSERT INTO `ez_assets` (`id`, `parent_id`, `lft`, `rgt`, `level`, `name`, `title`, `rules`) VALUES (167, 0, , , 3, 'com_content.category.96', '', '{}');</v>
      </c>
      <c r="I67" s="35" t="s">
        <v>779</v>
      </c>
      <c r="J67" s="2">
        <f>cont!C67</f>
        <v>315</v>
      </c>
      <c r="K67" s="2" t="e">
        <f>осн!I67</f>
        <v>#N/A</v>
      </c>
      <c r="L67" s="2" t="e">
        <f>осн!AB67+Y67</f>
        <v>#N/A</v>
      </c>
      <c r="M67" s="2" t="e">
        <f>осн!AC67-Y67</f>
        <v>#N/A</v>
      </c>
      <c r="N67" s="2" t="s">
        <v>781</v>
      </c>
      <c r="O67" s="56" t="str">
        <f>cont!B67</f>
        <v>66</v>
      </c>
      <c r="P67" s="20" t="e">
        <f>cont!D67</f>
        <v>#REF!</v>
      </c>
      <c r="Q67" s="52" t="e">
        <f t="shared" ref="Q67:Q130" si="3">I67&amp;J67&amp;", "&amp;K67&amp;", "&amp;L67&amp;", "&amp;M67&amp;N67&amp;O67&amp;"', '"&amp;P67&amp;"', '{}');"</f>
        <v>#N/A</v>
      </c>
      <c r="Y67" s="2">
        <v>1</v>
      </c>
    </row>
    <row r="68" spans="1:25" x14ac:dyDescent="0.25">
      <c r="A68" s="51" t="s">
        <v>779</v>
      </c>
      <c r="B68" s="2">
        <f>осн!AF68</f>
        <v>168</v>
      </c>
      <c r="C68" s="2">
        <f>осн!AA68</f>
        <v>0</v>
      </c>
      <c r="D68" s="2" t="str">
        <f>осн!AH68</f>
        <v xml:space="preserve">, </v>
      </c>
      <c r="E68" s="2" t="s">
        <v>772</v>
      </c>
      <c r="F68" s="2">
        <f>осн!Z68</f>
        <v>97</v>
      </c>
      <c r="G68" t="str">
        <f>осн!AE68</f>
        <v/>
      </c>
      <c r="H68" s="52" t="str">
        <f t="shared" si="2"/>
        <v>INSERT INTO `ez_assets` (`id`, `parent_id`, `lft`, `rgt`, `level`, `name`, `title`, `rules`) VALUES (168, 0, , , 3, 'com_content.category.97', '', '{}');</v>
      </c>
      <c r="I68" s="35" t="s">
        <v>779</v>
      </c>
      <c r="J68" s="2">
        <f>cont!C68</f>
        <v>316</v>
      </c>
      <c r="K68" s="2" t="e">
        <f>осн!I68</f>
        <v>#N/A</v>
      </c>
      <c r="L68" s="2" t="e">
        <f>осн!AB68+Y68</f>
        <v>#N/A</v>
      </c>
      <c r="M68" s="2" t="e">
        <f>осн!AC68-Y68</f>
        <v>#N/A</v>
      </c>
      <c r="N68" s="2" t="s">
        <v>781</v>
      </c>
      <c r="O68" s="56" t="str">
        <f>cont!B68</f>
        <v>67</v>
      </c>
      <c r="P68" s="20" t="e">
        <f>cont!D68</f>
        <v>#REF!</v>
      </c>
      <c r="Q68" s="52" t="e">
        <f t="shared" si="3"/>
        <v>#N/A</v>
      </c>
      <c r="Y68" s="2">
        <v>2</v>
      </c>
    </row>
    <row r="69" spans="1:25" x14ac:dyDescent="0.25">
      <c r="A69" s="51" t="s">
        <v>779</v>
      </c>
      <c r="B69" s="2">
        <f>осн!AF69</f>
        <v>169</v>
      </c>
      <c r="C69" s="2">
        <f>осн!AA69</f>
        <v>0</v>
      </c>
      <c r="D69" s="2" t="str">
        <f>осн!AH69</f>
        <v xml:space="preserve">, </v>
      </c>
      <c r="E69" s="2" t="s">
        <v>772</v>
      </c>
      <c r="F69" s="2">
        <f>осн!Z69</f>
        <v>98</v>
      </c>
      <c r="G69" t="str">
        <f>осн!AE69</f>
        <v/>
      </c>
      <c r="H69" s="52" t="str">
        <f t="shared" si="2"/>
        <v>INSERT INTO `ez_assets` (`id`, `parent_id`, `lft`, `rgt`, `level`, `name`, `title`, `rules`) VALUES (169, 0, , , 3, 'com_content.category.98', '', '{}');</v>
      </c>
      <c r="I69" s="35" t="s">
        <v>779</v>
      </c>
      <c r="J69" s="2">
        <f>cont!C69</f>
        <v>317</v>
      </c>
      <c r="K69" s="2" t="e">
        <f>осн!I69</f>
        <v>#N/A</v>
      </c>
      <c r="L69" s="2" t="e">
        <f>осн!AB69+Y69</f>
        <v>#N/A</v>
      </c>
      <c r="M69" s="2" t="e">
        <f>осн!AC69-Y69</f>
        <v>#N/A</v>
      </c>
      <c r="N69" s="2" t="s">
        <v>781</v>
      </c>
      <c r="O69" s="56" t="str">
        <f>cont!B69</f>
        <v>68</v>
      </c>
      <c r="P69" s="20" t="e">
        <f>cont!D69</f>
        <v>#REF!</v>
      </c>
      <c r="Q69" s="52" t="e">
        <f t="shared" si="3"/>
        <v>#N/A</v>
      </c>
      <c r="Y69" s="2">
        <v>3</v>
      </c>
    </row>
    <row r="70" spans="1:25" x14ac:dyDescent="0.25">
      <c r="A70" s="51" t="s">
        <v>779</v>
      </c>
      <c r="B70" s="2">
        <f>осн!AF70</f>
        <v>170</v>
      </c>
      <c r="C70" s="2">
        <f>осн!AA70</f>
        <v>0</v>
      </c>
      <c r="D70" s="2" t="str">
        <f>осн!AH70</f>
        <v xml:space="preserve">, </v>
      </c>
      <c r="E70" s="2" t="s">
        <v>772</v>
      </c>
      <c r="F70" s="2">
        <f>осн!Z70</f>
        <v>99</v>
      </c>
      <c r="G70" t="str">
        <f>осн!AE70</f>
        <v/>
      </c>
      <c r="H70" s="52" t="str">
        <f t="shared" si="2"/>
        <v>INSERT INTO `ez_assets` (`id`, `parent_id`, `lft`, `rgt`, `level`, `name`, `title`, `rules`) VALUES (170, 0, , , 3, 'com_content.category.99', '', '{}');</v>
      </c>
      <c r="I70" s="35" t="s">
        <v>779</v>
      </c>
      <c r="J70" s="2">
        <f>cont!C70</f>
        <v>318</v>
      </c>
      <c r="K70" s="2" t="e">
        <f>осн!I70</f>
        <v>#N/A</v>
      </c>
      <c r="L70" s="2" t="e">
        <f>осн!AB70+Y70</f>
        <v>#N/A</v>
      </c>
      <c r="M70" s="2" t="e">
        <f>осн!AC70-Y70</f>
        <v>#N/A</v>
      </c>
      <c r="N70" s="2" t="s">
        <v>781</v>
      </c>
      <c r="O70" s="56" t="str">
        <f>cont!B70</f>
        <v>69</v>
      </c>
      <c r="P70" s="20" t="e">
        <f>cont!D70</f>
        <v>#REF!</v>
      </c>
      <c r="Q70" s="52" t="e">
        <f t="shared" si="3"/>
        <v>#N/A</v>
      </c>
      <c r="Y70" s="2">
        <v>4</v>
      </c>
    </row>
    <row r="71" spans="1:25" x14ac:dyDescent="0.25">
      <c r="A71" s="51" t="s">
        <v>779</v>
      </c>
      <c r="B71" s="2">
        <f>осн!AF71</f>
        <v>171</v>
      </c>
      <c r="C71" s="2">
        <f>осн!AA71</f>
        <v>0</v>
      </c>
      <c r="D71" s="2" t="str">
        <f>осн!AH71</f>
        <v xml:space="preserve">, </v>
      </c>
      <c r="E71" s="2" t="s">
        <v>772</v>
      </c>
      <c r="F71" s="2">
        <f>осн!Z71</f>
        <v>100</v>
      </c>
      <c r="G71" t="str">
        <f>осн!AE71</f>
        <v/>
      </c>
      <c r="H71" s="52" t="str">
        <f t="shared" si="2"/>
        <v>INSERT INTO `ez_assets` (`id`, `parent_id`, `lft`, `rgt`, `level`, `name`, `title`, `rules`) VALUES (171, 0, , , 3, 'com_content.category.100', '', '{}');</v>
      </c>
      <c r="I71" s="35" t="s">
        <v>779</v>
      </c>
      <c r="J71" s="2">
        <f>cont!C71</f>
        <v>319</v>
      </c>
      <c r="K71" s="2" t="e">
        <f>осн!I71</f>
        <v>#N/A</v>
      </c>
      <c r="L71" s="2" t="e">
        <f>осн!AB71+Y71</f>
        <v>#N/A</v>
      </c>
      <c r="M71" s="2" t="e">
        <f>осн!AC71-Y71</f>
        <v>#N/A</v>
      </c>
      <c r="N71" s="2" t="s">
        <v>781</v>
      </c>
      <c r="O71" s="56" t="str">
        <f>cont!B71</f>
        <v>70</v>
      </c>
      <c r="P71" s="20" t="e">
        <f>cont!D71</f>
        <v>#REF!</v>
      </c>
      <c r="Q71" s="52" t="e">
        <f t="shared" si="3"/>
        <v>#N/A</v>
      </c>
      <c r="Y71" s="2">
        <v>5</v>
      </c>
    </row>
    <row r="72" spans="1:25" x14ac:dyDescent="0.25">
      <c r="A72" s="51" t="s">
        <v>779</v>
      </c>
      <c r="B72" s="2">
        <f>осн!AF72</f>
        <v>172</v>
      </c>
      <c r="C72" s="2">
        <f>осн!AA72</f>
        <v>0</v>
      </c>
      <c r="D72" s="2" t="str">
        <f>осн!AH72</f>
        <v xml:space="preserve">, </v>
      </c>
      <c r="E72" s="2" t="s">
        <v>772</v>
      </c>
      <c r="F72" s="2">
        <f>осн!Z72</f>
        <v>101</v>
      </c>
      <c r="G72" t="str">
        <f>осн!AE72</f>
        <v/>
      </c>
      <c r="H72" s="52" t="str">
        <f t="shared" si="2"/>
        <v>INSERT INTO `ez_assets` (`id`, `parent_id`, `lft`, `rgt`, `level`, `name`, `title`, `rules`) VALUES (172, 0, , , 3, 'com_content.category.101', '', '{}');</v>
      </c>
      <c r="I72" s="35" t="s">
        <v>779</v>
      </c>
      <c r="J72" s="2">
        <f>cont!C72</f>
        <v>320</v>
      </c>
      <c r="K72" s="2" t="e">
        <f>осн!I72</f>
        <v>#N/A</v>
      </c>
      <c r="L72" s="2" t="e">
        <f>осн!AB72+Y72</f>
        <v>#N/A</v>
      </c>
      <c r="M72" s="2" t="e">
        <f>осн!AC72-Y72</f>
        <v>#N/A</v>
      </c>
      <c r="N72" s="2" t="s">
        <v>781</v>
      </c>
      <c r="O72" s="56" t="str">
        <f>cont!B72</f>
        <v>71</v>
      </c>
      <c r="P72" s="20" t="e">
        <f>cont!D72</f>
        <v>#REF!</v>
      </c>
      <c r="Q72" s="52" t="e">
        <f t="shared" si="3"/>
        <v>#N/A</v>
      </c>
      <c r="Y72" s="2">
        <v>1</v>
      </c>
    </row>
    <row r="73" spans="1:25" x14ac:dyDescent="0.25">
      <c r="A73" s="51" t="s">
        <v>779</v>
      </c>
      <c r="B73" s="2">
        <f>осн!AF73</f>
        <v>173</v>
      </c>
      <c r="C73" s="2">
        <f>осн!AA73</f>
        <v>0</v>
      </c>
      <c r="D73" s="2" t="str">
        <f>осн!AH73</f>
        <v xml:space="preserve">, </v>
      </c>
      <c r="E73" s="2" t="s">
        <v>772</v>
      </c>
      <c r="F73" s="2">
        <f>осн!Z73</f>
        <v>102</v>
      </c>
      <c r="G73" t="str">
        <f>осн!AE73</f>
        <v/>
      </c>
      <c r="H73" s="52" t="str">
        <f t="shared" si="2"/>
        <v>INSERT INTO `ez_assets` (`id`, `parent_id`, `lft`, `rgt`, `level`, `name`, `title`, `rules`) VALUES (173, 0, , , 3, 'com_content.category.102', '', '{}');</v>
      </c>
      <c r="I73" s="35" t="s">
        <v>779</v>
      </c>
      <c r="J73" s="2">
        <f>cont!C73</f>
        <v>321</v>
      </c>
      <c r="K73" s="2" t="e">
        <f>осн!I73</f>
        <v>#N/A</v>
      </c>
      <c r="L73" s="2" t="e">
        <f>осн!AB73+Y73</f>
        <v>#N/A</v>
      </c>
      <c r="M73" s="2" t="e">
        <f>осн!AC73-Y73</f>
        <v>#N/A</v>
      </c>
      <c r="N73" s="2" t="s">
        <v>781</v>
      </c>
      <c r="O73" s="56" t="str">
        <f>cont!B73</f>
        <v>72</v>
      </c>
      <c r="P73" s="20" t="e">
        <f>cont!D73</f>
        <v>#REF!</v>
      </c>
      <c r="Q73" s="52" t="e">
        <f t="shared" si="3"/>
        <v>#N/A</v>
      </c>
      <c r="Y73" s="2">
        <v>2</v>
      </c>
    </row>
    <row r="74" spans="1:25" x14ac:dyDescent="0.25">
      <c r="A74" s="51" t="s">
        <v>779</v>
      </c>
      <c r="B74" s="2">
        <f>осн!AF74</f>
        <v>174</v>
      </c>
      <c r="C74" s="2">
        <f>осн!AA74</f>
        <v>0</v>
      </c>
      <c r="D74" s="2" t="str">
        <f>осн!AH74</f>
        <v xml:space="preserve">, </v>
      </c>
      <c r="E74" s="2" t="s">
        <v>772</v>
      </c>
      <c r="F74" s="2">
        <f>осн!Z74</f>
        <v>103</v>
      </c>
      <c r="G74" t="str">
        <f>осн!AE74</f>
        <v/>
      </c>
      <c r="H74" s="52" t="str">
        <f t="shared" si="2"/>
        <v>INSERT INTO `ez_assets` (`id`, `parent_id`, `lft`, `rgt`, `level`, `name`, `title`, `rules`) VALUES (174, 0, , , 3, 'com_content.category.103', '', '{}');</v>
      </c>
      <c r="I74" s="35" t="s">
        <v>779</v>
      </c>
      <c r="J74" s="2">
        <f>cont!C74</f>
        <v>322</v>
      </c>
      <c r="K74" s="2" t="e">
        <f>осн!I74</f>
        <v>#N/A</v>
      </c>
      <c r="L74" s="2" t="e">
        <f>осн!AB74+Y74</f>
        <v>#N/A</v>
      </c>
      <c r="M74" s="2" t="e">
        <f>осн!AC74-Y74</f>
        <v>#N/A</v>
      </c>
      <c r="N74" s="2" t="s">
        <v>781</v>
      </c>
      <c r="O74" s="56" t="str">
        <f>cont!B74</f>
        <v>73</v>
      </c>
      <c r="P74" s="20" t="e">
        <f>cont!D74</f>
        <v>#REF!</v>
      </c>
      <c r="Q74" s="52" t="e">
        <f t="shared" si="3"/>
        <v>#N/A</v>
      </c>
      <c r="Y74" s="2">
        <v>3</v>
      </c>
    </row>
    <row r="75" spans="1:25" x14ac:dyDescent="0.25">
      <c r="A75" s="51" t="s">
        <v>779</v>
      </c>
      <c r="B75" s="2">
        <f>осн!AF75</f>
        <v>175</v>
      </c>
      <c r="C75" s="2">
        <f>осн!AA75</f>
        <v>0</v>
      </c>
      <c r="D75" s="2" t="str">
        <f>осн!AH75</f>
        <v xml:space="preserve">, </v>
      </c>
      <c r="E75" s="2" t="s">
        <v>772</v>
      </c>
      <c r="F75" s="2">
        <f>осн!Z75</f>
        <v>104</v>
      </c>
      <c r="G75" t="str">
        <f>осн!AE75</f>
        <v/>
      </c>
      <c r="H75" s="52" t="str">
        <f t="shared" si="2"/>
        <v>INSERT INTO `ez_assets` (`id`, `parent_id`, `lft`, `rgt`, `level`, `name`, `title`, `rules`) VALUES (175, 0, , , 3, 'com_content.category.104', '', '{}');</v>
      </c>
      <c r="I75" s="35" t="s">
        <v>779</v>
      </c>
      <c r="J75" s="2">
        <f>cont!C75</f>
        <v>323</v>
      </c>
      <c r="K75" s="2" t="e">
        <f>осн!I75</f>
        <v>#N/A</v>
      </c>
      <c r="L75" s="2" t="e">
        <f>осн!AB75+Y75</f>
        <v>#N/A</v>
      </c>
      <c r="M75" s="2" t="e">
        <f>осн!AC75-Y75</f>
        <v>#N/A</v>
      </c>
      <c r="N75" s="2" t="s">
        <v>781</v>
      </c>
      <c r="O75" s="56" t="str">
        <f>cont!B75</f>
        <v>74</v>
      </c>
      <c r="P75" s="20" t="e">
        <f>cont!D75</f>
        <v>#REF!</v>
      </c>
      <c r="Q75" s="52" t="e">
        <f t="shared" si="3"/>
        <v>#N/A</v>
      </c>
      <c r="Y75" s="2">
        <v>4</v>
      </c>
    </row>
    <row r="76" spans="1:25" x14ac:dyDescent="0.25">
      <c r="A76" s="51" t="s">
        <v>779</v>
      </c>
      <c r="B76" s="2">
        <f>осн!AF76</f>
        <v>176</v>
      </c>
      <c r="C76" s="2">
        <f>осн!AA76</f>
        <v>0</v>
      </c>
      <c r="D76" s="2" t="str">
        <f>осн!AH76</f>
        <v xml:space="preserve">, </v>
      </c>
      <c r="E76" s="2" t="s">
        <v>772</v>
      </c>
      <c r="F76" s="2">
        <f>осн!Z76</f>
        <v>105</v>
      </c>
      <c r="G76" t="str">
        <f>осн!AE76</f>
        <v/>
      </c>
      <c r="H76" s="52" t="str">
        <f t="shared" si="2"/>
        <v>INSERT INTO `ez_assets` (`id`, `parent_id`, `lft`, `rgt`, `level`, `name`, `title`, `rules`) VALUES (176, 0, , , 3, 'com_content.category.105', '', '{}');</v>
      </c>
      <c r="I76" s="35" t="s">
        <v>779</v>
      </c>
      <c r="J76" s="2">
        <f>cont!C76</f>
        <v>324</v>
      </c>
      <c r="K76" s="2" t="e">
        <f>осн!I76</f>
        <v>#N/A</v>
      </c>
      <c r="L76" s="2" t="e">
        <f>осн!AB76+Y76</f>
        <v>#N/A</v>
      </c>
      <c r="M76" s="2" t="e">
        <f>осн!AC76-Y76</f>
        <v>#N/A</v>
      </c>
      <c r="N76" s="2" t="s">
        <v>781</v>
      </c>
      <c r="O76" s="56" t="str">
        <f>cont!B76</f>
        <v>75</v>
      </c>
      <c r="P76" s="20" t="e">
        <f>cont!D76</f>
        <v>#REF!</v>
      </c>
      <c r="Q76" s="52" t="e">
        <f t="shared" si="3"/>
        <v>#N/A</v>
      </c>
      <c r="Y76" s="2">
        <v>5</v>
      </c>
    </row>
    <row r="77" spans="1:25" x14ac:dyDescent="0.25">
      <c r="A77" s="51" t="s">
        <v>779</v>
      </c>
      <c r="B77" s="2">
        <f>осн!AF77</f>
        <v>177</v>
      </c>
      <c r="C77" s="2">
        <f>осн!AA77</f>
        <v>0</v>
      </c>
      <c r="D77" s="2" t="str">
        <f>осн!AH77</f>
        <v xml:space="preserve">, </v>
      </c>
      <c r="E77" s="2" t="s">
        <v>772</v>
      </c>
      <c r="F77" s="2">
        <f>осн!Z77</f>
        <v>106</v>
      </c>
      <c r="G77" t="str">
        <f>осн!AE77</f>
        <v/>
      </c>
      <c r="H77" s="52" t="str">
        <f t="shared" si="2"/>
        <v>INSERT INTO `ez_assets` (`id`, `parent_id`, `lft`, `rgt`, `level`, `name`, `title`, `rules`) VALUES (177, 0, , , 3, 'com_content.category.106', '', '{}');</v>
      </c>
      <c r="I77" s="35" t="s">
        <v>779</v>
      </c>
      <c r="J77" s="2">
        <f>cont!C77</f>
        <v>325</v>
      </c>
      <c r="K77" s="2" t="e">
        <f>осн!I77</f>
        <v>#N/A</v>
      </c>
      <c r="L77" s="2" t="e">
        <f>осн!AB77+Y77</f>
        <v>#N/A</v>
      </c>
      <c r="M77" s="2" t="e">
        <f>осн!AC77-Y77</f>
        <v>#N/A</v>
      </c>
      <c r="N77" s="2" t="s">
        <v>781</v>
      </c>
      <c r="O77" s="56" t="str">
        <f>cont!B77</f>
        <v>76</v>
      </c>
      <c r="P77" s="20" t="e">
        <f>cont!D77</f>
        <v>#REF!</v>
      </c>
      <c r="Q77" s="52" t="e">
        <f t="shared" si="3"/>
        <v>#N/A</v>
      </c>
      <c r="Y77" s="2">
        <v>1</v>
      </c>
    </row>
    <row r="78" spans="1:25" x14ac:dyDescent="0.25">
      <c r="A78" s="51" t="s">
        <v>779</v>
      </c>
      <c r="B78" s="2">
        <f>осн!AF78</f>
        <v>178</v>
      </c>
      <c r="C78" s="2">
        <f>осн!AA78</f>
        <v>0</v>
      </c>
      <c r="D78" s="2" t="str">
        <f>осн!AH78</f>
        <v xml:space="preserve">, </v>
      </c>
      <c r="E78" s="2" t="s">
        <v>772</v>
      </c>
      <c r="F78" s="2">
        <f>осн!Z78</f>
        <v>107</v>
      </c>
      <c r="G78" t="str">
        <f>осн!AE78</f>
        <v/>
      </c>
      <c r="H78" s="52" t="str">
        <f t="shared" si="2"/>
        <v>INSERT INTO `ez_assets` (`id`, `parent_id`, `lft`, `rgt`, `level`, `name`, `title`, `rules`) VALUES (178, 0, , , 3, 'com_content.category.107', '', '{}');</v>
      </c>
      <c r="I78" s="35" t="s">
        <v>779</v>
      </c>
      <c r="J78" s="2">
        <f>cont!C78</f>
        <v>326</v>
      </c>
      <c r="K78" s="2" t="e">
        <f>осн!I78</f>
        <v>#N/A</v>
      </c>
      <c r="L78" s="2" t="e">
        <f>осн!AB78+Y78</f>
        <v>#N/A</v>
      </c>
      <c r="M78" s="2" t="e">
        <f>осн!AC78-Y78</f>
        <v>#N/A</v>
      </c>
      <c r="N78" s="2" t="s">
        <v>781</v>
      </c>
      <c r="O78" s="56" t="str">
        <f>cont!B78</f>
        <v>77</v>
      </c>
      <c r="P78" s="20" t="e">
        <f>cont!D78</f>
        <v>#REF!</v>
      </c>
      <c r="Q78" s="52" t="e">
        <f t="shared" si="3"/>
        <v>#N/A</v>
      </c>
      <c r="Y78" s="2">
        <v>2</v>
      </c>
    </row>
    <row r="79" spans="1:25" x14ac:dyDescent="0.25">
      <c r="A79" s="51" t="s">
        <v>779</v>
      </c>
      <c r="B79" s="2">
        <f>осн!AF79</f>
        <v>179</v>
      </c>
      <c r="C79" s="2">
        <f>осн!AA79</f>
        <v>0</v>
      </c>
      <c r="D79" s="2" t="str">
        <f>осн!AH79</f>
        <v xml:space="preserve">, </v>
      </c>
      <c r="E79" s="2" t="s">
        <v>772</v>
      </c>
      <c r="F79" s="2">
        <f>осн!Z79</f>
        <v>108</v>
      </c>
      <c r="G79" t="str">
        <f>осн!AE79</f>
        <v/>
      </c>
      <c r="H79" s="52" t="str">
        <f t="shared" si="2"/>
        <v>INSERT INTO `ez_assets` (`id`, `parent_id`, `lft`, `rgt`, `level`, `name`, `title`, `rules`) VALUES (179, 0, , , 3, 'com_content.category.108', '', '{}');</v>
      </c>
      <c r="I79" s="35" t="s">
        <v>779</v>
      </c>
      <c r="J79" s="2">
        <f>cont!C79</f>
        <v>327</v>
      </c>
      <c r="K79" s="2" t="e">
        <f>осн!I79</f>
        <v>#N/A</v>
      </c>
      <c r="L79" s="2" t="e">
        <f>осн!AB79+Y79</f>
        <v>#N/A</v>
      </c>
      <c r="M79" s="2" t="e">
        <f>осн!AC79-Y79</f>
        <v>#N/A</v>
      </c>
      <c r="N79" s="2" t="s">
        <v>781</v>
      </c>
      <c r="O79" s="56" t="str">
        <f>cont!B79</f>
        <v>78</v>
      </c>
      <c r="P79" s="20" t="e">
        <f>cont!D79</f>
        <v>#REF!</v>
      </c>
      <c r="Q79" s="52" t="e">
        <f t="shared" si="3"/>
        <v>#N/A</v>
      </c>
      <c r="Y79" s="2">
        <v>3</v>
      </c>
    </row>
    <row r="80" spans="1:25" x14ac:dyDescent="0.25">
      <c r="A80" s="51" t="s">
        <v>779</v>
      </c>
      <c r="B80" s="2">
        <f>осн!AF80</f>
        <v>180</v>
      </c>
      <c r="C80" s="2">
        <f>осн!AA80</f>
        <v>0</v>
      </c>
      <c r="D80" s="2" t="str">
        <f>осн!AH80</f>
        <v xml:space="preserve">, </v>
      </c>
      <c r="E80" s="2" t="s">
        <v>772</v>
      </c>
      <c r="F80" s="2">
        <f>осн!Z80</f>
        <v>109</v>
      </c>
      <c r="G80" t="str">
        <f>осн!AE80</f>
        <v/>
      </c>
      <c r="H80" s="52" t="str">
        <f t="shared" si="2"/>
        <v>INSERT INTO `ez_assets` (`id`, `parent_id`, `lft`, `rgt`, `level`, `name`, `title`, `rules`) VALUES (180, 0, , , 3, 'com_content.category.109', '', '{}');</v>
      </c>
      <c r="I80" s="35" t="s">
        <v>779</v>
      </c>
      <c r="J80" s="2">
        <f>cont!C80</f>
        <v>328</v>
      </c>
      <c r="K80" s="2" t="e">
        <f>осн!I80</f>
        <v>#N/A</v>
      </c>
      <c r="L80" s="2" t="e">
        <f>осн!AB80+Y80</f>
        <v>#N/A</v>
      </c>
      <c r="M80" s="2" t="e">
        <f>осн!AC80-Y80</f>
        <v>#N/A</v>
      </c>
      <c r="N80" s="2" t="s">
        <v>781</v>
      </c>
      <c r="O80" s="56" t="str">
        <f>cont!B80</f>
        <v>79</v>
      </c>
      <c r="P80" s="20" t="e">
        <f>cont!D80</f>
        <v>#REF!</v>
      </c>
      <c r="Q80" s="52" t="e">
        <f t="shared" si="3"/>
        <v>#N/A</v>
      </c>
      <c r="Y80" s="2">
        <v>4</v>
      </c>
    </row>
    <row r="81" spans="1:25" x14ac:dyDescent="0.25">
      <c r="A81" s="51" t="s">
        <v>779</v>
      </c>
      <c r="B81" s="2">
        <f>осн!AF81</f>
        <v>181</v>
      </c>
      <c r="C81" s="2">
        <f>осн!AA81</f>
        <v>0</v>
      </c>
      <c r="D81" s="2" t="str">
        <f>осн!AH81</f>
        <v xml:space="preserve">, </v>
      </c>
      <c r="E81" s="2" t="s">
        <v>772</v>
      </c>
      <c r="F81" s="2">
        <f>осн!Z81</f>
        <v>110</v>
      </c>
      <c r="G81" t="str">
        <f>осн!AE81</f>
        <v/>
      </c>
      <c r="H81" s="52" t="str">
        <f t="shared" si="2"/>
        <v>INSERT INTO `ez_assets` (`id`, `parent_id`, `lft`, `rgt`, `level`, `name`, `title`, `rules`) VALUES (181, 0, , , 3, 'com_content.category.110', '', '{}');</v>
      </c>
      <c r="I81" s="35" t="s">
        <v>779</v>
      </c>
      <c r="J81" s="2">
        <f>cont!C81</f>
        <v>329</v>
      </c>
      <c r="K81" s="2" t="e">
        <f>осн!I81</f>
        <v>#N/A</v>
      </c>
      <c r="L81" s="2" t="e">
        <f>осн!AB81+Y81</f>
        <v>#N/A</v>
      </c>
      <c r="M81" s="2" t="e">
        <f>осн!AC81-Y81</f>
        <v>#N/A</v>
      </c>
      <c r="N81" s="2" t="s">
        <v>781</v>
      </c>
      <c r="O81" s="56" t="str">
        <f>cont!B81</f>
        <v>80</v>
      </c>
      <c r="P81" s="20" t="e">
        <f>cont!D81</f>
        <v>#REF!</v>
      </c>
      <c r="Q81" s="52" t="e">
        <f t="shared" si="3"/>
        <v>#N/A</v>
      </c>
      <c r="Y81" s="2">
        <v>5</v>
      </c>
    </row>
    <row r="82" spans="1:25" x14ac:dyDescent="0.25">
      <c r="A82" s="51" t="s">
        <v>779</v>
      </c>
      <c r="B82" s="2">
        <f>осн!AF82</f>
        <v>182</v>
      </c>
      <c r="C82" s="2">
        <f>осн!AA82</f>
        <v>0</v>
      </c>
      <c r="D82" s="2" t="str">
        <f>осн!AH82</f>
        <v xml:space="preserve">, </v>
      </c>
      <c r="E82" s="2" t="s">
        <v>772</v>
      </c>
      <c r="F82" s="2">
        <f>осн!Z82</f>
        <v>111</v>
      </c>
      <c r="G82" t="str">
        <f>осн!AE82</f>
        <v/>
      </c>
      <c r="H82" s="52" t="str">
        <f t="shared" si="2"/>
        <v>INSERT INTO `ez_assets` (`id`, `parent_id`, `lft`, `rgt`, `level`, `name`, `title`, `rules`) VALUES (182, 0, , , 3, 'com_content.category.111', '', '{}');</v>
      </c>
      <c r="I82" s="35" t="s">
        <v>779</v>
      </c>
      <c r="J82" s="2">
        <f>cont!C82</f>
        <v>330</v>
      </c>
      <c r="K82" s="2" t="e">
        <f>осн!I82</f>
        <v>#N/A</v>
      </c>
      <c r="L82" s="2" t="e">
        <f>осн!AB82+Y82</f>
        <v>#N/A</v>
      </c>
      <c r="M82" s="2" t="e">
        <f>осн!AC82-Y82</f>
        <v>#N/A</v>
      </c>
      <c r="N82" s="2" t="s">
        <v>781</v>
      </c>
      <c r="O82" s="56" t="str">
        <f>cont!B82</f>
        <v>81</v>
      </c>
      <c r="P82" s="20" t="e">
        <f>cont!D82</f>
        <v>#REF!</v>
      </c>
      <c r="Q82" s="52" t="e">
        <f t="shared" si="3"/>
        <v>#N/A</v>
      </c>
      <c r="Y82" s="2">
        <v>1</v>
      </c>
    </row>
    <row r="83" spans="1:25" x14ac:dyDescent="0.25">
      <c r="A83" s="51" t="s">
        <v>779</v>
      </c>
      <c r="B83" s="2">
        <f>осн!AF83</f>
        <v>183</v>
      </c>
      <c r="C83" s="2">
        <f>осн!AA83</f>
        <v>0</v>
      </c>
      <c r="D83" s="2" t="str">
        <f>осн!AH83</f>
        <v xml:space="preserve">, </v>
      </c>
      <c r="E83" s="2" t="s">
        <v>772</v>
      </c>
      <c r="F83" s="2">
        <f>осн!Z83</f>
        <v>112</v>
      </c>
      <c r="G83" t="str">
        <f>осн!AE83</f>
        <v/>
      </c>
      <c r="H83" s="52" t="str">
        <f t="shared" si="2"/>
        <v>INSERT INTO `ez_assets` (`id`, `parent_id`, `lft`, `rgt`, `level`, `name`, `title`, `rules`) VALUES (183, 0, , , 3, 'com_content.category.112', '', '{}');</v>
      </c>
      <c r="I83" s="35" t="s">
        <v>779</v>
      </c>
      <c r="J83" s="2">
        <f>cont!C83</f>
        <v>331</v>
      </c>
      <c r="K83" s="2" t="e">
        <f>осн!I83</f>
        <v>#N/A</v>
      </c>
      <c r="L83" s="2" t="e">
        <f>осн!AB83+Y83</f>
        <v>#N/A</v>
      </c>
      <c r="M83" s="2" t="e">
        <f>осн!AC83-Y83</f>
        <v>#N/A</v>
      </c>
      <c r="N83" s="2" t="s">
        <v>781</v>
      </c>
      <c r="O83" s="56" t="str">
        <f>cont!B83</f>
        <v>82</v>
      </c>
      <c r="P83" s="20" t="e">
        <f>cont!D83</f>
        <v>#REF!</v>
      </c>
      <c r="Q83" s="52" t="e">
        <f t="shared" si="3"/>
        <v>#N/A</v>
      </c>
      <c r="Y83" s="2">
        <v>2</v>
      </c>
    </row>
    <row r="84" spans="1:25" x14ac:dyDescent="0.25">
      <c r="A84" s="51" t="s">
        <v>779</v>
      </c>
      <c r="B84" s="2">
        <f>осн!AF84</f>
        <v>184</v>
      </c>
      <c r="C84" s="2">
        <f>осн!AA84</f>
        <v>0</v>
      </c>
      <c r="D84" s="2" t="str">
        <f>осн!AH84</f>
        <v xml:space="preserve">, </v>
      </c>
      <c r="E84" s="2" t="s">
        <v>772</v>
      </c>
      <c r="F84" s="2">
        <f>осн!Z84</f>
        <v>113</v>
      </c>
      <c r="G84" t="str">
        <f>осн!AE84</f>
        <v/>
      </c>
      <c r="H84" s="52" t="str">
        <f t="shared" si="2"/>
        <v>INSERT INTO `ez_assets` (`id`, `parent_id`, `lft`, `rgt`, `level`, `name`, `title`, `rules`) VALUES (184, 0, , , 3, 'com_content.category.113', '', '{}');</v>
      </c>
      <c r="I84" s="35" t="s">
        <v>779</v>
      </c>
      <c r="J84" s="2">
        <f>cont!C84</f>
        <v>332</v>
      </c>
      <c r="K84" s="2" t="e">
        <f>осн!I84</f>
        <v>#N/A</v>
      </c>
      <c r="L84" s="2" t="e">
        <f>осн!AB84+Y84</f>
        <v>#N/A</v>
      </c>
      <c r="M84" s="2" t="e">
        <f>осн!AC84-Y84</f>
        <v>#N/A</v>
      </c>
      <c r="N84" s="2" t="s">
        <v>781</v>
      </c>
      <c r="O84" s="56" t="str">
        <f>cont!B84</f>
        <v>83</v>
      </c>
      <c r="P84" s="20" t="e">
        <f>cont!D84</f>
        <v>#REF!</v>
      </c>
      <c r="Q84" s="52" t="e">
        <f t="shared" si="3"/>
        <v>#N/A</v>
      </c>
      <c r="Y84" s="2">
        <v>3</v>
      </c>
    </row>
    <row r="85" spans="1:25" x14ac:dyDescent="0.25">
      <c r="A85" s="51" t="s">
        <v>779</v>
      </c>
      <c r="B85" s="2">
        <f>осн!AF85</f>
        <v>185</v>
      </c>
      <c r="C85" s="2">
        <f>осн!AA85</f>
        <v>0</v>
      </c>
      <c r="D85" s="2" t="str">
        <f>осн!AH85</f>
        <v xml:space="preserve">, </v>
      </c>
      <c r="E85" s="2" t="s">
        <v>772</v>
      </c>
      <c r="F85" s="2">
        <f>осн!Z85</f>
        <v>114</v>
      </c>
      <c r="G85" t="str">
        <f>осн!AE85</f>
        <v/>
      </c>
      <c r="H85" s="52" t="str">
        <f t="shared" si="2"/>
        <v>INSERT INTO `ez_assets` (`id`, `parent_id`, `lft`, `rgt`, `level`, `name`, `title`, `rules`) VALUES (185, 0, , , 3, 'com_content.category.114', '', '{}');</v>
      </c>
      <c r="I85" s="35" t="s">
        <v>779</v>
      </c>
      <c r="J85" s="2">
        <f>cont!C85</f>
        <v>333</v>
      </c>
      <c r="K85" s="2" t="e">
        <f>осн!I85</f>
        <v>#N/A</v>
      </c>
      <c r="L85" s="2" t="e">
        <f>осн!AB85+Y85</f>
        <v>#N/A</v>
      </c>
      <c r="M85" s="2" t="e">
        <f>осн!AC85-Y85</f>
        <v>#N/A</v>
      </c>
      <c r="N85" s="2" t="s">
        <v>781</v>
      </c>
      <c r="O85" s="2" t="e">
        <f>cont!W85</f>
        <v>#N/A</v>
      </c>
      <c r="P85" s="20" t="e">
        <f>cont!D85</f>
        <v>#REF!</v>
      </c>
      <c r="Q85" s="52" t="e">
        <f t="shared" si="3"/>
        <v>#N/A</v>
      </c>
      <c r="Y85" s="2">
        <v>4</v>
      </c>
    </row>
    <row r="86" spans="1:25" x14ac:dyDescent="0.25">
      <c r="A86" s="51" t="s">
        <v>779</v>
      </c>
      <c r="B86" s="2">
        <f>осн!AF86</f>
        <v>186</v>
      </c>
      <c r="C86" s="2">
        <f>осн!AA86</f>
        <v>0</v>
      </c>
      <c r="D86" s="2" t="str">
        <f>осн!AH86</f>
        <v xml:space="preserve">, </v>
      </c>
      <c r="E86" s="2" t="s">
        <v>772</v>
      </c>
      <c r="F86" s="2">
        <f>осн!Z86</f>
        <v>115</v>
      </c>
      <c r="G86" t="str">
        <f>осн!AE86</f>
        <v/>
      </c>
      <c r="H86" s="52" t="str">
        <f t="shared" si="2"/>
        <v>INSERT INTO `ez_assets` (`id`, `parent_id`, `lft`, `rgt`, `level`, `name`, `title`, `rules`) VALUES (186, 0, , , 3, 'com_content.category.115', '', '{}');</v>
      </c>
      <c r="I86" s="35" t="s">
        <v>779</v>
      </c>
      <c r="J86" s="2">
        <f>cont!C86</f>
        <v>334</v>
      </c>
      <c r="K86" s="2" t="e">
        <f>осн!I86</f>
        <v>#N/A</v>
      </c>
      <c r="L86" s="2" t="e">
        <f>осн!AB86+Y86</f>
        <v>#N/A</v>
      </c>
      <c r="M86" s="2" t="e">
        <f>осн!AC86-Y86</f>
        <v>#N/A</v>
      </c>
      <c r="N86" s="2" t="s">
        <v>781</v>
      </c>
      <c r="O86" s="2" t="e">
        <f>cont!W86</f>
        <v>#N/A</v>
      </c>
      <c r="P86" s="20" t="e">
        <f>cont!D86</f>
        <v>#REF!</v>
      </c>
      <c r="Q86" s="52" t="e">
        <f t="shared" si="3"/>
        <v>#N/A</v>
      </c>
      <c r="Y86" s="2">
        <v>5</v>
      </c>
    </row>
    <row r="87" spans="1:25" x14ac:dyDescent="0.25">
      <c r="A87" s="51" t="s">
        <v>779</v>
      </c>
      <c r="B87" s="2">
        <f>осн!AF87</f>
        <v>187</v>
      </c>
      <c r="C87" s="2">
        <f>осн!AA87</f>
        <v>0</v>
      </c>
      <c r="D87" s="2" t="str">
        <f>осн!AH87</f>
        <v xml:space="preserve">, </v>
      </c>
      <c r="E87" s="2" t="s">
        <v>772</v>
      </c>
      <c r="F87" s="2">
        <f>осн!Z87</f>
        <v>116</v>
      </c>
      <c r="G87" t="str">
        <f>осн!AE87</f>
        <v/>
      </c>
      <c r="H87" s="52" t="str">
        <f t="shared" si="2"/>
        <v>INSERT INTO `ez_assets` (`id`, `parent_id`, `lft`, `rgt`, `level`, `name`, `title`, `rules`) VALUES (187, 0, , , 3, 'com_content.category.116', '', '{}');</v>
      </c>
      <c r="I87" s="35" t="s">
        <v>779</v>
      </c>
      <c r="J87" s="2">
        <f>cont!C87</f>
        <v>335</v>
      </c>
      <c r="K87" s="2" t="e">
        <f>осн!I87</f>
        <v>#N/A</v>
      </c>
      <c r="L87" s="2" t="e">
        <f>осн!AB87+Y87</f>
        <v>#N/A</v>
      </c>
      <c r="M87" s="2" t="e">
        <f>осн!AC87-Y87</f>
        <v>#N/A</v>
      </c>
      <c r="N87" s="2" t="s">
        <v>781</v>
      </c>
      <c r="O87" s="2" t="e">
        <f>cont!W87</f>
        <v>#N/A</v>
      </c>
      <c r="P87" s="20" t="e">
        <f>cont!D87</f>
        <v>#REF!</v>
      </c>
      <c r="Q87" s="52" t="e">
        <f t="shared" si="3"/>
        <v>#N/A</v>
      </c>
      <c r="Y87" s="2">
        <v>1</v>
      </c>
    </row>
    <row r="88" spans="1:25" x14ac:dyDescent="0.25">
      <c r="A88" s="51" t="s">
        <v>779</v>
      </c>
      <c r="B88" s="2">
        <f>осн!AF88</f>
        <v>188</v>
      </c>
      <c r="C88" s="2">
        <f>осн!AA88</f>
        <v>0</v>
      </c>
      <c r="D88" s="2" t="str">
        <f>осн!AH88</f>
        <v xml:space="preserve">, </v>
      </c>
      <c r="E88" s="2" t="s">
        <v>772</v>
      </c>
      <c r="F88" s="2">
        <f>осн!Z88</f>
        <v>117</v>
      </c>
      <c r="G88" t="str">
        <f>осн!AE88</f>
        <v/>
      </c>
      <c r="H88" s="52" t="str">
        <f t="shared" si="2"/>
        <v>INSERT INTO `ez_assets` (`id`, `parent_id`, `lft`, `rgt`, `level`, `name`, `title`, `rules`) VALUES (188, 0, , , 3, 'com_content.category.117', '', '{}');</v>
      </c>
      <c r="I88" s="35" t="s">
        <v>779</v>
      </c>
      <c r="J88" s="2">
        <f>cont!C88</f>
        <v>336</v>
      </c>
      <c r="K88" s="2" t="e">
        <f>осн!I88</f>
        <v>#N/A</v>
      </c>
      <c r="L88" s="2" t="e">
        <f>осн!AB88+Y88</f>
        <v>#N/A</v>
      </c>
      <c r="M88" s="2" t="e">
        <f>осн!AC88-Y88</f>
        <v>#N/A</v>
      </c>
      <c r="N88" s="2" t="s">
        <v>781</v>
      </c>
      <c r="O88" s="2" t="e">
        <f>cont!W88</f>
        <v>#N/A</v>
      </c>
      <c r="P88" s="20" t="e">
        <f>cont!D88</f>
        <v>#REF!</v>
      </c>
      <c r="Q88" s="52" t="e">
        <f t="shared" si="3"/>
        <v>#N/A</v>
      </c>
      <c r="Y88" s="2">
        <v>2</v>
      </c>
    </row>
    <row r="89" spans="1:25" x14ac:dyDescent="0.25">
      <c r="A89" s="51" t="s">
        <v>779</v>
      </c>
      <c r="B89" s="2">
        <f>осн!AF89</f>
        <v>189</v>
      </c>
      <c r="C89" s="2">
        <f>осн!AA89</f>
        <v>0</v>
      </c>
      <c r="D89" s="2" t="str">
        <f>осн!AH89</f>
        <v xml:space="preserve">, </v>
      </c>
      <c r="E89" s="2" t="s">
        <v>772</v>
      </c>
      <c r="F89" s="2">
        <f>осн!Z89</f>
        <v>118</v>
      </c>
      <c r="G89" t="str">
        <f>осн!AE89</f>
        <v/>
      </c>
      <c r="H89" s="52" t="str">
        <f t="shared" si="2"/>
        <v>INSERT INTO `ez_assets` (`id`, `parent_id`, `lft`, `rgt`, `level`, `name`, `title`, `rules`) VALUES (189, 0, , , 3, 'com_content.category.118', '', '{}');</v>
      </c>
      <c r="I89" s="35" t="s">
        <v>779</v>
      </c>
      <c r="J89" s="2">
        <f>cont!C89</f>
        <v>337</v>
      </c>
      <c r="K89" s="2" t="e">
        <f>осн!I89</f>
        <v>#N/A</v>
      </c>
      <c r="L89" s="2" t="e">
        <f>осн!AB89+Y89</f>
        <v>#N/A</v>
      </c>
      <c r="M89" s="2" t="e">
        <f>осн!AC89-Y89</f>
        <v>#N/A</v>
      </c>
      <c r="N89" s="2" t="s">
        <v>781</v>
      </c>
      <c r="O89" s="2" t="e">
        <f>cont!W89</f>
        <v>#N/A</v>
      </c>
      <c r="P89" s="20" t="e">
        <f>cont!D89</f>
        <v>#REF!</v>
      </c>
      <c r="Q89" s="52" t="e">
        <f t="shared" si="3"/>
        <v>#N/A</v>
      </c>
      <c r="Y89" s="2">
        <v>3</v>
      </c>
    </row>
    <row r="90" spans="1:25" x14ac:dyDescent="0.25">
      <c r="A90" s="51" t="s">
        <v>779</v>
      </c>
      <c r="B90" s="2">
        <f>осн!AF90</f>
        <v>190</v>
      </c>
      <c r="C90" s="2">
        <f>осн!AA90</f>
        <v>0</v>
      </c>
      <c r="D90" s="2" t="str">
        <f>осн!AH90</f>
        <v xml:space="preserve">, </v>
      </c>
      <c r="E90" s="2" t="s">
        <v>772</v>
      </c>
      <c r="F90" s="2">
        <f>осн!Z90</f>
        <v>119</v>
      </c>
      <c r="G90" t="str">
        <f>осн!AE90</f>
        <v/>
      </c>
      <c r="H90" s="52" t="str">
        <f t="shared" si="2"/>
        <v>INSERT INTO `ez_assets` (`id`, `parent_id`, `lft`, `rgt`, `level`, `name`, `title`, `rules`) VALUES (190, 0, , , 3, 'com_content.category.119', '', '{}');</v>
      </c>
      <c r="I90" s="35" t="s">
        <v>779</v>
      </c>
      <c r="J90" s="2">
        <f>cont!C90</f>
        <v>338</v>
      </c>
      <c r="K90" s="2" t="e">
        <f>осн!I90</f>
        <v>#N/A</v>
      </c>
      <c r="L90" s="2" t="e">
        <f>осн!AB90+Y90</f>
        <v>#N/A</v>
      </c>
      <c r="M90" s="2" t="e">
        <f>осн!AC90-Y90</f>
        <v>#N/A</v>
      </c>
      <c r="N90" s="2" t="s">
        <v>781</v>
      </c>
      <c r="O90" s="2" t="e">
        <f>cont!W90</f>
        <v>#N/A</v>
      </c>
      <c r="P90" s="20" t="e">
        <f>cont!D90</f>
        <v>#REF!</v>
      </c>
      <c r="Q90" s="52" t="e">
        <f t="shared" si="3"/>
        <v>#N/A</v>
      </c>
      <c r="Y90" s="2">
        <v>4</v>
      </c>
    </row>
    <row r="91" spans="1:25" x14ac:dyDescent="0.25">
      <c r="A91" s="51" t="s">
        <v>779</v>
      </c>
      <c r="B91" s="2">
        <f>осн!AF91</f>
        <v>191</v>
      </c>
      <c r="C91" s="2">
        <f>осн!AA91</f>
        <v>0</v>
      </c>
      <c r="D91" s="2">
        <f>осн!AH91</f>
        <v>0</v>
      </c>
      <c r="E91" s="2" t="s">
        <v>772</v>
      </c>
      <c r="F91" s="2">
        <f>осн!Z91</f>
        <v>120</v>
      </c>
      <c r="G91" t="str">
        <f>осн!AE91</f>
        <v/>
      </c>
      <c r="H91" s="52" t="str">
        <f t="shared" si="2"/>
        <v>INSERT INTO `ez_assets` (`id`, `parent_id`, `lft`, `rgt`, `level`, `name`, `title`, `rules`) VALUES (191, 0, 0, 3, 'com_content.category.120', '', '{}');</v>
      </c>
      <c r="I91" s="35" t="s">
        <v>779</v>
      </c>
      <c r="J91" s="2">
        <f>cont!C91</f>
        <v>339</v>
      </c>
      <c r="K91" s="2" t="e">
        <f>осн!I91</f>
        <v>#N/A</v>
      </c>
      <c r="L91" s="2" t="e">
        <f>осн!AB91+Y91</f>
        <v>#N/A</v>
      </c>
      <c r="M91" s="2" t="e">
        <f>осн!AC91-Y91</f>
        <v>#N/A</v>
      </c>
      <c r="N91" s="2" t="s">
        <v>781</v>
      </c>
      <c r="O91" s="2" t="e">
        <f>cont!W91</f>
        <v>#N/A</v>
      </c>
      <c r="P91" s="20" t="e">
        <f>cont!D91</f>
        <v>#REF!</v>
      </c>
      <c r="Q91" s="52" t="e">
        <f t="shared" si="3"/>
        <v>#N/A</v>
      </c>
      <c r="Y91" s="2">
        <v>5</v>
      </c>
    </row>
    <row r="92" spans="1:25" x14ac:dyDescent="0.25">
      <c r="A92" s="51" t="s">
        <v>779</v>
      </c>
      <c r="B92" s="2">
        <f>осн!AF92</f>
        <v>192</v>
      </c>
      <c r="C92" s="2">
        <f>осн!AA92</f>
        <v>0</v>
      </c>
      <c r="D92" s="2">
        <f>осн!AH92</f>
        <v>0</v>
      </c>
      <c r="E92" s="2" t="s">
        <v>772</v>
      </c>
      <c r="F92" s="2">
        <f>осн!Z92</f>
        <v>121</v>
      </c>
      <c r="G92" t="str">
        <f>осн!AE92</f>
        <v/>
      </c>
      <c r="H92" s="52" t="str">
        <f t="shared" si="2"/>
        <v>INSERT INTO `ez_assets` (`id`, `parent_id`, `lft`, `rgt`, `level`, `name`, `title`, `rules`) VALUES (192, 0, 0, 3, 'com_content.category.121', '', '{}');</v>
      </c>
      <c r="I92" s="35" t="s">
        <v>779</v>
      </c>
      <c r="J92" s="2">
        <f>cont!C92</f>
        <v>340</v>
      </c>
      <c r="K92" s="2" t="e">
        <f>осн!I92</f>
        <v>#N/A</v>
      </c>
      <c r="L92" s="2" t="e">
        <f>осн!AB92+Y92</f>
        <v>#N/A</v>
      </c>
      <c r="M92" s="2" t="e">
        <f>осн!AC92-Y92</f>
        <v>#N/A</v>
      </c>
      <c r="N92" s="2" t="s">
        <v>781</v>
      </c>
      <c r="O92" s="2" t="e">
        <f>cont!W92</f>
        <v>#N/A</v>
      </c>
      <c r="P92" s="20" t="e">
        <f>cont!D92</f>
        <v>#REF!</v>
      </c>
      <c r="Q92" s="52" t="e">
        <f t="shared" si="3"/>
        <v>#N/A</v>
      </c>
      <c r="Y92" s="2">
        <v>1</v>
      </c>
    </row>
    <row r="93" spans="1:25" x14ac:dyDescent="0.25">
      <c r="A93" s="51" t="s">
        <v>779</v>
      </c>
      <c r="B93" s="2">
        <f>осн!AF93</f>
        <v>193</v>
      </c>
      <c r="C93" s="2">
        <f>осн!AA93</f>
        <v>0</v>
      </c>
      <c r="D93" s="2">
        <f>осн!AH93</f>
        <v>0</v>
      </c>
      <c r="E93" s="2" t="s">
        <v>772</v>
      </c>
      <c r="F93" s="2">
        <f>осн!Z93</f>
        <v>122</v>
      </c>
      <c r="G93" t="str">
        <f>осн!AE93</f>
        <v/>
      </c>
      <c r="H93" s="52" t="str">
        <f t="shared" si="2"/>
        <v>INSERT INTO `ez_assets` (`id`, `parent_id`, `lft`, `rgt`, `level`, `name`, `title`, `rules`) VALUES (193, 0, 0, 3, 'com_content.category.122', '', '{}');</v>
      </c>
      <c r="I93" s="35" t="s">
        <v>779</v>
      </c>
      <c r="J93" s="2">
        <f>cont!C93</f>
        <v>341</v>
      </c>
      <c r="K93" s="2" t="e">
        <f>осн!I93</f>
        <v>#N/A</v>
      </c>
      <c r="L93" s="2" t="e">
        <f>осн!AB93+Y93</f>
        <v>#N/A</v>
      </c>
      <c r="M93" s="2" t="e">
        <f>осн!AC93-Y93</f>
        <v>#N/A</v>
      </c>
      <c r="N93" s="2" t="s">
        <v>781</v>
      </c>
      <c r="O93" s="2" t="e">
        <f>cont!W93</f>
        <v>#N/A</v>
      </c>
      <c r="P93" s="20" t="e">
        <f>cont!D93</f>
        <v>#REF!</v>
      </c>
      <c r="Q93" s="52" t="e">
        <f t="shared" si="3"/>
        <v>#N/A</v>
      </c>
      <c r="Y93" s="2">
        <v>2</v>
      </c>
    </row>
    <row r="94" spans="1:25" x14ac:dyDescent="0.25">
      <c r="A94" s="51" t="s">
        <v>779</v>
      </c>
      <c r="B94" s="2">
        <f>осн!AF94</f>
        <v>194</v>
      </c>
      <c r="C94" s="2">
        <f>осн!AA94</f>
        <v>0</v>
      </c>
      <c r="D94" s="2">
        <f>осн!AH94</f>
        <v>0</v>
      </c>
      <c r="E94" s="2" t="s">
        <v>772</v>
      </c>
      <c r="F94" s="2">
        <f>осн!Z94</f>
        <v>123</v>
      </c>
      <c r="G94" t="str">
        <f>осн!AE94</f>
        <v/>
      </c>
      <c r="H94" s="52" t="str">
        <f t="shared" si="2"/>
        <v>INSERT INTO `ez_assets` (`id`, `parent_id`, `lft`, `rgt`, `level`, `name`, `title`, `rules`) VALUES (194, 0, 0, 3, 'com_content.category.123', '', '{}');</v>
      </c>
      <c r="I94" s="35" t="s">
        <v>779</v>
      </c>
      <c r="J94" s="2">
        <f>cont!C94</f>
        <v>342</v>
      </c>
      <c r="K94" s="2" t="e">
        <f>осн!I94</f>
        <v>#N/A</v>
      </c>
      <c r="L94" s="2" t="e">
        <f>осн!AB94+Y94</f>
        <v>#N/A</v>
      </c>
      <c r="M94" s="2" t="e">
        <f>осн!AC94-Y94</f>
        <v>#N/A</v>
      </c>
      <c r="N94" s="2" t="s">
        <v>781</v>
      </c>
      <c r="O94" s="2" t="e">
        <f>cont!W94</f>
        <v>#N/A</v>
      </c>
      <c r="P94" s="20" t="e">
        <f>cont!D94</f>
        <v>#REF!</v>
      </c>
      <c r="Q94" s="52" t="e">
        <f t="shared" si="3"/>
        <v>#N/A</v>
      </c>
      <c r="Y94" s="2">
        <v>3</v>
      </c>
    </row>
    <row r="95" spans="1:25" x14ac:dyDescent="0.25">
      <c r="A95" s="51" t="s">
        <v>779</v>
      </c>
      <c r="B95" s="2">
        <f>осн!AF95</f>
        <v>195</v>
      </c>
      <c r="C95" s="2">
        <f>осн!AA95</f>
        <v>0</v>
      </c>
      <c r="D95" s="2">
        <f>осн!AH95</f>
        <v>0</v>
      </c>
      <c r="E95" s="2" t="s">
        <v>772</v>
      </c>
      <c r="F95" s="2">
        <f>осн!Z95</f>
        <v>124</v>
      </c>
      <c r="G95" t="str">
        <f>осн!AE95</f>
        <v/>
      </c>
      <c r="H95" s="52" t="str">
        <f t="shared" si="2"/>
        <v>INSERT INTO `ez_assets` (`id`, `parent_id`, `lft`, `rgt`, `level`, `name`, `title`, `rules`) VALUES (195, 0, 0, 3, 'com_content.category.124', '', '{}');</v>
      </c>
      <c r="I95" s="35" t="s">
        <v>779</v>
      </c>
      <c r="J95" s="2">
        <f>cont!C95</f>
        <v>343</v>
      </c>
      <c r="K95" s="2" t="e">
        <f>осн!I95</f>
        <v>#N/A</v>
      </c>
      <c r="L95" s="2" t="e">
        <f>осн!AB95+Y95</f>
        <v>#N/A</v>
      </c>
      <c r="M95" s="2" t="e">
        <f>осн!AC95-Y95</f>
        <v>#N/A</v>
      </c>
      <c r="N95" s="2" t="s">
        <v>781</v>
      </c>
      <c r="O95" s="2" t="e">
        <f>cont!W95</f>
        <v>#N/A</v>
      </c>
      <c r="P95" s="20" t="e">
        <f>cont!D95</f>
        <v>#REF!</v>
      </c>
      <c r="Q95" s="52" t="e">
        <f t="shared" si="3"/>
        <v>#N/A</v>
      </c>
      <c r="Y95" s="2">
        <v>4</v>
      </c>
    </row>
    <row r="96" spans="1:25" x14ac:dyDescent="0.25">
      <c r="A96" s="51" t="s">
        <v>779</v>
      </c>
      <c r="B96" s="2">
        <f>осн!AF96</f>
        <v>196</v>
      </c>
      <c r="C96" s="2">
        <f>осн!AA96</f>
        <v>0</v>
      </c>
      <c r="D96" s="2">
        <f>осн!AH96</f>
        <v>0</v>
      </c>
      <c r="E96" s="2" t="s">
        <v>772</v>
      </c>
      <c r="F96" s="2">
        <f>осн!Z96</f>
        <v>125</v>
      </c>
      <c r="G96" t="str">
        <f>осн!AE96</f>
        <v/>
      </c>
      <c r="H96" s="52" t="str">
        <f t="shared" si="2"/>
        <v>INSERT INTO `ez_assets` (`id`, `parent_id`, `lft`, `rgt`, `level`, `name`, `title`, `rules`) VALUES (196, 0, 0, 3, 'com_content.category.125', '', '{}');</v>
      </c>
      <c r="I96" s="35" t="s">
        <v>779</v>
      </c>
      <c r="J96" s="2">
        <f>cont!C96</f>
        <v>344</v>
      </c>
      <c r="K96" s="2" t="e">
        <f>осн!I96</f>
        <v>#N/A</v>
      </c>
      <c r="L96" s="2" t="e">
        <f>осн!AB96+Y96</f>
        <v>#N/A</v>
      </c>
      <c r="M96" s="2" t="e">
        <f>осн!AC96-Y96</f>
        <v>#N/A</v>
      </c>
      <c r="N96" s="2" t="s">
        <v>781</v>
      </c>
      <c r="O96" s="2" t="e">
        <f>cont!W96</f>
        <v>#N/A</v>
      </c>
      <c r="P96" s="20" t="e">
        <f>cont!D96</f>
        <v>#REF!</v>
      </c>
      <c r="Q96" s="52" t="e">
        <f t="shared" si="3"/>
        <v>#N/A</v>
      </c>
      <c r="Y96" s="2">
        <v>5</v>
      </c>
    </row>
    <row r="97" spans="1:25" x14ac:dyDescent="0.25">
      <c r="A97" s="51" t="s">
        <v>779</v>
      </c>
      <c r="B97" s="2">
        <f>осн!AF97</f>
        <v>197</v>
      </c>
      <c r="C97" s="2">
        <f>осн!AA97</f>
        <v>0</v>
      </c>
      <c r="D97" s="2">
        <f>осн!AH97</f>
        <v>0</v>
      </c>
      <c r="E97" s="2" t="s">
        <v>772</v>
      </c>
      <c r="F97" s="2">
        <f>осн!Z97</f>
        <v>126</v>
      </c>
      <c r="G97" t="str">
        <f>осн!AE97</f>
        <v/>
      </c>
      <c r="H97" s="52" t="str">
        <f t="shared" si="2"/>
        <v>INSERT INTO `ez_assets` (`id`, `parent_id`, `lft`, `rgt`, `level`, `name`, `title`, `rules`) VALUES (197, 0, 0, 3, 'com_content.category.126', '', '{}');</v>
      </c>
      <c r="I97" s="35" t="s">
        <v>779</v>
      </c>
      <c r="J97" s="2">
        <f>cont!C97</f>
        <v>345</v>
      </c>
      <c r="K97" s="2" t="e">
        <f>осн!I97</f>
        <v>#N/A</v>
      </c>
      <c r="L97" s="2" t="e">
        <f>осн!AB97+Y97</f>
        <v>#N/A</v>
      </c>
      <c r="M97" s="2" t="e">
        <f>осн!AC97-Y97</f>
        <v>#N/A</v>
      </c>
      <c r="N97" s="2" t="s">
        <v>781</v>
      </c>
      <c r="O97" s="2" t="e">
        <f>cont!W97</f>
        <v>#N/A</v>
      </c>
      <c r="P97" s="20" t="e">
        <f>cont!D97</f>
        <v>#REF!</v>
      </c>
      <c r="Q97" s="52" t="e">
        <f t="shared" si="3"/>
        <v>#N/A</v>
      </c>
      <c r="Y97" s="2">
        <v>1</v>
      </c>
    </row>
    <row r="98" spans="1:25" x14ac:dyDescent="0.25">
      <c r="A98" s="51" t="s">
        <v>779</v>
      </c>
      <c r="B98" s="2">
        <f>осн!AF98</f>
        <v>198</v>
      </c>
      <c r="C98" s="2">
        <f>осн!AA98</f>
        <v>0</v>
      </c>
      <c r="D98" s="2">
        <f>осн!AH98</f>
        <v>0</v>
      </c>
      <c r="E98" s="2" t="s">
        <v>772</v>
      </c>
      <c r="F98" s="2">
        <f>осн!Z98</f>
        <v>127</v>
      </c>
      <c r="G98" t="str">
        <f>осн!AE98</f>
        <v/>
      </c>
      <c r="H98" s="52" t="str">
        <f t="shared" si="2"/>
        <v>INSERT INTO `ez_assets` (`id`, `parent_id`, `lft`, `rgt`, `level`, `name`, `title`, `rules`) VALUES (198, 0, 0, 3, 'com_content.category.127', '', '{}');</v>
      </c>
      <c r="I98" s="35" t="s">
        <v>779</v>
      </c>
      <c r="J98" s="2">
        <f>cont!C98</f>
        <v>346</v>
      </c>
      <c r="K98" s="2" t="e">
        <f>осн!I98</f>
        <v>#N/A</v>
      </c>
      <c r="L98" s="2" t="e">
        <f>осн!AB98+Y98</f>
        <v>#N/A</v>
      </c>
      <c r="M98" s="2" t="e">
        <f>осн!AC98-Y98</f>
        <v>#N/A</v>
      </c>
      <c r="N98" s="2" t="s">
        <v>781</v>
      </c>
      <c r="O98" s="2" t="e">
        <f>cont!W98</f>
        <v>#N/A</v>
      </c>
      <c r="P98" s="20" t="e">
        <f>cont!D98</f>
        <v>#REF!</v>
      </c>
      <c r="Q98" s="52" t="e">
        <f t="shared" si="3"/>
        <v>#N/A</v>
      </c>
      <c r="Y98" s="2">
        <v>2</v>
      </c>
    </row>
    <row r="99" spans="1:25" x14ac:dyDescent="0.25">
      <c r="A99" s="51" t="s">
        <v>779</v>
      </c>
      <c r="B99" s="2">
        <f>осн!AF99</f>
        <v>199</v>
      </c>
      <c r="C99" s="2">
        <f>осн!AA99</f>
        <v>0</v>
      </c>
      <c r="D99" s="2">
        <f>осн!AH99</f>
        <v>0</v>
      </c>
      <c r="E99" s="2" t="s">
        <v>772</v>
      </c>
      <c r="F99" s="2">
        <f>осн!Z99</f>
        <v>128</v>
      </c>
      <c r="G99" t="str">
        <f>осн!AE99</f>
        <v/>
      </c>
      <c r="H99" s="52" t="str">
        <f t="shared" si="2"/>
        <v>INSERT INTO `ez_assets` (`id`, `parent_id`, `lft`, `rgt`, `level`, `name`, `title`, `rules`) VALUES (199, 0, 0, 3, 'com_content.category.128', '', '{}');</v>
      </c>
      <c r="I99" s="35" t="s">
        <v>779</v>
      </c>
      <c r="J99" s="2">
        <f>cont!C99</f>
        <v>347</v>
      </c>
      <c r="K99" s="2" t="e">
        <f>осн!I99</f>
        <v>#N/A</v>
      </c>
      <c r="L99" s="2" t="e">
        <f>осн!AB99+Y99</f>
        <v>#N/A</v>
      </c>
      <c r="M99" s="2" t="e">
        <f>осн!AC99-Y99</f>
        <v>#N/A</v>
      </c>
      <c r="N99" s="2" t="s">
        <v>781</v>
      </c>
      <c r="O99" s="2" t="e">
        <f>cont!W99</f>
        <v>#N/A</v>
      </c>
      <c r="P99" s="20" t="e">
        <f>cont!D99</f>
        <v>#REF!</v>
      </c>
      <c r="Q99" s="52" t="e">
        <f t="shared" si="3"/>
        <v>#N/A</v>
      </c>
      <c r="Y99" s="2">
        <v>3</v>
      </c>
    </row>
    <row r="100" spans="1:25" x14ac:dyDescent="0.25">
      <c r="A100" s="51" t="s">
        <v>779</v>
      </c>
      <c r="B100" s="2">
        <f>осн!AF100</f>
        <v>200</v>
      </c>
      <c r="C100" s="2">
        <f>осн!AA100</f>
        <v>0</v>
      </c>
      <c r="D100" s="2">
        <f>осн!AH100</f>
        <v>0</v>
      </c>
      <c r="E100" s="2" t="s">
        <v>772</v>
      </c>
      <c r="F100" s="2">
        <f>осн!Z100</f>
        <v>129</v>
      </c>
      <c r="G100" t="str">
        <f>осн!AE100</f>
        <v/>
      </c>
      <c r="H100" s="52" t="str">
        <f t="shared" si="2"/>
        <v>INSERT INTO `ez_assets` (`id`, `parent_id`, `lft`, `rgt`, `level`, `name`, `title`, `rules`) VALUES (200, 0, 0, 3, 'com_content.category.129', '', '{}');</v>
      </c>
      <c r="I100" s="35" t="s">
        <v>779</v>
      </c>
      <c r="J100" s="2">
        <f>cont!C100</f>
        <v>348</v>
      </c>
      <c r="K100" s="2" t="e">
        <f>осн!I100</f>
        <v>#N/A</v>
      </c>
      <c r="L100" s="2" t="e">
        <f>осн!AB100+Y100</f>
        <v>#N/A</v>
      </c>
      <c r="M100" s="2" t="e">
        <f>осн!AC100-Y100</f>
        <v>#N/A</v>
      </c>
      <c r="N100" s="2" t="s">
        <v>781</v>
      </c>
      <c r="O100" s="2" t="e">
        <f>cont!W100</f>
        <v>#N/A</v>
      </c>
      <c r="P100" s="20" t="e">
        <f>cont!D100</f>
        <v>#REF!</v>
      </c>
      <c r="Q100" s="52" t="e">
        <f t="shared" si="3"/>
        <v>#N/A</v>
      </c>
      <c r="Y100" s="2">
        <v>4</v>
      </c>
    </row>
    <row r="101" spans="1:25" x14ac:dyDescent="0.25">
      <c r="A101" s="51" t="s">
        <v>779</v>
      </c>
      <c r="B101" s="2">
        <f>осн!AF101</f>
        <v>201</v>
      </c>
      <c r="C101" s="2">
        <f>осн!AA101</f>
        <v>0</v>
      </c>
      <c r="D101" s="2">
        <f>осн!AH101</f>
        <v>0</v>
      </c>
      <c r="E101" s="2" t="s">
        <v>772</v>
      </c>
      <c r="F101" s="2">
        <f>осн!Z101</f>
        <v>130</v>
      </c>
      <c r="G101" t="str">
        <f>осн!AE101</f>
        <v/>
      </c>
      <c r="H101" s="52" t="str">
        <f t="shared" si="2"/>
        <v>INSERT INTO `ez_assets` (`id`, `parent_id`, `lft`, `rgt`, `level`, `name`, `title`, `rules`) VALUES (201, 0, 0, 3, 'com_content.category.130', '', '{}');</v>
      </c>
      <c r="I101" s="35" t="s">
        <v>779</v>
      </c>
      <c r="J101" s="2">
        <f>cont!C101</f>
        <v>349</v>
      </c>
      <c r="K101" s="2" t="e">
        <f>осн!I101</f>
        <v>#N/A</v>
      </c>
      <c r="L101" s="2" t="e">
        <f>осн!AB101+Y101</f>
        <v>#N/A</v>
      </c>
      <c r="M101" s="2" t="e">
        <f>осн!AC101-Y101</f>
        <v>#N/A</v>
      </c>
      <c r="N101" s="2" t="s">
        <v>781</v>
      </c>
      <c r="O101" s="2" t="e">
        <f>cont!W101</f>
        <v>#N/A</v>
      </c>
      <c r="P101" s="20" t="e">
        <f>cont!D101</f>
        <v>#REF!</v>
      </c>
      <c r="Q101" s="52" t="e">
        <f t="shared" si="3"/>
        <v>#N/A</v>
      </c>
      <c r="Y101" s="2">
        <v>5</v>
      </c>
    </row>
    <row r="102" spans="1:25" x14ac:dyDescent="0.25">
      <c r="A102" s="51" t="s">
        <v>779</v>
      </c>
      <c r="B102" s="2">
        <f>осн!AF102</f>
        <v>202</v>
      </c>
      <c r="C102" s="2">
        <f>осн!AA102</f>
        <v>0</v>
      </c>
      <c r="D102" s="2">
        <f>осн!AH102</f>
        <v>0</v>
      </c>
      <c r="E102" s="2" t="s">
        <v>772</v>
      </c>
      <c r="F102" s="2">
        <f>осн!Z102</f>
        <v>131</v>
      </c>
      <c r="G102" t="str">
        <f>осн!AE102</f>
        <v/>
      </c>
      <c r="H102" s="52" t="str">
        <f t="shared" si="2"/>
        <v>INSERT INTO `ez_assets` (`id`, `parent_id`, `lft`, `rgt`, `level`, `name`, `title`, `rules`) VALUES (202, 0, 0, 3, 'com_content.category.131', '', '{}');</v>
      </c>
      <c r="I102" s="35" t="s">
        <v>779</v>
      </c>
      <c r="J102" s="2">
        <f>cont!C102</f>
        <v>350</v>
      </c>
      <c r="K102" s="2" t="e">
        <f>осн!I102</f>
        <v>#N/A</v>
      </c>
      <c r="L102" s="2" t="e">
        <f>осн!AB102+Y102</f>
        <v>#N/A</v>
      </c>
      <c r="M102" s="2" t="e">
        <f>осн!AC102-Y102</f>
        <v>#N/A</v>
      </c>
      <c r="N102" s="2" t="s">
        <v>781</v>
      </c>
      <c r="O102" s="2" t="e">
        <f>cont!W102</f>
        <v>#N/A</v>
      </c>
      <c r="P102" s="20" t="e">
        <f>cont!D102</f>
        <v>#REF!</v>
      </c>
      <c r="Q102" s="52" t="e">
        <f t="shared" si="3"/>
        <v>#N/A</v>
      </c>
      <c r="Y102" s="2">
        <v>1</v>
      </c>
    </row>
    <row r="103" spans="1:25" x14ac:dyDescent="0.25">
      <c r="A103" s="51" t="s">
        <v>779</v>
      </c>
      <c r="B103" s="2">
        <f>осн!AF103</f>
        <v>203</v>
      </c>
      <c r="C103" s="2">
        <f>осн!AA103</f>
        <v>0</v>
      </c>
      <c r="D103" s="2">
        <f>осн!AH103</f>
        <v>0</v>
      </c>
      <c r="E103" s="2" t="s">
        <v>772</v>
      </c>
      <c r="F103" s="2">
        <f>осн!Z103</f>
        <v>132</v>
      </c>
      <c r="G103" t="str">
        <f>осн!AE103</f>
        <v/>
      </c>
      <c r="H103" s="52" t="str">
        <f t="shared" si="2"/>
        <v>INSERT INTO `ez_assets` (`id`, `parent_id`, `lft`, `rgt`, `level`, `name`, `title`, `rules`) VALUES (203, 0, 0, 3, 'com_content.category.132', '', '{}');</v>
      </c>
      <c r="I103" s="35" t="s">
        <v>779</v>
      </c>
      <c r="J103" s="2">
        <f>cont!C103</f>
        <v>351</v>
      </c>
      <c r="K103" s="2" t="e">
        <f>осн!I103</f>
        <v>#N/A</v>
      </c>
      <c r="L103" s="2" t="e">
        <f>осн!AB103+Y103</f>
        <v>#N/A</v>
      </c>
      <c r="M103" s="2" t="e">
        <f>осн!AC103-Y103</f>
        <v>#N/A</v>
      </c>
      <c r="N103" s="2" t="s">
        <v>781</v>
      </c>
      <c r="O103" s="2">
        <f>cont!W103</f>
        <v>0</v>
      </c>
      <c r="P103" s="20">
        <f>cont!D103</f>
        <v>0</v>
      </c>
      <c r="Q103" s="52" t="e">
        <f t="shared" si="3"/>
        <v>#N/A</v>
      </c>
      <c r="Y103" s="2">
        <v>2</v>
      </c>
    </row>
    <row r="104" spans="1:25" x14ac:dyDescent="0.25">
      <c r="A104" s="51" t="s">
        <v>779</v>
      </c>
      <c r="B104" s="2">
        <f>осн!AF104</f>
        <v>204</v>
      </c>
      <c r="C104" s="2">
        <f>осн!AA104</f>
        <v>0</v>
      </c>
      <c r="D104" s="2">
        <f>осн!AH104</f>
        <v>0</v>
      </c>
      <c r="E104" s="2" t="s">
        <v>772</v>
      </c>
      <c r="F104" s="2">
        <f>осн!Z104</f>
        <v>133</v>
      </c>
      <c r="G104" t="str">
        <f>осн!AE104</f>
        <v/>
      </c>
      <c r="H104" s="52" t="str">
        <f t="shared" si="2"/>
        <v>INSERT INTO `ez_assets` (`id`, `parent_id`, `lft`, `rgt`, `level`, `name`, `title`, `rules`) VALUES (204, 0, 0, 3, 'com_content.category.133', '', '{}');</v>
      </c>
      <c r="I104" s="35" t="s">
        <v>779</v>
      </c>
      <c r="J104" s="2">
        <f>cont!C104</f>
        <v>352</v>
      </c>
      <c r="K104" s="2" t="e">
        <f>осн!I104</f>
        <v>#N/A</v>
      </c>
      <c r="L104" s="2" t="e">
        <f>осн!AB104+Y104</f>
        <v>#N/A</v>
      </c>
      <c r="M104" s="2" t="e">
        <f>осн!AC104-Y104</f>
        <v>#N/A</v>
      </c>
      <c r="N104" s="2" t="s">
        <v>781</v>
      </c>
      <c r="O104" s="2">
        <f>cont!W104</f>
        <v>0</v>
      </c>
      <c r="P104" s="20">
        <f>cont!D104</f>
        <v>0</v>
      </c>
      <c r="Q104" s="52" t="e">
        <f t="shared" si="3"/>
        <v>#N/A</v>
      </c>
      <c r="Y104" s="2">
        <v>3</v>
      </c>
    </row>
    <row r="105" spans="1:25" x14ac:dyDescent="0.25">
      <c r="A105" s="51" t="s">
        <v>779</v>
      </c>
      <c r="B105" s="2">
        <f>осн!AF105</f>
        <v>205</v>
      </c>
      <c r="C105" s="2">
        <f>осн!AA105</f>
        <v>0</v>
      </c>
      <c r="D105" s="2">
        <f>осн!AH105</f>
        <v>0</v>
      </c>
      <c r="E105" s="2" t="s">
        <v>772</v>
      </c>
      <c r="F105" s="2">
        <f>осн!Z105</f>
        <v>134</v>
      </c>
      <c r="G105" t="str">
        <f>осн!AE105</f>
        <v/>
      </c>
      <c r="H105" s="52" t="str">
        <f t="shared" si="2"/>
        <v>INSERT INTO `ez_assets` (`id`, `parent_id`, `lft`, `rgt`, `level`, `name`, `title`, `rules`) VALUES (205, 0, 0, 3, 'com_content.category.134', '', '{}');</v>
      </c>
      <c r="I105" s="35" t="s">
        <v>779</v>
      </c>
      <c r="J105" s="2">
        <f>cont!C105</f>
        <v>353</v>
      </c>
      <c r="K105" s="2" t="e">
        <f>осн!I105</f>
        <v>#N/A</v>
      </c>
      <c r="L105" s="2" t="e">
        <f>осн!AB105+Y105</f>
        <v>#N/A</v>
      </c>
      <c r="M105" s="2" t="e">
        <f>осн!AC105-Y105</f>
        <v>#N/A</v>
      </c>
      <c r="N105" s="2" t="s">
        <v>781</v>
      </c>
      <c r="O105" s="2">
        <f>cont!W105</f>
        <v>0</v>
      </c>
      <c r="P105" s="20">
        <f>cont!D105</f>
        <v>0</v>
      </c>
      <c r="Q105" s="52" t="e">
        <f t="shared" si="3"/>
        <v>#N/A</v>
      </c>
      <c r="Y105" s="2">
        <v>4</v>
      </c>
    </row>
    <row r="106" spans="1:25" x14ac:dyDescent="0.25">
      <c r="A106" s="51" t="s">
        <v>779</v>
      </c>
      <c r="B106" s="2">
        <f>осн!AF106</f>
        <v>206</v>
      </c>
      <c r="C106" s="2">
        <f>осн!AA106</f>
        <v>0</v>
      </c>
      <c r="D106" s="2">
        <f>осн!AH106</f>
        <v>0</v>
      </c>
      <c r="E106" s="2" t="s">
        <v>772</v>
      </c>
      <c r="F106" s="2">
        <f>осн!Z106</f>
        <v>135</v>
      </c>
      <c r="G106">
        <f>осн!AE106</f>
        <v>0</v>
      </c>
      <c r="H106" s="52" t="str">
        <f t="shared" si="2"/>
        <v>INSERT INTO `ez_assets` (`id`, `parent_id`, `lft`, `rgt`, `level`, `name`, `title`, `rules`) VALUES (206, 0, 0, 3, 'com_content.category.135', '0', '{}');</v>
      </c>
      <c r="I106" s="35" t="s">
        <v>779</v>
      </c>
      <c r="J106" s="2">
        <f>cont!C106</f>
        <v>354</v>
      </c>
      <c r="K106" s="2" t="e">
        <f>осн!I106</f>
        <v>#N/A</v>
      </c>
      <c r="L106" s="2" t="e">
        <f>осн!AB106+Y106</f>
        <v>#N/A</v>
      </c>
      <c r="M106" s="2" t="e">
        <f>осн!AC106-Y106</f>
        <v>#N/A</v>
      </c>
      <c r="N106" s="2" t="s">
        <v>781</v>
      </c>
      <c r="O106" s="2">
        <f>cont!W106</f>
        <v>0</v>
      </c>
      <c r="P106" s="20">
        <f>cont!D106</f>
        <v>0</v>
      </c>
      <c r="Q106" s="52" t="e">
        <f t="shared" si="3"/>
        <v>#N/A</v>
      </c>
      <c r="Y106" s="2">
        <v>5</v>
      </c>
    </row>
    <row r="107" spans="1:25" x14ac:dyDescent="0.25">
      <c r="A107" s="51" t="s">
        <v>779</v>
      </c>
      <c r="B107" s="2">
        <f>осн!AF107</f>
        <v>207</v>
      </c>
      <c r="C107" s="2">
        <f>осн!AA107</f>
        <v>0</v>
      </c>
      <c r="D107" s="2">
        <f>осн!AH107</f>
        <v>0</v>
      </c>
      <c r="E107" s="2" t="s">
        <v>772</v>
      </c>
      <c r="F107" s="2">
        <f>осн!Z107</f>
        <v>0</v>
      </c>
      <c r="G107">
        <f>осн!AE107</f>
        <v>0</v>
      </c>
      <c r="H107" s="52" t="str">
        <f t="shared" si="2"/>
        <v>INSERT INTO `ez_assets` (`id`, `parent_id`, `lft`, `rgt`, `level`, `name`, `title`, `rules`) VALUES (207, 0, 0, 3, 'com_content.category.0', '0', '{}');</v>
      </c>
      <c r="I107" s="35" t="s">
        <v>779</v>
      </c>
      <c r="J107" s="2">
        <f>cont!C107</f>
        <v>355</v>
      </c>
      <c r="K107" s="2" t="e">
        <f>осн!I107</f>
        <v>#N/A</v>
      </c>
      <c r="L107" s="2" t="e">
        <f>осн!AB107+Y107</f>
        <v>#N/A</v>
      </c>
      <c r="M107" s="2" t="e">
        <f>осн!AC107-Y107</f>
        <v>#N/A</v>
      </c>
      <c r="N107" s="2" t="s">
        <v>781</v>
      </c>
      <c r="O107" s="2">
        <f>cont!W107</f>
        <v>0</v>
      </c>
      <c r="P107" s="20">
        <f>cont!D107</f>
        <v>0</v>
      </c>
      <c r="Q107" s="52" t="e">
        <f t="shared" si="3"/>
        <v>#N/A</v>
      </c>
      <c r="Y107" s="2">
        <v>1</v>
      </c>
    </row>
    <row r="108" spans="1:25" x14ac:dyDescent="0.25">
      <c r="A108" s="51" t="s">
        <v>779</v>
      </c>
      <c r="B108" s="2">
        <f>осн!AF108</f>
        <v>208</v>
      </c>
      <c r="C108" s="2">
        <f>осн!AA108</f>
        <v>0</v>
      </c>
      <c r="D108" s="2">
        <f>осн!AH108</f>
        <v>0</v>
      </c>
      <c r="E108" s="2" t="s">
        <v>772</v>
      </c>
      <c r="F108" s="2">
        <f>осн!Z108</f>
        <v>0</v>
      </c>
      <c r="G108">
        <f>осн!AE108</f>
        <v>0</v>
      </c>
      <c r="H108" s="52" t="str">
        <f t="shared" si="2"/>
        <v>INSERT INTO `ez_assets` (`id`, `parent_id`, `lft`, `rgt`, `level`, `name`, `title`, `rules`) VALUES (208, 0, 0, 3, 'com_content.category.0', '0', '{}');</v>
      </c>
      <c r="I108" s="35" t="s">
        <v>779</v>
      </c>
      <c r="J108" s="2">
        <f>cont!C108</f>
        <v>356</v>
      </c>
      <c r="K108" s="2" t="e">
        <f>осн!I108</f>
        <v>#N/A</v>
      </c>
      <c r="L108" s="2" t="e">
        <f>осн!AB108+Y108</f>
        <v>#N/A</v>
      </c>
      <c r="M108" s="2" t="e">
        <f>осн!AC108-Y108</f>
        <v>#N/A</v>
      </c>
      <c r="N108" s="2" t="s">
        <v>781</v>
      </c>
      <c r="O108" s="2">
        <f>cont!W108</f>
        <v>0</v>
      </c>
      <c r="P108" s="20">
        <f>cont!D108</f>
        <v>0</v>
      </c>
      <c r="Q108" s="52" t="e">
        <f t="shared" si="3"/>
        <v>#N/A</v>
      </c>
      <c r="Y108" s="2">
        <v>2</v>
      </c>
    </row>
    <row r="109" spans="1:25" x14ac:dyDescent="0.25">
      <c r="A109" s="51" t="s">
        <v>779</v>
      </c>
      <c r="B109" s="2">
        <f>осн!AF109</f>
        <v>209</v>
      </c>
      <c r="C109" s="2">
        <f>осн!AA109</f>
        <v>0</v>
      </c>
      <c r="D109" s="2">
        <f>осн!AH109</f>
        <v>0</v>
      </c>
      <c r="E109" s="2" t="s">
        <v>772</v>
      </c>
      <c r="F109" s="2">
        <f>осн!Z109</f>
        <v>0</v>
      </c>
      <c r="G109">
        <f>осн!AE109</f>
        <v>0</v>
      </c>
      <c r="H109" s="52" t="str">
        <f t="shared" si="2"/>
        <v>INSERT INTO `ez_assets` (`id`, `parent_id`, `lft`, `rgt`, `level`, `name`, `title`, `rules`) VALUES (209, 0, 0, 3, 'com_content.category.0', '0', '{}');</v>
      </c>
      <c r="I109" s="35" t="s">
        <v>779</v>
      </c>
      <c r="J109" s="2">
        <f>cont!C109</f>
        <v>357</v>
      </c>
      <c r="K109" s="2" t="e">
        <f>осн!I109</f>
        <v>#N/A</v>
      </c>
      <c r="L109" s="2" t="e">
        <f>осн!AB109+Y109</f>
        <v>#N/A</v>
      </c>
      <c r="M109" s="2" t="e">
        <f>осн!AC109-Y109</f>
        <v>#N/A</v>
      </c>
      <c r="N109" s="2" t="s">
        <v>781</v>
      </c>
      <c r="O109" s="2">
        <f>cont!W109</f>
        <v>0</v>
      </c>
      <c r="P109" s="20">
        <f>cont!D109</f>
        <v>0</v>
      </c>
      <c r="Q109" s="52" t="e">
        <f t="shared" si="3"/>
        <v>#N/A</v>
      </c>
      <c r="Y109" s="2">
        <v>3</v>
      </c>
    </row>
    <row r="110" spans="1:25" x14ac:dyDescent="0.25">
      <c r="A110" s="51" t="s">
        <v>779</v>
      </c>
      <c r="B110" s="2">
        <f>осн!AF110</f>
        <v>210</v>
      </c>
      <c r="C110" s="2">
        <f>осн!AA110</f>
        <v>0</v>
      </c>
      <c r="D110" s="2">
        <f>осн!AH110</f>
        <v>0</v>
      </c>
      <c r="E110" s="2" t="s">
        <v>772</v>
      </c>
      <c r="F110" s="2">
        <f>осн!Z110</f>
        <v>0</v>
      </c>
      <c r="G110">
        <f>осн!AE110</f>
        <v>0</v>
      </c>
      <c r="H110" s="52" t="str">
        <f t="shared" si="2"/>
        <v>INSERT INTO `ez_assets` (`id`, `parent_id`, `lft`, `rgt`, `level`, `name`, `title`, `rules`) VALUES (210, 0, 0, 3, 'com_content.category.0', '0', '{}');</v>
      </c>
      <c r="I110" s="35" t="s">
        <v>779</v>
      </c>
      <c r="J110" s="2">
        <f>cont!C110</f>
        <v>358</v>
      </c>
      <c r="K110" s="2" t="e">
        <f>осн!I110</f>
        <v>#N/A</v>
      </c>
      <c r="L110" s="2" t="e">
        <f>осн!AB110+Y110</f>
        <v>#N/A</v>
      </c>
      <c r="M110" s="2" t="e">
        <f>осн!AC110-Y110</f>
        <v>#N/A</v>
      </c>
      <c r="N110" s="2" t="s">
        <v>781</v>
      </c>
      <c r="O110" s="2">
        <f>cont!W110</f>
        <v>0</v>
      </c>
      <c r="P110" s="20">
        <f>cont!D110</f>
        <v>0</v>
      </c>
      <c r="Q110" s="52" t="e">
        <f t="shared" si="3"/>
        <v>#N/A</v>
      </c>
      <c r="Y110" s="2">
        <v>4</v>
      </c>
    </row>
    <row r="111" spans="1:25" x14ac:dyDescent="0.25">
      <c r="A111" s="51" t="s">
        <v>779</v>
      </c>
      <c r="B111" s="2">
        <f>осн!AF111</f>
        <v>211</v>
      </c>
      <c r="C111" s="2">
        <f>осн!AA111</f>
        <v>0</v>
      </c>
      <c r="D111" s="2">
        <f>осн!AH111</f>
        <v>0</v>
      </c>
      <c r="E111" s="2" t="s">
        <v>772</v>
      </c>
      <c r="F111" s="2">
        <f>осн!Z111</f>
        <v>0</v>
      </c>
      <c r="G111">
        <f>осн!AE111</f>
        <v>0</v>
      </c>
      <c r="H111" s="52" t="str">
        <f t="shared" si="2"/>
        <v>INSERT INTO `ez_assets` (`id`, `parent_id`, `lft`, `rgt`, `level`, `name`, `title`, `rules`) VALUES (211, 0, 0, 3, 'com_content.category.0', '0', '{}');</v>
      </c>
      <c r="I111" s="35" t="s">
        <v>779</v>
      </c>
      <c r="J111" s="2">
        <f>cont!C111</f>
        <v>359</v>
      </c>
      <c r="K111" s="2" t="e">
        <f>осн!I111</f>
        <v>#N/A</v>
      </c>
      <c r="L111" s="2" t="e">
        <f>осн!AB111+Y111</f>
        <v>#N/A</v>
      </c>
      <c r="M111" s="2" t="e">
        <f>осн!AC111-Y111</f>
        <v>#N/A</v>
      </c>
      <c r="N111" s="2" t="s">
        <v>781</v>
      </c>
      <c r="O111" s="2">
        <f>cont!W111</f>
        <v>0</v>
      </c>
      <c r="P111" s="20">
        <f>cont!D111</f>
        <v>0</v>
      </c>
      <c r="Q111" s="52" t="e">
        <f t="shared" si="3"/>
        <v>#N/A</v>
      </c>
      <c r="Y111" s="2">
        <v>5</v>
      </c>
    </row>
    <row r="112" spans="1:25" x14ac:dyDescent="0.25">
      <c r="A112" s="51" t="s">
        <v>779</v>
      </c>
      <c r="B112" s="2">
        <f>осн!AF112</f>
        <v>212</v>
      </c>
      <c r="C112" s="2">
        <f>осн!AA112</f>
        <v>0</v>
      </c>
      <c r="D112" s="2">
        <f>осн!AH112</f>
        <v>0</v>
      </c>
      <c r="E112" s="2" t="s">
        <v>772</v>
      </c>
      <c r="F112" s="2">
        <f>осн!Z112</f>
        <v>0</v>
      </c>
      <c r="G112">
        <f>осн!AE112</f>
        <v>0</v>
      </c>
      <c r="H112" s="52" t="str">
        <f t="shared" si="2"/>
        <v>INSERT INTO `ez_assets` (`id`, `parent_id`, `lft`, `rgt`, `level`, `name`, `title`, `rules`) VALUES (212, 0, 0, 3, 'com_content.category.0', '0', '{}');</v>
      </c>
      <c r="I112" s="35" t="s">
        <v>779</v>
      </c>
      <c r="J112" s="2">
        <f>cont!C112</f>
        <v>360</v>
      </c>
      <c r="K112" s="2" t="e">
        <f>осн!I112</f>
        <v>#N/A</v>
      </c>
      <c r="L112" s="2" t="e">
        <f>осн!AB112+Y112</f>
        <v>#N/A</v>
      </c>
      <c r="M112" s="2" t="e">
        <f>осн!AC112-Y112</f>
        <v>#N/A</v>
      </c>
      <c r="N112" s="2" t="s">
        <v>781</v>
      </c>
      <c r="O112" s="2">
        <f>cont!W112</f>
        <v>0</v>
      </c>
      <c r="P112" s="20">
        <f>cont!D112</f>
        <v>0</v>
      </c>
      <c r="Q112" s="52" t="e">
        <f t="shared" si="3"/>
        <v>#N/A</v>
      </c>
      <c r="Y112" s="2">
        <v>1</v>
      </c>
    </row>
    <row r="113" spans="1:25" x14ac:dyDescent="0.25">
      <c r="A113" s="51" t="s">
        <v>779</v>
      </c>
      <c r="B113" s="2">
        <f>осн!AF113</f>
        <v>213</v>
      </c>
      <c r="C113" s="2">
        <f>осн!AA113</f>
        <v>0</v>
      </c>
      <c r="D113" s="2">
        <f>осн!AH113</f>
        <v>0</v>
      </c>
      <c r="E113" s="2" t="s">
        <v>772</v>
      </c>
      <c r="F113" s="2">
        <f>осн!Z113</f>
        <v>0</v>
      </c>
      <c r="G113">
        <f>осн!AE113</f>
        <v>0</v>
      </c>
      <c r="H113" s="52" t="str">
        <f t="shared" si="2"/>
        <v>INSERT INTO `ez_assets` (`id`, `parent_id`, `lft`, `rgt`, `level`, `name`, `title`, `rules`) VALUES (213, 0, 0, 3, 'com_content.category.0', '0', '{}');</v>
      </c>
      <c r="I113" s="35" t="s">
        <v>779</v>
      </c>
      <c r="J113" s="2">
        <f>cont!C113</f>
        <v>361</v>
      </c>
      <c r="K113" s="2" t="e">
        <f>осн!I113</f>
        <v>#N/A</v>
      </c>
      <c r="L113" s="2" t="e">
        <f>осн!AB113+Y113</f>
        <v>#N/A</v>
      </c>
      <c r="M113" s="2" t="e">
        <f>осн!AC113-Y113</f>
        <v>#N/A</v>
      </c>
      <c r="N113" s="2" t="s">
        <v>781</v>
      </c>
      <c r="O113" s="2">
        <f>cont!W113</f>
        <v>0</v>
      </c>
      <c r="P113" s="20">
        <f>cont!D113</f>
        <v>0</v>
      </c>
      <c r="Q113" s="52" t="e">
        <f t="shared" si="3"/>
        <v>#N/A</v>
      </c>
      <c r="Y113" s="2">
        <v>2</v>
      </c>
    </row>
    <row r="114" spans="1:25" x14ac:dyDescent="0.25">
      <c r="A114" s="51" t="s">
        <v>779</v>
      </c>
      <c r="B114" s="2">
        <f>осн!AF114</f>
        <v>214</v>
      </c>
      <c r="C114" s="2">
        <f>осн!AA114</f>
        <v>0</v>
      </c>
      <c r="D114" s="2">
        <f>осн!AH114</f>
        <v>0</v>
      </c>
      <c r="E114" s="2" t="s">
        <v>772</v>
      </c>
      <c r="F114" s="2">
        <f>осн!Z114</f>
        <v>0</v>
      </c>
      <c r="G114">
        <f>осн!AE114</f>
        <v>0</v>
      </c>
      <c r="H114" s="52" t="str">
        <f t="shared" si="2"/>
        <v>INSERT INTO `ez_assets` (`id`, `parent_id`, `lft`, `rgt`, `level`, `name`, `title`, `rules`) VALUES (214, 0, 0, 3, 'com_content.category.0', '0', '{}');</v>
      </c>
      <c r="I114" s="35" t="s">
        <v>779</v>
      </c>
      <c r="J114" s="2">
        <f>cont!C114</f>
        <v>362</v>
      </c>
      <c r="K114" s="2" t="e">
        <f>осн!I114</f>
        <v>#N/A</v>
      </c>
      <c r="L114" s="2" t="e">
        <f>осн!AB114+Y114</f>
        <v>#N/A</v>
      </c>
      <c r="M114" s="2" t="e">
        <f>осн!AC114-Y114</f>
        <v>#N/A</v>
      </c>
      <c r="N114" s="2" t="s">
        <v>781</v>
      </c>
      <c r="O114" s="2">
        <f>cont!W114</f>
        <v>0</v>
      </c>
      <c r="P114" s="20">
        <f>cont!D114</f>
        <v>0</v>
      </c>
      <c r="Q114" s="52" t="e">
        <f t="shared" si="3"/>
        <v>#N/A</v>
      </c>
      <c r="Y114" s="2">
        <v>3</v>
      </c>
    </row>
    <row r="115" spans="1:25" x14ac:dyDescent="0.25">
      <c r="A115" s="51" t="s">
        <v>779</v>
      </c>
      <c r="B115" s="2">
        <f>осн!AF115</f>
        <v>215</v>
      </c>
      <c r="C115" s="2">
        <f>осн!AA115</f>
        <v>0</v>
      </c>
      <c r="D115" s="2">
        <f>осн!AH115</f>
        <v>0</v>
      </c>
      <c r="E115" s="2" t="s">
        <v>772</v>
      </c>
      <c r="F115" s="2">
        <f>осн!Z115</f>
        <v>0</v>
      </c>
      <c r="G115">
        <f>осн!AE115</f>
        <v>0</v>
      </c>
      <c r="H115" s="52" t="str">
        <f t="shared" si="2"/>
        <v>INSERT INTO `ez_assets` (`id`, `parent_id`, `lft`, `rgt`, `level`, `name`, `title`, `rules`) VALUES (215, 0, 0, 3, 'com_content.category.0', '0', '{}');</v>
      </c>
      <c r="I115" s="35" t="s">
        <v>779</v>
      </c>
      <c r="J115" s="2">
        <f>cont!C115</f>
        <v>363</v>
      </c>
      <c r="K115" s="2" t="e">
        <f>осн!I115</f>
        <v>#N/A</v>
      </c>
      <c r="L115" s="2" t="e">
        <f>осн!AB115+Y115</f>
        <v>#N/A</v>
      </c>
      <c r="M115" s="2" t="e">
        <f>осн!AC115-Y115</f>
        <v>#N/A</v>
      </c>
      <c r="N115" s="2" t="s">
        <v>781</v>
      </c>
      <c r="O115" s="2">
        <f>cont!W115</f>
        <v>0</v>
      </c>
      <c r="P115" s="20">
        <f>cont!D115</f>
        <v>0</v>
      </c>
      <c r="Q115" s="52" t="e">
        <f t="shared" si="3"/>
        <v>#N/A</v>
      </c>
      <c r="Y115" s="2">
        <v>4</v>
      </c>
    </row>
    <row r="116" spans="1:25" x14ac:dyDescent="0.25">
      <c r="A116" s="51" t="s">
        <v>779</v>
      </c>
      <c r="B116" s="2">
        <f>осн!AF116</f>
        <v>216</v>
      </c>
      <c r="C116" s="2">
        <f>осн!AA116</f>
        <v>0</v>
      </c>
      <c r="D116" s="2">
        <f>осн!AH116</f>
        <v>0</v>
      </c>
      <c r="E116" s="2" t="s">
        <v>772</v>
      </c>
      <c r="F116" s="2">
        <f>осн!Z116</f>
        <v>0</v>
      </c>
      <c r="G116">
        <f>осн!AE116</f>
        <v>0</v>
      </c>
      <c r="H116" s="52" t="str">
        <f t="shared" si="2"/>
        <v>INSERT INTO `ez_assets` (`id`, `parent_id`, `lft`, `rgt`, `level`, `name`, `title`, `rules`) VALUES (216, 0, 0, 3, 'com_content.category.0', '0', '{}');</v>
      </c>
      <c r="I116" s="35" t="s">
        <v>779</v>
      </c>
      <c r="J116" s="2">
        <f>cont!C116</f>
        <v>364</v>
      </c>
      <c r="K116" s="2" t="e">
        <f>осн!I116</f>
        <v>#N/A</v>
      </c>
      <c r="L116" s="2" t="e">
        <f>осн!AB116+Y116</f>
        <v>#N/A</v>
      </c>
      <c r="M116" s="2" t="e">
        <f>осн!AC116-Y116</f>
        <v>#N/A</v>
      </c>
      <c r="N116" s="2" t="s">
        <v>781</v>
      </c>
      <c r="O116" s="2">
        <f>cont!W116</f>
        <v>0</v>
      </c>
      <c r="P116" s="20">
        <f>cont!D116</f>
        <v>0</v>
      </c>
      <c r="Q116" s="52" t="e">
        <f t="shared" si="3"/>
        <v>#N/A</v>
      </c>
      <c r="Y116" s="2">
        <v>5</v>
      </c>
    </row>
    <row r="117" spans="1:25" x14ac:dyDescent="0.25">
      <c r="A117" s="51" t="s">
        <v>779</v>
      </c>
      <c r="B117" s="2">
        <f>осн!AF117</f>
        <v>217</v>
      </c>
      <c r="C117" s="2">
        <f>осн!AA117</f>
        <v>0</v>
      </c>
      <c r="D117" s="2">
        <f>осн!AH117</f>
        <v>0</v>
      </c>
      <c r="E117" s="2" t="s">
        <v>772</v>
      </c>
      <c r="F117" s="2">
        <f>осн!Z117</f>
        <v>0</v>
      </c>
      <c r="G117">
        <f>осн!AE117</f>
        <v>0</v>
      </c>
      <c r="H117" s="52" t="str">
        <f t="shared" si="2"/>
        <v>INSERT INTO `ez_assets` (`id`, `parent_id`, `lft`, `rgt`, `level`, `name`, `title`, `rules`) VALUES (217, 0, 0, 3, 'com_content.category.0', '0', '{}');</v>
      </c>
      <c r="I117" s="35" t="s">
        <v>779</v>
      </c>
      <c r="J117" s="2">
        <f>cont!C117</f>
        <v>365</v>
      </c>
      <c r="K117" s="2" t="e">
        <f>осн!I117</f>
        <v>#N/A</v>
      </c>
      <c r="L117" s="2" t="e">
        <f>осн!AB117+Y117</f>
        <v>#N/A</v>
      </c>
      <c r="M117" s="2" t="e">
        <f>осн!AC117-Y117</f>
        <v>#N/A</v>
      </c>
      <c r="N117" s="2" t="s">
        <v>781</v>
      </c>
      <c r="O117" s="2">
        <f>cont!W117</f>
        <v>0</v>
      </c>
      <c r="P117" s="20">
        <f>cont!D117</f>
        <v>0</v>
      </c>
      <c r="Q117" s="52" t="e">
        <f t="shared" si="3"/>
        <v>#N/A</v>
      </c>
      <c r="Y117" s="2">
        <v>1</v>
      </c>
    </row>
    <row r="118" spans="1:25" x14ac:dyDescent="0.25">
      <c r="A118" s="51" t="s">
        <v>779</v>
      </c>
      <c r="B118" s="2">
        <f>осн!AF118</f>
        <v>218</v>
      </c>
      <c r="C118" s="2">
        <f>осн!AA118</f>
        <v>0</v>
      </c>
      <c r="D118" s="2">
        <f>осн!AH118</f>
        <v>0</v>
      </c>
      <c r="E118" s="2" t="s">
        <v>772</v>
      </c>
      <c r="F118" s="2">
        <f>осн!Z118</f>
        <v>0</v>
      </c>
      <c r="G118">
        <f>осн!AE118</f>
        <v>0</v>
      </c>
      <c r="H118" s="52" t="str">
        <f t="shared" si="2"/>
        <v>INSERT INTO `ez_assets` (`id`, `parent_id`, `lft`, `rgt`, `level`, `name`, `title`, `rules`) VALUES (218, 0, 0, 3, 'com_content.category.0', '0', '{}');</v>
      </c>
      <c r="I118" s="35" t="s">
        <v>779</v>
      </c>
      <c r="J118" s="2">
        <f>cont!C118</f>
        <v>366</v>
      </c>
      <c r="K118" s="2" t="e">
        <f>осн!I118</f>
        <v>#N/A</v>
      </c>
      <c r="L118" s="2" t="e">
        <f>осн!AB118+Y118</f>
        <v>#N/A</v>
      </c>
      <c r="M118" s="2" t="e">
        <f>осн!AC118-Y118</f>
        <v>#N/A</v>
      </c>
      <c r="N118" s="2" t="s">
        <v>781</v>
      </c>
      <c r="O118" s="2">
        <f>cont!W118</f>
        <v>0</v>
      </c>
      <c r="P118" s="20">
        <f>cont!D118</f>
        <v>0</v>
      </c>
      <c r="Q118" s="52" t="e">
        <f t="shared" si="3"/>
        <v>#N/A</v>
      </c>
      <c r="Y118" s="2">
        <v>2</v>
      </c>
    </row>
    <row r="119" spans="1:25" x14ac:dyDescent="0.25">
      <c r="A119" s="51" t="s">
        <v>779</v>
      </c>
      <c r="B119" s="2">
        <f>осн!AF119</f>
        <v>219</v>
      </c>
      <c r="C119" s="2">
        <f>осн!AA119</f>
        <v>0</v>
      </c>
      <c r="D119" s="2">
        <f>осн!AH119</f>
        <v>0</v>
      </c>
      <c r="E119" s="2" t="s">
        <v>772</v>
      </c>
      <c r="F119" s="2">
        <f>осн!Z119</f>
        <v>0</v>
      </c>
      <c r="G119">
        <f>осн!AE119</f>
        <v>0</v>
      </c>
      <c r="H119" s="52" t="str">
        <f t="shared" si="2"/>
        <v>INSERT INTO `ez_assets` (`id`, `parent_id`, `lft`, `rgt`, `level`, `name`, `title`, `rules`) VALUES (219, 0, 0, 3, 'com_content.category.0', '0', '{}');</v>
      </c>
      <c r="I119" s="35" t="s">
        <v>779</v>
      </c>
      <c r="J119" s="2">
        <f>cont!C119</f>
        <v>367</v>
      </c>
      <c r="K119" s="2" t="e">
        <f>осн!I119</f>
        <v>#N/A</v>
      </c>
      <c r="L119" s="2" t="e">
        <f>осн!AB119+Y119</f>
        <v>#N/A</v>
      </c>
      <c r="M119" s="2" t="e">
        <f>осн!AC119-Y119</f>
        <v>#N/A</v>
      </c>
      <c r="N119" s="2" t="s">
        <v>781</v>
      </c>
      <c r="O119" s="2">
        <f>cont!W119</f>
        <v>0</v>
      </c>
      <c r="P119" s="20">
        <f>cont!D119</f>
        <v>0</v>
      </c>
      <c r="Q119" s="52" t="e">
        <f t="shared" si="3"/>
        <v>#N/A</v>
      </c>
      <c r="Y119" s="2">
        <v>3</v>
      </c>
    </row>
    <row r="120" spans="1:25" x14ac:dyDescent="0.25">
      <c r="A120" s="51" t="s">
        <v>779</v>
      </c>
      <c r="B120" s="2">
        <f>осн!AF120</f>
        <v>220</v>
      </c>
      <c r="C120" s="2">
        <f>осн!AA120</f>
        <v>0</v>
      </c>
      <c r="D120" s="2">
        <f>осн!AH120</f>
        <v>0</v>
      </c>
      <c r="E120" s="2" t="s">
        <v>772</v>
      </c>
      <c r="F120" s="2">
        <f>осн!Z120</f>
        <v>0</v>
      </c>
      <c r="G120">
        <f>осн!AE120</f>
        <v>0</v>
      </c>
      <c r="H120" s="52" t="str">
        <f t="shared" si="2"/>
        <v>INSERT INTO `ez_assets` (`id`, `parent_id`, `lft`, `rgt`, `level`, `name`, `title`, `rules`) VALUES (220, 0, 0, 3, 'com_content.category.0', '0', '{}');</v>
      </c>
      <c r="I120" s="35" t="s">
        <v>779</v>
      </c>
      <c r="J120" s="2">
        <f>cont!C120</f>
        <v>368</v>
      </c>
      <c r="K120" s="2" t="e">
        <f>осн!I120</f>
        <v>#N/A</v>
      </c>
      <c r="L120" s="2" t="e">
        <f>осн!AB120+Y120</f>
        <v>#N/A</v>
      </c>
      <c r="M120" s="2" t="e">
        <f>осн!AC120-Y120</f>
        <v>#N/A</v>
      </c>
      <c r="N120" s="2" t="s">
        <v>781</v>
      </c>
      <c r="O120" s="2">
        <f>cont!W120</f>
        <v>0</v>
      </c>
      <c r="P120" s="20">
        <f>cont!D120</f>
        <v>0</v>
      </c>
      <c r="Q120" s="52" t="e">
        <f t="shared" si="3"/>
        <v>#N/A</v>
      </c>
      <c r="Y120" s="2">
        <v>4</v>
      </c>
    </row>
    <row r="121" spans="1:25" x14ac:dyDescent="0.25">
      <c r="A121" s="51" t="s">
        <v>779</v>
      </c>
      <c r="B121" s="2">
        <f>осн!AF121</f>
        <v>221</v>
      </c>
      <c r="C121" s="2">
        <f>осн!AA121</f>
        <v>0</v>
      </c>
      <c r="D121" s="2">
        <f>осн!AH121</f>
        <v>0</v>
      </c>
      <c r="E121" s="2" t="s">
        <v>772</v>
      </c>
      <c r="F121" s="2">
        <f>осн!Z121</f>
        <v>0</v>
      </c>
      <c r="G121">
        <f>осн!AE121</f>
        <v>0</v>
      </c>
      <c r="H121" s="52" t="str">
        <f t="shared" si="2"/>
        <v>INSERT INTO `ez_assets` (`id`, `parent_id`, `lft`, `rgt`, `level`, `name`, `title`, `rules`) VALUES (221, 0, 0, 3, 'com_content.category.0', '0', '{}');</v>
      </c>
      <c r="I121" s="35" t="s">
        <v>779</v>
      </c>
      <c r="J121" s="2">
        <f>cont!C121</f>
        <v>369</v>
      </c>
      <c r="K121" s="2" t="e">
        <f>осн!I121</f>
        <v>#N/A</v>
      </c>
      <c r="L121" s="2" t="e">
        <f>осн!AB121+Y121</f>
        <v>#N/A</v>
      </c>
      <c r="M121" s="2" t="e">
        <f>осн!AC121-Y121</f>
        <v>#N/A</v>
      </c>
      <c r="N121" s="2" t="s">
        <v>781</v>
      </c>
      <c r="O121" s="2">
        <f>cont!W121</f>
        <v>0</v>
      </c>
      <c r="P121" s="20">
        <f>cont!D121</f>
        <v>0</v>
      </c>
      <c r="Q121" s="52" t="e">
        <f t="shared" si="3"/>
        <v>#N/A</v>
      </c>
      <c r="Y121" s="2">
        <v>5</v>
      </c>
    </row>
    <row r="122" spans="1:25" x14ac:dyDescent="0.25">
      <c r="A122" s="51" t="s">
        <v>779</v>
      </c>
      <c r="B122" s="2">
        <f>осн!AF122</f>
        <v>222</v>
      </c>
      <c r="C122" s="2">
        <f>осн!AA122</f>
        <v>0</v>
      </c>
      <c r="D122" s="2">
        <f>осн!AH122</f>
        <v>0</v>
      </c>
      <c r="E122" s="2" t="s">
        <v>772</v>
      </c>
      <c r="F122" s="2">
        <f>осн!Z122</f>
        <v>0</v>
      </c>
      <c r="G122">
        <f>осн!AE122</f>
        <v>0</v>
      </c>
      <c r="H122" s="52" t="str">
        <f t="shared" si="2"/>
        <v>INSERT INTO `ez_assets` (`id`, `parent_id`, `lft`, `rgt`, `level`, `name`, `title`, `rules`) VALUES (222, 0, 0, 3, 'com_content.category.0', '0', '{}');</v>
      </c>
      <c r="I122" s="35" t="s">
        <v>779</v>
      </c>
      <c r="J122" s="2">
        <f>cont!C122</f>
        <v>370</v>
      </c>
      <c r="K122" s="2" t="e">
        <f>осн!I122</f>
        <v>#N/A</v>
      </c>
      <c r="L122" s="2" t="e">
        <f>осн!AB122+Y122</f>
        <v>#N/A</v>
      </c>
      <c r="M122" s="2" t="e">
        <f>осн!AC122-Y122</f>
        <v>#N/A</v>
      </c>
      <c r="N122" s="2" t="s">
        <v>781</v>
      </c>
      <c r="O122" s="2">
        <f>cont!W122</f>
        <v>0</v>
      </c>
      <c r="P122" s="20">
        <f>cont!D122</f>
        <v>0</v>
      </c>
      <c r="Q122" s="52" t="e">
        <f t="shared" si="3"/>
        <v>#N/A</v>
      </c>
      <c r="Y122" s="2">
        <v>1</v>
      </c>
    </row>
    <row r="123" spans="1:25" x14ac:dyDescent="0.25">
      <c r="A123" s="51" t="s">
        <v>779</v>
      </c>
      <c r="B123" s="2">
        <f>осн!AF123</f>
        <v>223</v>
      </c>
      <c r="C123" s="2">
        <f>осн!AA123</f>
        <v>0</v>
      </c>
      <c r="D123" s="2">
        <f>осн!AH123</f>
        <v>0</v>
      </c>
      <c r="E123" s="2" t="s">
        <v>772</v>
      </c>
      <c r="F123" s="2">
        <f>осн!Z123</f>
        <v>0</v>
      </c>
      <c r="G123">
        <f>осн!AE123</f>
        <v>0</v>
      </c>
      <c r="H123" s="52" t="str">
        <f t="shared" si="2"/>
        <v>INSERT INTO `ez_assets` (`id`, `parent_id`, `lft`, `rgt`, `level`, `name`, `title`, `rules`) VALUES (223, 0, 0, 3, 'com_content.category.0', '0', '{}');</v>
      </c>
      <c r="I123" s="35" t="s">
        <v>779</v>
      </c>
      <c r="J123" s="2">
        <f>cont!C123</f>
        <v>371</v>
      </c>
      <c r="K123" s="2" t="e">
        <f>осн!I123</f>
        <v>#N/A</v>
      </c>
      <c r="L123" s="2" t="e">
        <f>осн!AB123+Y123</f>
        <v>#N/A</v>
      </c>
      <c r="M123" s="2" t="e">
        <f>осн!AC123-Y123</f>
        <v>#N/A</v>
      </c>
      <c r="N123" s="2" t="s">
        <v>781</v>
      </c>
      <c r="O123" s="2">
        <f>cont!W123</f>
        <v>0</v>
      </c>
      <c r="P123" s="20">
        <f>cont!D123</f>
        <v>0</v>
      </c>
      <c r="Q123" s="52" t="e">
        <f t="shared" si="3"/>
        <v>#N/A</v>
      </c>
      <c r="Y123" s="2">
        <v>2</v>
      </c>
    </row>
    <row r="124" spans="1:25" x14ac:dyDescent="0.25">
      <c r="A124" s="51" t="s">
        <v>779</v>
      </c>
      <c r="B124" s="2">
        <f>осн!AF124</f>
        <v>224</v>
      </c>
      <c r="C124" s="2">
        <f>осн!AA124</f>
        <v>0</v>
      </c>
      <c r="D124" s="2">
        <f>осн!AH124</f>
        <v>0</v>
      </c>
      <c r="E124" s="2" t="s">
        <v>772</v>
      </c>
      <c r="F124" s="2">
        <f>осн!Z124</f>
        <v>0</v>
      </c>
      <c r="G124">
        <f>осн!AE124</f>
        <v>0</v>
      </c>
      <c r="H124" s="52" t="str">
        <f t="shared" si="2"/>
        <v>INSERT INTO `ez_assets` (`id`, `parent_id`, `lft`, `rgt`, `level`, `name`, `title`, `rules`) VALUES (224, 0, 0, 3, 'com_content.category.0', '0', '{}');</v>
      </c>
      <c r="I124" s="35" t="s">
        <v>779</v>
      </c>
      <c r="J124" s="2">
        <f>cont!C124</f>
        <v>372</v>
      </c>
      <c r="K124" s="2" t="e">
        <f>осн!I124</f>
        <v>#N/A</v>
      </c>
      <c r="L124" s="2" t="e">
        <f>осн!AB124+Y124</f>
        <v>#N/A</v>
      </c>
      <c r="M124" s="2" t="e">
        <f>осн!AC124-Y124</f>
        <v>#N/A</v>
      </c>
      <c r="N124" s="2" t="s">
        <v>781</v>
      </c>
      <c r="O124" s="2">
        <f>cont!W124</f>
        <v>0</v>
      </c>
      <c r="P124" s="20">
        <f>cont!D124</f>
        <v>0</v>
      </c>
      <c r="Q124" s="52" t="e">
        <f t="shared" si="3"/>
        <v>#N/A</v>
      </c>
      <c r="Y124" s="2">
        <v>3</v>
      </c>
    </row>
    <row r="125" spans="1:25" x14ac:dyDescent="0.25">
      <c r="A125" s="51" t="s">
        <v>779</v>
      </c>
      <c r="B125" s="2">
        <f>осн!AF125</f>
        <v>225</v>
      </c>
      <c r="C125" s="2">
        <f>осн!AA125</f>
        <v>0</v>
      </c>
      <c r="D125" s="2">
        <f>осн!AH125</f>
        <v>0</v>
      </c>
      <c r="E125" s="2" t="s">
        <v>772</v>
      </c>
      <c r="F125" s="2">
        <f>осн!Z125</f>
        <v>0</v>
      </c>
      <c r="G125">
        <f>осн!AE125</f>
        <v>0</v>
      </c>
      <c r="H125" s="52" t="str">
        <f t="shared" si="2"/>
        <v>INSERT INTO `ez_assets` (`id`, `parent_id`, `lft`, `rgt`, `level`, `name`, `title`, `rules`) VALUES (225, 0, 0, 3, 'com_content.category.0', '0', '{}');</v>
      </c>
      <c r="I125" s="35" t="s">
        <v>779</v>
      </c>
      <c r="J125" s="2">
        <f>cont!C125</f>
        <v>373</v>
      </c>
      <c r="K125" s="2" t="e">
        <f>осн!I125</f>
        <v>#N/A</v>
      </c>
      <c r="L125" s="2" t="e">
        <f>осн!AB125+Y125</f>
        <v>#N/A</v>
      </c>
      <c r="M125" s="2" t="e">
        <f>осн!AC125-Y125</f>
        <v>#N/A</v>
      </c>
      <c r="N125" s="2" t="s">
        <v>781</v>
      </c>
      <c r="O125" s="2">
        <f>cont!W125</f>
        <v>0</v>
      </c>
      <c r="P125" s="20">
        <f>cont!D125</f>
        <v>0</v>
      </c>
      <c r="Q125" s="52" t="e">
        <f t="shared" si="3"/>
        <v>#N/A</v>
      </c>
      <c r="Y125" s="2">
        <v>4</v>
      </c>
    </row>
    <row r="126" spans="1:25" x14ac:dyDescent="0.25">
      <c r="A126" s="51" t="s">
        <v>779</v>
      </c>
      <c r="B126" s="2">
        <f>осн!AF126</f>
        <v>226</v>
      </c>
      <c r="C126" s="2">
        <f>осн!AA126</f>
        <v>0</v>
      </c>
      <c r="D126" s="2">
        <f>осн!AH126</f>
        <v>0</v>
      </c>
      <c r="E126" s="2" t="s">
        <v>772</v>
      </c>
      <c r="F126" s="2">
        <f>осн!Z126</f>
        <v>0</v>
      </c>
      <c r="G126">
        <f>осн!AE126</f>
        <v>0</v>
      </c>
      <c r="H126" s="52" t="str">
        <f t="shared" si="2"/>
        <v>INSERT INTO `ez_assets` (`id`, `parent_id`, `lft`, `rgt`, `level`, `name`, `title`, `rules`) VALUES (226, 0, 0, 3, 'com_content.category.0', '0', '{}');</v>
      </c>
      <c r="I126" s="35" t="s">
        <v>779</v>
      </c>
      <c r="J126" s="2">
        <f>cont!C126</f>
        <v>374</v>
      </c>
      <c r="K126" s="2" t="e">
        <f>осн!I126</f>
        <v>#N/A</v>
      </c>
      <c r="L126" s="2" t="e">
        <f>осн!AB126+Y126</f>
        <v>#N/A</v>
      </c>
      <c r="M126" s="2" t="e">
        <f>осн!AC126-Y126</f>
        <v>#N/A</v>
      </c>
      <c r="N126" s="2" t="s">
        <v>781</v>
      </c>
      <c r="O126" s="2">
        <f>cont!W126</f>
        <v>0</v>
      </c>
      <c r="P126" s="20">
        <f>cont!D126</f>
        <v>0</v>
      </c>
      <c r="Q126" s="52" t="e">
        <f t="shared" si="3"/>
        <v>#N/A</v>
      </c>
      <c r="Y126" s="2">
        <v>5</v>
      </c>
    </row>
    <row r="127" spans="1:25" x14ac:dyDescent="0.25">
      <c r="A127" s="51" t="s">
        <v>779</v>
      </c>
      <c r="B127" s="2">
        <f>осн!AF127</f>
        <v>227</v>
      </c>
      <c r="C127" s="2">
        <f>осн!AA127</f>
        <v>0</v>
      </c>
      <c r="D127" s="2">
        <f>осн!AH127</f>
        <v>0</v>
      </c>
      <c r="E127" s="2" t="s">
        <v>772</v>
      </c>
      <c r="F127" s="2">
        <f>осн!Z127</f>
        <v>0</v>
      </c>
      <c r="G127">
        <f>осн!AE127</f>
        <v>0</v>
      </c>
      <c r="H127" s="52" t="str">
        <f t="shared" si="2"/>
        <v>INSERT INTO `ez_assets` (`id`, `parent_id`, `lft`, `rgt`, `level`, `name`, `title`, `rules`) VALUES (227, 0, 0, 3, 'com_content.category.0', '0', '{}');</v>
      </c>
      <c r="I127" s="35" t="s">
        <v>779</v>
      </c>
      <c r="J127" s="2">
        <f>cont!C127</f>
        <v>375</v>
      </c>
      <c r="K127" s="2" t="e">
        <f>осн!I127</f>
        <v>#N/A</v>
      </c>
      <c r="L127" s="2" t="e">
        <f>осн!AB127+Y127</f>
        <v>#N/A</v>
      </c>
      <c r="M127" s="2" t="e">
        <f>осн!AC127-Y127</f>
        <v>#N/A</v>
      </c>
      <c r="N127" s="2" t="s">
        <v>781</v>
      </c>
      <c r="O127" s="2">
        <f>cont!W127</f>
        <v>0</v>
      </c>
      <c r="P127" s="20">
        <f>cont!D127</f>
        <v>0</v>
      </c>
      <c r="Q127" s="52" t="e">
        <f t="shared" si="3"/>
        <v>#N/A</v>
      </c>
      <c r="Y127" s="2">
        <v>1</v>
      </c>
    </row>
    <row r="128" spans="1:25" x14ac:dyDescent="0.25">
      <c r="A128" s="51" t="s">
        <v>779</v>
      </c>
      <c r="B128" s="2">
        <f>осн!AF128</f>
        <v>228</v>
      </c>
      <c r="C128" s="2">
        <f>осн!AA128</f>
        <v>0</v>
      </c>
      <c r="D128" s="2">
        <f>осн!AH128</f>
        <v>0</v>
      </c>
      <c r="E128" s="2" t="s">
        <v>772</v>
      </c>
      <c r="F128" s="2">
        <f>осн!Z128</f>
        <v>0</v>
      </c>
      <c r="G128">
        <f>осн!AE128</f>
        <v>0</v>
      </c>
      <c r="H128" s="52" t="str">
        <f t="shared" si="2"/>
        <v>INSERT INTO `ez_assets` (`id`, `parent_id`, `lft`, `rgt`, `level`, `name`, `title`, `rules`) VALUES (228, 0, 0, 3, 'com_content.category.0', '0', '{}');</v>
      </c>
      <c r="I128" s="35" t="s">
        <v>779</v>
      </c>
      <c r="J128" s="2">
        <f>cont!C128</f>
        <v>376</v>
      </c>
      <c r="K128" s="2" t="e">
        <f>осн!I128</f>
        <v>#N/A</v>
      </c>
      <c r="L128" s="2" t="e">
        <f>осн!AB128+Y128</f>
        <v>#N/A</v>
      </c>
      <c r="M128" s="2" t="e">
        <f>осн!AC128-Y128</f>
        <v>#N/A</v>
      </c>
      <c r="N128" s="2" t="s">
        <v>781</v>
      </c>
      <c r="O128" s="2">
        <f>cont!W128</f>
        <v>0</v>
      </c>
      <c r="P128" s="20">
        <f>cont!D128</f>
        <v>0</v>
      </c>
      <c r="Q128" s="52" t="e">
        <f t="shared" si="3"/>
        <v>#N/A</v>
      </c>
      <c r="Y128" s="2">
        <v>2</v>
      </c>
    </row>
    <row r="129" spans="1:25" x14ac:dyDescent="0.25">
      <c r="A129" s="51" t="s">
        <v>779</v>
      </c>
      <c r="B129" s="2">
        <f>осн!AF129</f>
        <v>229</v>
      </c>
      <c r="C129" s="2">
        <f>осн!AA129</f>
        <v>0</v>
      </c>
      <c r="D129" s="2">
        <f>осн!AH129</f>
        <v>0</v>
      </c>
      <c r="E129" s="2" t="s">
        <v>772</v>
      </c>
      <c r="F129" s="2">
        <f>осн!Z129</f>
        <v>0</v>
      </c>
      <c r="G129">
        <f>осн!AE129</f>
        <v>0</v>
      </c>
      <c r="H129" s="52" t="str">
        <f t="shared" si="2"/>
        <v>INSERT INTO `ez_assets` (`id`, `parent_id`, `lft`, `rgt`, `level`, `name`, `title`, `rules`) VALUES (229, 0, 0, 3, 'com_content.category.0', '0', '{}');</v>
      </c>
      <c r="I129" s="35" t="s">
        <v>779</v>
      </c>
      <c r="J129" s="2">
        <f>cont!C129</f>
        <v>377</v>
      </c>
      <c r="K129" s="2" t="e">
        <f>осн!I129</f>
        <v>#N/A</v>
      </c>
      <c r="L129" s="2" t="e">
        <f>осн!AB129+Y129</f>
        <v>#N/A</v>
      </c>
      <c r="M129" s="2" t="e">
        <f>осн!AC129-Y129</f>
        <v>#N/A</v>
      </c>
      <c r="N129" s="2" t="s">
        <v>781</v>
      </c>
      <c r="O129" s="2">
        <f>cont!W129</f>
        <v>0</v>
      </c>
      <c r="P129" s="20">
        <f>cont!D129</f>
        <v>0</v>
      </c>
      <c r="Q129" s="52" t="e">
        <f t="shared" si="3"/>
        <v>#N/A</v>
      </c>
      <c r="Y129" s="2">
        <v>3</v>
      </c>
    </row>
    <row r="130" spans="1:25" x14ac:dyDescent="0.25">
      <c r="A130" s="51" t="s">
        <v>779</v>
      </c>
      <c r="B130" s="2">
        <f>осн!AF130</f>
        <v>230</v>
      </c>
      <c r="C130" s="2">
        <f>осн!AA130</f>
        <v>0</v>
      </c>
      <c r="D130" s="2">
        <f>осн!AH130</f>
        <v>0</v>
      </c>
      <c r="E130" s="2" t="s">
        <v>772</v>
      </c>
      <c r="F130" s="2">
        <f>осн!Z130</f>
        <v>0</v>
      </c>
      <c r="G130">
        <f>осн!AE130</f>
        <v>0</v>
      </c>
      <c r="H130" s="52" t="str">
        <f t="shared" si="2"/>
        <v>INSERT INTO `ez_assets` (`id`, `parent_id`, `lft`, `rgt`, `level`, `name`, `title`, `rules`) VALUES (230, 0, 0, 3, 'com_content.category.0', '0', '{}');</v>
      </c>
      <c r="I130" s="35" t="s">
        <v>779</v>
      </c>
      <c r="J130" s="2">
        <f>cont!C130</f>
        <v>378</v>
      </c>
      <c r="K130" s="2" t="e">
        <f>осн!I130</f>
        <v>#N/A</v>
      </c>
      <c r="L130" s="2" t="e">
        <f>осн!AB130+Y130</f>
        <v>#N/A</v>
      </c>
      <c r="M130" s="2" t="e">
        <f>осн!AC130-Y130</f>
        <v>#N/A</v>
      </c>
      <c r="N130" s="2" t="s">
        <v>781</v>
      </c>
      <c r="O130" s="2">
        <f>cont!W130</f>
        <v>0</v>
      </c>
      <c r="P130" s="20">
        <f>cont!D130</f>
        <v>0</v>
      </c>
      <c r="Q130" s="52" t="e">
        <f t="shared" si="3"/>
        <v>#N/A</v>
      </c>
      <c r="Y130" s="2">
        <v>4</v>
      </c>
    </row>
    <row r="131" spans="1:25" x14ac:dyDescent="0.25">
      <c r="A131" s="51" t="s">
        <v>779</v>
      </c>
      <c r="B131" s="2">
        <f>осн!AF131</f>
        <v>231</v>
      </c>
      <c r="C131" s="2">
        <f>осн!Z131</f>
        <v>0</v>
      </c>
      <c r="D131" s="2">
        <f>осн!AH131</f>
        <v>0</v>
      </c>
      <c r="E131" s="2" t="s">
        <v>772</v>
      </c>
      <c r="F131" s="2">
        <f>осн!Z131</f>
        <v>0</v>
      </c>
      <c r="G131">
        <f>осн!AE131</f>
        <v>0</v>
      </c>
      <c r="H131" s="52" t="str">
        <f t="shared" ref="H131:H194" si="4">A131&amp;B131&amp;", "&amp;C131&amp;", "&amp;D131&amp;E131&amp;F131&amp;"', '"&amp;G131&amp;"', '{}');"</f>
        <v>INSERT INTO `ez_assets` (`id`, `parent_id`, `lft`, `rgt`, `level`, `name`, `title`, `rules`) VALUES (231, 0, 0, 3, 'com_content.category.0', '0', '{}');</v>
      </c>
      <c r="I131" s="35" t="s">
        <v>779</v>
      </c>
      <c r="J131" s="2">
        <f>cont!C131</f>
        <v>379</v>
      </c>
      <c r="K131" s="2" t="e">
        <f>осн!I131</f>
        <v>#N/A</v>
      </c>
      <c r="L131" s="2" t="e">
        <f>осн!AB131+Y131</f>
        <v>#N/A</v>
      </c>
      <c r="M131" s="2" t="e">
        <f>осн!AC131-Y131</f>
        <v>#N/A</v>
      </c>
      <c r="N131" s="2" t="s">
        <v>781</v>
      </c>
      <c r="O131" s="2">
        <f>cont!W131</f>
        <v>0</v>
      </c>
      <c r="P131" s="20">
        <f>cont!D131</f>
        <v>0</v>
      </c>
      <c r="Q131" s="52" t="e">
        <f t="shared" ref="Q131:Q194" si="5">I131&amp;J131&amp;", "&amp;K131&amp;", "&amp;L131&amp;", "&amp;M131&amp;N131&amp;O131&amp;"', '"&amp;P131&amp;"', '{}');"</f>
        <v>#N/A</v>
      </c>
      <c r="Y131" s="2">
        <v>5</v>
      </c>
    </row>
    <row r="132" spans="1:25" x14ac:dyDescent="0.25">
      <c r="A132" s="51" t="s">
        <v>779</v>
      </c>
      <c r="B132" s="2">
        <f>осн!AF132</f>
        <v>232</v>
      </c>
      <c r="C132" s="2">
        <f>осн!Z132</f>
        <v>0</v>
      </c>
      <c r="D132" s="2">
        <f>осн!AH132</f>
        <v>0</v>
      </c>
      <c r="E132" s="2" t="s">
        <v>772</v>
      </c>
      <c r="F132" s="2">
        <f>осн!Z132</f>
        <v>0</v>
      </c>
      <c r="G132">
        <f>осн!AE132</f>
        <v>0</v>
      </c>
      <c r="H132" s="52" t="str">
        <f t="shared" si="4"/>
        <v>INSERT INTO `ez_assets` (`id`, `parent_id`, `lft`, `rgt`, `level`, `name`, `title`, `rules`) VALUES (232, 0, 0, 3, 'com_content.category.0', '0', '{}');</v>
      </c>
      <c r="I132" s="35" t="s">
        <v>779</v>
      </c>
      <c r="J132" s="2">
        <f>cont!C132</f>
        <v>380</v>
      </c>
      <c r="K132" s="2" t="e">
        <f>осн!I132</f>
        <v>#N/A</v>
      </c>
      <c r="L132" s="2" t="e">
        <f>осн!AB132+Y132</f>
        <v>#N/A</v>
      </c>
      <c r="M132" s="2" t="e">
        <f>осн!AC132-Y132</f>
        <v>#N/A</v>
      </c>
      <c r="N132" s="2" t="s">
        <v>781</v>
      </c>
      <c r="O132" s="2">
        <f>cont!W132</f>
        <v>0</v>
      </c>
      <c r="P132" s="20">
        <f>cont!D132</f>
        <v>0</v>
      </c>
      <c r="Q132" s="52" t="e">
        <f t="shared" si="5"/>
        <v>#N/A</v>
      </c>
      <c r="Y132" s="2">
        <v>1</v>
      </c>
    </row>
    <row r="133" spans="1:25" x14ac:dyDescent="0.25">
      <c r="A133" s="51" t="s">
        <v>779</v>
      </c>
      <c r="B133" s="2">
        <f>осн!AF133</f>
        <v>233</v>
      </c>
      <c r="C133" s="2">
        <f>осн!Z133</f>
        <v>0</v>
      </c>
      <c r="D133" s="2">
        <f>осн!AH133</f>
        <v>0</v>
      </c>
      <c r="E133" s="2" t="s">
        <v>772</v>
      </c>
      <c r="F133" s="2">
        <f>осн!Z133</f>
        <v>0</v>
      </c>
      <c r="G133">
        <f>осн!AE133</f>
        <v>0</v>
      </c>
      <c r="H133" s="52" t="str">
        <f t="shared" si="4"/>
        <v>INSERT INTO `ez_assets` (`id`, `parent_id`, `lft`, `rgt`, `level`, `name`, `title`, `rules`) VALUES (233, 0, 0, 3, 'com_content.category.0', '0', '{}');</v>
      </c>
      <c r="I133" s="35" t="s">
        <v>779</v>
      </c>
      <c r="J133" s="2">
        <f>cont!C133</f>
        <v>381</v>
      </c>
      <c r="K133" s="2" t="e">
        <f>осн!I133</f>
        <v>#N/A</v>
      </c>
      <c r="L133" s="2" t="e">
        <f>осн!AB133+Y133</f>
        <v>#N/A</v>
      </c>
      <c r="M133" s="2" t="e">
        <f>осн!AC133-Y133</f>
        <v>#N/A</v>
      </c>
      <c r="N133" s="2" t="s">
        <v>781</v>
      </c>
      <c r="O133" s="2">
        <f>cont!W133</f>
        <v>0</v>
      </c>
      <c r="P133" s="20">
        <f>cont!D133</f>
        <v>0</v>
      </c>
      <c r="Q133" s="52" t="e">
        <f t="shared" si="5"/>
        <v>#N/A</v>
      </c>
      <c r="Y133" s="2">
        <v>2</v>
      </c>
    </row>
    <row r="134" spans="1:25" x14ac:dyDescent="0.25">
      <c r="A134" s="51" t="s">
        <v>779</v>
      </c>
      <c r="B134" s="2">
        <f>осн!AF134</f>
        <v>234</v>
      </c>
      <c r="C134" s="2">
        <f>осн!Z134</f>
        <v>0</v>
      </c>
      <c r="D134" s="2">
        <f>осн!AH134</f>
        <v>0</v>
      </c>
      <c r="E134" s="2" t="s">
        <v>772</v>
      </c>
      <c r="F134" s="2">
        <f>осн!Z134</f>
        <v>0</v>
      </c>
      <c r="G134">
        <f>осн!AE134</f>
        <v>0</v>
      </c>
      <c r="H134" s="52" t="str">
        <f t="shared" si="4"/>
        <v>INSERT INTO `ez_assets` (`id`, `parent_id`, `lft`, `rgt`, `level`, `name`, `title`, `rules`) VALUES (234, 0, 0, 3, 'com_content.category.0', '0', '{}');</v>
      </c>
      <c r="I134" s="35" t="s">
        <v>779</v>
      </c>
      <c r="J134" s="2">
        <f>cont!C134</f>
        <v>382</v>
      </c>
      <c r="K134" s="2" t="e">
        <f>осн!I134</f>
        <v>#N/A</v>
      </c>
      <c r="L134" s="2" t="e">
        <f>осн!AB134+Y134</f>
        <v>#N/A</v>
      </c>
      <c r="M134" s="2" t="e">
        <f>осн!AC134-Y134</f>
        <v>#N/A</v>
      </c>
      <c r="N134" s="2" t="s">
        <v>781</v>
      </c>
      <c r="O134" s="2">
        <f>cont!W134</f>
        <v>0</v>
      </c>
      <c r="P134" s="20">
        <f>cont!D134</f>
        <v>0</v>
      </c>
      <c r="Q134" s="52" t="e">
        <f t="shared" si="5"/>
        <v>#N/A</v>
      </c>
      <c r="Y134" s="2">
        <v>3</v>
      </c>
    </row>
    <row r="135" spans="1:25" x14ac:dyDescent="0.25">
      <c r="A135" s="51" t="s">
        <v>779</v>
      </c>
      <c r="B135" s="2">
        <f>осн!AF135</f>
        <v>235</v>
      </c>
      <c r="C135" s="2">
        <f>осн!Z135</f>
        <v>0</v>
      </c>
      <c r="D135" s="2">
        <f>осн!AH135</f>
        <v>0</v>
      </c>
      <c r="E135" s="2" t="s">
        <v>772</v>
      </c>
      <c r="F135" s="2">
        <f>осн!Z135</f>
        <v>0</v>
      </c>
      <c r="G135">
        <f>осн!AE135</f>
        <v>0</v>
      </c>
      <c r="H135" s="52" t="str">
        <f t="shared" si="4"/>
        <v>INSERT INTO `ez_assets` (`id`, `parent_id`, `lft`, `rgt`, `level`, `name`, `title`, `rules`) VALUES (235, 0, 0, 3, 'com_content.category.0', '0', '{}');</v>
      </c>
      <c r="I135" s="35" t="s">
        <v>779</v>
      </c>
      <c r="J135" s="2">
        <f>cont!C135</f>
        <v>383</v>
      </c>
      <c r="K135" s="2" t="e">
        <f>осн!I135</f>
        <v>#N/A</v>
      </c>
      <c r="L135" s="2" t="e">
        <f>осн!AB135+Y135</f>
        <v>#N/A</v>
      </c>
      <c r="M135" s="2" t="e">
        <f>осн!AC135-Y135</f>
        <v>#N/A</v>
      </c>
      <c r="N135" s="2" t="s">
        <v>781</v>
      </c>
      <c r="O135" s="2">
        <f>cont!W135</f>
        <v>0</v>
      </c>
      <c r="P135" s="20">
        <f>cont!D135</f>
        <v>0</v>
      </c>
      <c r="Q135" s="52" t="e">
        <f t="shared" si="5"/>
        <v>#N/A</v>
      </c>
      <c r="Y135" s="2">
        <v>4</v>
      </c>
    </row>
    <row r="136" spans="1:25" x14ac:dyDescent="0.25">
      <c r="A136" s="51" t="s">
        <v>779</v>
      </c>
      <c r="B136" s="2">
        <f>осн!AF136</f>
        <v>236</v>
      </c>
      <c r="C136" s="2">
        <f>осн!Z136</f>
        <v>0</v>
      </c>
      <c r="D136" s="2">
        <f>осн!AH136</f>
        <v>0</v>
      </c>
      <c r="E136" s="2" t="s">
        <v>772</v>
      </c>
      <c r="F136" s="2">
        <f>осн!Z136</f>
        <v>0</v>
      </c>
      <c r="G136">
        <f>осн!AE136</f>
        <v>0</v>
      </c>
      <c r="H136" s="52" t="str">
        <f t="shared" si="4"/>
        <v>INSERT INTO `ez_assets` (`id`, `parent_id`, `lft`, `rgt`, `level`, `name`, `title`, `rules`) VALUES (236, 0, 0, 3, 'com_content.category.0', '0', '{}');</v>
      </c>
      <c r="I136" s="35" t="s">
        <v>779</v>
      </c>
      <c r="J136" s="2">
        <f>cont!C136</f>
        <v>384</v>
      </c>
      <c r="K136" s="2" t="e">
        <f>осн!I136</f>
        <v>#N/A</v>
      </c>
      <c r="L136" s="2" t="e">
        <f>осн!AB136+Y136</f>
        <v>#N/A</v>
      </c>
      <c r="M136" s="2" t="e">
        <f>осн!AC136-Y136</f>
        <v>#N/A</v>
      </c>
      <c r="N136" s="2" t="s">
        <v>781</v>
      </c>
      <c r="O136" s="2">
        <f>cont!W136</f>
        <v>0</v>
      </c>
      <c r="P136" s="20">
        <f>cont!D136</f>
        <v>0</v>
      </c>
      <c r="Q136" s="52" t="e">
        <f t="shared" si="5"/>
        <v>#N/A</v>
      </c>
      <c r="Y136" s="2">
        <v>5</v>
      </c>
    </row>
    <row r="137" spans="1:25" x14ac:dyDescent="0.25">
      <c r="A137" s="51" t="s">
        <v>779</v>
      </c>
      <c r="B137" s="2">
        <f>осн!AF137</f>
        <v>237</v>
      </c>
      <c r="C137" s="2">
        <f>осн!Z137</f>
        <v>0</v>
      </c>
      <c r="D137" s="2">
        <f>осн!AH137</f>
        <v>0</v>
      </c>
      <c r="E137" s="2" t="s">
        <v>772</v>
      </c>
      <c r="F137" s="2">
        <f>осн!Z137</f>
        <v>0</v>
      </c>
      <c r="G137">
        <f>осн!AE137</f>
        <v>0</v>
      </c>
      <c r="H137" s="52" t="str">
        <f t="shared" si="4"/>
        <v>INSERT INTO `ez_assets` (`id`, `parent_id`, `lft`, `rgt`, `level`, `name`, `title`, `rules`) VALUES (237, 0, 0, 3, 'com_content.category.0', '0', '{}');</v>
      </c>
      <c r="I137" s="35" t="s">
        <v>779</v>
      </c>
      <c r="J137" s="2">
        <f>cont!C137</f>
        <v>385</v>
      </c>
      <c r="K137" s="2" t="e">
        <f>осн!I137</f>
        <v>#N/A</v>
      </c>
      <c r="L137" s="2" t="e">
        <f>осн!AB137+Y137</f>
        <v>#N/A</v>
      </c>
      <c r="M137" s="2" t="e">
        <f>осн!AC137-Y137</f>
        <v>#N/A</v>
      </c>
      <c r="N137" s="2" t="s">
        <v>781</v>
      </c>
      <c r="O137" s="2">
        <f>cont!W137</f>
        <v>0</v>
      </c>
      <c r="P137" s="20">
        <f>cont!D137</f>
        <v>0</v>
      </c>
      <c r="Q137" s="52" t="e">
        <f t="shared" si="5"/>
        <v>#N/A</v>
      </c>
      <c r="Y137" s="2">
        <v>1</v>
      </c>
    </row>
    <row r="138" spans="1:25" x14ac:dyDescent="0.25">
      <c r="A138" s="51" t="s">
        <v>779</v>
      </c>
      <c r="B138" s="2">
        <f>осн!AF138</f>
        <v>238</v>
      </c>
      <c r="C138" s="2">
        <f>осн!Z138</f>
        <v>0</v>
      </c>
      <c r="D138" s="2">
        <f>осн!AH138</f>
        <v>0</v>
      </c>
      <c r="E138" s="2" t="s">
        <v>772</v>
      </c>
      <c r="F138" s="2">
        <f>осн!Z138</f>
        <v>0</v>
      </c>
      <c r="G138">
        <f>осн!AE138</f>
        <v>0</v>
      </c>
      <c r="H138" s="52" t="str">
        <f t="shared" si="4"/>
        <v>INSERT INTO `ez_assets` (`id`, `parent_id`, `lft`, `rgt`, `level`, `name`, `title`, `rules`) VALUES (238, 0, 0, 3, 'com_content.category.0', '0', '{}');</v>
      </c>
      <c r="I138" s="35" t="s">
        <v>779</v>
      </c>
      <c r="J138" s="2">
        <f>cont!C138</f>
        <v>386</v>
      </c>
      <c r="K138" s="2" t="e">
        <f>осн!I138</f>
        <v>#N/A</v>
      </c>
      <c r="L138" s="2" t="e">
        <f>осн!AB138+Y138</f>
        <v>#N/A</v>
      </c>
      <c r="M138" s="2" t="e">
        <f>осн!AC138-Y138</f>
        <v>#N/A</v>
      </c>
      <c r="N138" s="2" t="s">
        <v>781</v>
      </c>
      <c r="O138" s="2">
        <f>cont!W138</f>
        <v>0</v>
      </c>
      <c r="P138" s="20">
        <f>cont!D138</f>
        <v>0</v>
      </c>
      <c r="Q138" s="52" t="e">
        <f t="shared" si="5"/>
        <v>#N/A</v>
      </c>
      <c r="Y138" s="2">
        <v>2</v>
      </c>
    </row>
    <row r="139" spans="1:25" x14ac:dyDescent="0.25">
      <c r="A139" s="51" t="s">
        <v>779</v>
      </c>
      <c r="B139" s="2">
        <f>осн!AF139</f>
        <v>239</v>
      </c>
      <c r="C139" s="2">
        <f>осн!Z139</f>
        <v>0</v>
      </c>
      <c r="D139" s="2">
        <f>осн!AH139</f>
        <v>0</v>
      </c>
      <c r="E139" s="2" t="s">
        <v>772</v>
      </c>
      <c r="F139" s="2">
        <f>осн!Z139</f>
        <v>0</v>
      </c>
      <c r="G139">
        <f>осн!AE139</f>
        <v>0</v>
      </c>
      <c r="H139" s="52" t="str">
        <f t="shared" si="4"/>
        <v>INSERT INTO `ez_assets` (`id`, `parent_id`, `lft`, `rgt`, `level`, `name`, `title`, `rules`) VALUES (239, 0, 0, 3, 'com_content.category.0', '0', '{}');</v>
      </c>
      <c r="I139" s="35" t="s">
        <v>779</v>
      </c>
      <c r="J139" s="2">
        <f>cont!C139</f>
        <v>387</v>
      </c>
      <c r="K139" s="2" t="e">
        <f>осн!I139</f>
        <v>#N/A</v>
      </c>
      <c r="L139" s="2" t="e">
        <f>осн!AB139+Y139</f>
        <v>#N/A</v>
      </c>
      <c r="M139" s="2" t="e">
        <f>осн!AC139-Y139</f>
        <v>#N/A</v>
      </c>
      <c r="N139" s="2" t="s">
        <v>781</v>
      </c>
      <c r="O139" s="2">
        <f>cont!W139</f>
        <v>0</v>
      </c>
      <c r="P139" s="20">
        <f>cont!D139</f>
        <v>0</v>
      </c>
      <c r="Q139" s="52" t="e">
        <f t="shared" si="5"/>
        <v>#N/A</v>
      </c>
      <c r="Y139" s="2">
        <v>3</v>
      </c>
    </row>
    <row r="140" spans="1:25" x14ac:dyDescent="0.25">
      <c r="A140" s="51" t="s">
        <v>779</v>
      </c>
      <c r="B140" s="2">
        <f>осн!AF140</f>
        <v>240</v>
      </c>
      <c r="C140" s="2">
        <f>осн!Z140</f>
        <v>0</v>
      </c>
      <c r="D140" s="2">
        <f>осн!AH140</f>
        <v>0</v>
      </c>
      <c r="E140" s="2" t="s">
        <v>772</v>
      </c>
      <c r="F140" s="2">
        <f>осн!Z140</f>
        <v>0</v>
      </c>
      <c r="G140">
        <f>осн!AE140</f>
        <v>0</v>
      </c>
      <c r="H140" s="52" t="str">
        <f t="shared" si="4"/>
        <v>INSERT INTO `ez_assets` (`id`, `parent_id`, `lft`, `rgt`, `level`, `name`, `title`, `rules`) VALUES (240, 0, 0, 3, 'com_content.category.0', '0', '{}');</v>
      </c>
      <c r="I140" s="35" t="s">
        <v>779</v>
      </c>
      <c r="J140" s="2">
        <f>cont!C140</f>
        <v>388</v>
      </c>
      <c r="K140" s="2" t="e">
        <f>осн!I140</f>
        <v>#N/A</v>
      </c>
      <c r="L140" s="2" t="e">
        <f>осн!AB140+Y140</f>
        <v>#N/A</v>
      </c>
      <c r="M140" s="2" t="e">
        <f>осн!AC140-Y140</f>
        <v>#N/A</v>
      </c>
      <c r="N140" s="2" t="s">
        <v>781</v>
      </c>
      <c r="O140" s="2">
        <f>cont!W140</f>
        <v>0</v>
      </c>
      <c r="P140" s="20">
        <f>cont!D140</f>
        <v>0</v>
      </c>
      <c r="Q140" s="52" t="e">
        <f t="shared" si="5"/>
        <v>#N/A</v>
      </c>
      <c r="Y140" s="2">
        <v>4</v>
      </c>
    </row>
    <row r="141" spans="1:25" x14ac:dyDescent="0.25">
      <c r="A141" s="51" t="s">
        <v>779</v>
      </c>
      <c r="B141" s="2">
        <f>осн!AF141</f>
        <v>241</v>
      </c>
      <c r="C141" s="2">
        <f>осн!Z141</f>
        <v>0</v>
      </c>
      <c r="D141" s="2">
        <f>осн!AH141</f>
        <v>0</v>
      </c>
      <c r="E141" s="2" t="s">
        <v>772</v>
      </c>
      <c r="F141" s="2">
        <f>осн!Z141</f>
        <v>0</v>
      </c>
      <c r="G141">
        <f>осн!AE141</f>
        <v>0</v>
      </c>
      <c r="H141" s="52" t="str">
        <f t="shared" si="4"/>
        <v>INSERT INTO `ez_assets` (`id`, `parent_id`, `lft`, `rgt`, `level`, `name`, `title`, `rules`) VALUES (241, 0, 0, 3, 'com_content.category.0', '0', '{}');</v>
      </c>
      <c r="I141" s="35" t="s">
        <v>779</v>
      </c>
      <c r="J141" s="2">
        <f>cont!C141</f>
        <v>389</v>
      </c>
      <c r="K141" s="2" t="e">
        <f>осн!I141</f>
        <v>#N/A</v>
      </c>
      <c r="L141" s="2" t="e">
        <f>осн!AB141+Y141</f>
        <v>#N/A</v>
      </c>
      <c r="M141" s="2" t="e">
        <f>осн!AC141-Y141</f>
        <v>#N/A</v>
      </c>
      <c r="N141" s="2" t="s">
        <v>781</v>
      </c>
      <c r="O141" s="2">
        <f>cont!W141</f>
        <v>0</v>
      </c>
      <c r="P141" s="20">
        <f>cont!D141</f>
        <v>0</v>
      </c>
      <c r="Q141" s="52" t="e">
        <f t="shared" si="5"/>
        <v>#N/A</v>
      </c>
      <c r="Y141" s="2">
        <v>5</v>
      </c>
    </row>
    <row r="142" spans="1:25" x14ac:dyDescent="0.25">
      <c r="A142" s="51" t="s">
        <v>779</v>
      </c>
      <c r="B142" s="2">
        <f>осн!AF142</f>
        <v>242</v>
      </c>
      <c r="C142" s="2">
        <f>осн!Z142</f>
        <v>0</v>
      </c>
      <c r="D142" s="2">
        <f>осн!AH142</f>
        <v>0</v>
      </c>
      <c r="E142" s="2" t="s">
        <v>772</v>
      </c>
      <c r="F142" s="2">
        <f>осн!Z142</f>
        <v>0</v>
      </c>
      <c r="G142">
        <f>осн!AE142</f>
        <v>0</v>
      </c>
      <c r="H142" s="52" t="str">
        <f t="shared" si="4"/>
        <v>INSERT INTO `ez_assets` (`id`, `parent_id`, `lft`, `rgt`, `level`, `name`, `title`, `rules`) VALUES (242, 0, 0, 3, 'com_content.category.0', '0', '{}');</v>
      </c>
      <c r="I142" s="35" t="s">
        <v>779</v>
      </c>
      <c r="J142" s="2">
        <f>cont!C142</f>
        <v>390</v>
      </c>
      <c r="K142" s="2" t="e">
        <f>осн!I142</f>
        <v>#N/A</v>
      </c>
      <c r="L142" s="2" t="e">
        <f>осн!AB142+Y142</f>
        <v>#N/A</v>
      </c>
      <c r="M142" s="2" t="e">
        <f>осн!AC142-Y142</f>
        <v>#N/A</v>
      </c>
      <c r="N142" s="2" t="s">
        <v>781</v>
      </c>
      <c r="O142" s="2">
        <f>cont!W142</f>
        <v>0</v>
      </c>
      <c r="P142" s="20">
        <f>cont!D142</f>
        <v>0</v>
      </c>
      <c r="Q142" s="52" t="e">
        <f t="shared" si="5"/>
        <v>#N/A</v>
      </c>
      <c r="Y142" s="2">
        <v>1</v>
      </c>
    </row>
    <row r="143" spans="1:25" x14ac:dyDescent="0.25">
      <c r="A143" s="51" t="s">
        <v>779</v>
      </c>
      <c r="B143" s="2">
        <f>осн!AF143</f>
        <v>243</v>
      </c>
      <c r="C143" s="2">
        <f>осн!Z143</f>
        <v>0</v>
      </c>
      <c r="D143" s="2">
        <f>осн!AH143</f>
        <v>0</v>
      </c>
      <c r="E143" s="2" t="s">
        <v>772</v>
      </c>
      <c r="F143" s="2">
        <f>осн!Z143</f>
        <v>0</v>
      </c>
      <c r="G143">
        <f>осн!AE143</f>
        <v>0</v>
      </c>
      <c r="H143" s="52" t="str">
        <f t="shared" si="4"/>
        <v>INSERT INTO `ez_assets` (`id`, `parent_id`, `lft`, `rgt`, `level`, `name`, `title`, `rules`) VALUES (243, 0, 0, 3, 'com_content.category.0', '0', '{}');</v>
      </c>
      <c r="I143" s="35" t="s">
        <v>779</v>
      </c>
      <c r="J143" s="2">
        <f>cont!C143</f>
        <v>391</v>
      </c>
      <c r="K143" s="2" t="e">
        <f>осн!I143</f>
        <v>#N/A</v>
      </c>
      <c r="L143" s="2" t="e">
        <f>осн!AB143+Y143</f>
        <v>#N/A</v>
      </c>
      <c r="M143" s="2" t="e">
        <f>осн!AC143-Y143</f>
        <v>#N/A</v>
      </c>
      <c r="N143" s="2" t="s">
        <v>781</v>
      </c>
      <c r="O143" s="2">
        <f>cont!W143</f>
        <v>0</v>
      </c>
      <c r="P143" s="20">
        <f>cont!D143</f>
        <v>0</v>
      </c>
      <c r="Q143" s="52" t="e">
        <f t="shared" si="5"/>
        <v>#N/A</v>
      </c>
      <c r="Y143" s="2">
        <v>2</v>
      </c>
    </row>
    <row r="144" spans="1:25" x14ac:dyDescent="0.25">
      <c r="A144" s="51" t="s">
        <v>779</v>
      </c>
      <c r="B144" s="2">
        <f>осн!AF144</f>
        <v>244</v>
      </c>
      <c r="C144" s="2">
        <f>осн!Z144</f>
        <v>0</v>
      </c>
      <c r="D144" s="2">
        <f>осн!AH144</f>
        <v>0</v>
      </c>
      <c r="E144" s="2" t="s">
        <v>772</v>
      </c>
      <c r="F144" s="2">
        <f>осн!Z144</f>
        <v>0</v>
      </c>
      <c r="G144">
        <f>осн!AE144</f>
        <v>0</v>
      </c>
      <c r="H144" s="52" t="str">
        <f t="shared" si="4"/>
        <v>INSERT INTO `ez_assets` (`id`, `parent_id`, `lft`, `rgt`, `level`, `name`, `title`, `rules`) VALUES (244, 0, 0, 3, 'com_content.category.0', '0', '{}');</v>
      </c>
      <c r="I144" s="35" t="s">
        <v>779</v>
      </c>
      <c r="J144" s="2">
        <f>cont!C144</f>
        <v>392</v>
      </c>
      <c r="K144" s="2" t="e">
        <f>осн!I144</f>
        <v>#N/A</v>
      </c>
      <c r="L144" s="2" t="e">
        <f>осн!AB144+Y144</f>
        <v>#N/A</v>
      </c>
      <c r="M144" s="2" t="e">
        <f>осн!AC144-Y144</f>
        <v>#N/A</v>
      </c>
      <c r="N144" s="2" t="s">
        <v>781</v>
      </c>
      <c r="O144" s="2">
        <f>cont!W144</f>
        <v>0</v>
      </c>
      <c r="P144" s="20">
        <f>cont!D144</f>
        <v>0</v>
      </c>
      <c r="Q144" s="52" t="e">
        <f t="shared" si="5"/>
        <v>#N/A</v>
      </c>
      <c r="Y144" s="2">
        <v>3</v>
      </c>
    </row>
    <row r="145" spans="1:25" x14ac:dyDescent="0.25">
      <c r="A145" s="51" t="s">
        <v>779</v>
      </c>
      <c r="B145" s="2">
        <f>осн!AF145</f>
        <v>245</v>
      </c>
      <c r="C145" s="2">
        <f>осн!Z145</f>
        <v>0</v>
      </c>
      <c r="D145" s="2">
        <f>осн!AH145</f>
        <v>0</v>
      </c>
      <c r="E145" s="2" t="s">
        <v>772</v>
      </c>
      <c r="F145" s="2">
        <f>осн!Z145</f>
        <v>0</v>
      </c>
      <c r="G145">
        <f>осн!AE145</f>
        <v>0</v>
      </c>
      <c r="H145" s="52" t="str">
        <f t="shared" si="4"/>
        <v>INSERT INTO `ez_assets` (`id`, `parent_id`, `lft`, `rgt`, `level`, `name`, `title`, `rules`) VALUES (245, 0, 0, 3, 'com_content.category.0', '0', '{}');</v>
      </c>
      <c r="I145" s="35" t="s">
        <v>779</v>
      </c>
      <c r="J145" s="2">
        <f>cont!C145</f>
        <v>393</v>
      </c>
      <c r="K145" s="2" t="e">
        <f>осн!I145</f>
        <v>#N/A</v>
      </c>
      <c r="L145" s="2" t="e">
        <f>осн!AB145+Y145</f>
        <v>#N/A</v>
      </c>
      <c r="M145" s="2" t="e">
        <f>осн!AC145-Y145</f>
        <v>#N/A</v>
      </c>
      <c r="N145" s="2" t="s">
        <v>781</v>
      </c>
      <c r="O145" s="2">
        <f>cont!W145</f>
        <v>0</v>
      </c>
      <c r="P145" s="20">
        <f>cont!D145</f>
        <v>0</v>
      </c>
      <c r="Q145" s="52" t="e">
        <f t="shared" si="5"/>
        <v>#N/A</v>
      </c>
      <c r="Y145" s="2">
        <v>4</v>
      </c>
    </row>
    <row r="146" spans="1:25" x14ac:dyDescent="0.25">
      <c r="A146" s="51" t="s">
        <v>779</v>
      </c>
      <c r="B146" s="2">
        <f>осн!AF146</f>
        <v>246</v>
      </c>
      <c r="C146" s="2">
        <f>осн!Z146</f>
        <v>0</v>
      </c>
      <c r="D146" s="2">
        <f>осн!AH146</f>
        <v>0</v>
      </c>
      <c r="E146" s="2" t="s">
        <v>772</v>
      </c>
      <c r="F146" s="2">
        <f>осн!Z146</f>
        <v>0</v>
      </c>
      <c r="G146">
        <f>осн!AE146</f>
        <v>0</v>
      </c>
      <c r="H146" s="52" t="str">
        <f t="shared" si="4"/>
        <v>INSERT INTO `ez_assets` (`id`, `parent_id`, `lft`, `rgt`, `level`, `name`, `title`, `rules`) VALUES (246, 0, 0, 3, 'com_content.category.0', '0', '{}');</v>
      </c>
      <c r="I146" s="35" t="s">
        <v>779</v>
      </c>
      <c r="J146" s="2">
        <f>cont!C146</f>
        <v>394</v>
      </c>
      <c r="K146" s="2" t="e">
        <f>осн!I146</f>
        <v>#N/A</v>
      </c>
      <c r="L146" s="2" t="e">
        <f>осн!AB146+Y146</f>
        <v>#N/A</v>
      </c>
      <c r="M146" s="2" t="e">
        <f>осн!AC146-Y146</f>
        <v>#N/A</v>
      </c>
      <c r="N146" s="2" t="s">
        <v>781</v>
      </c>
      <c r="O146" s="2">
        <f>cont!W146</f>
        <v>0</v>
      </c>
      <c r="P146" s="20">
        <f>cont!D146</f>
        <v>0</v>
      </c>
      <c r="Q146" s="52" t="e">
        <f t="shared" si="5"/>
        <v>#N/A</v>
      </c>
      <c r="Y146" s="2">
        <v>5</v>
      </c>
    </row>
    <row r="147" spans="1:25" x14ac:dyDescent="0.25">
      <c r="A147" s="51" t="s">
        <v>779</v>
      </c>
      <c r="B147" s="2">
        <f>осн!AF147</f>
        <v>247</v>
      </c>
      <c r="C147" s="2">
        <f>осн!Z147</f>
        <v>0</v>
      </c>
      <c r="D147" s="2">
        <f>осн!AH147</f>
        <v>0</v>
      </c>
      <c r="E147" s="2" t="s">
        <v>772</v>
      </c>
      <c r="F147" s="2">
        <f>осн!Z147</f>
        <v>0</v>
      </c>
      <c r="G147">
        <f>осн!AE147</f>
        <v>0</v>
      </c>
      <c r="H147" s="52" t="str">
        <f t="shared" si="4"/>
        <v>INSERT INTO `ez_assets` (`id`, `parent_id`, `lft`, `rgt`, `level`, `name`, `title`, `rules`) VALUES (247, 0, 0, 3, 'com_content.category.0', '0', '{}');</v>
      </c>
      <c r="I147" s="35" t="s">
        <v>779</v>
      </c>
      <c r="J147" s="2">
        <f>cont!C147</f>
        <v>395</v>
      </c>
      <c r="K147" s="2" t="e">
        <f>осн!I147</f>
        <v>#N/A</v>
      </c>
      <c r="L147" s="2" t="e">
        <f>осн!AB147+Y147</f>
        <v>#N/A</v>
      </c>
      <c r="M147" s="2" t="e">
        <f>осн!AC147-Y147</f>
        <v>#N/A</v>
      </c>
      <c r="N147" s="2" t="s">
        <v>781</v>
      </c>
      <c r="O147" s="2">
        <f>cont!W147</f>
        <v>0</v>
      </c>
      <c r="P147" s="20">
        <f>cont!D147</f>
        <v>0</v>
      </c>
      <c r="Q147" s="52" t="e">
        <f t="shared" si="5"/>
        <v>#N/A</v>
      </c>
      <c r="Y147" s="2">
        <v>1</v>
      </c>
    </row>
    <row r="148" spans="1:25" x14ac:dyDescent="0.25">
      <c r="A148" s="51" t="s">
        <v>779</v>
      </c>
      <c r="B148" s="2">
        <f>осн!AF148</f>
        <v>248</v>
      </c>
      <c r="C148" s="2">
        <f>осн!Z148</f>
        <v>0</v>
      </c>
      <c r="D148" s="2">
        <f>осн!AH148</f>
        <v>0</v>
      </c>
      <c r="E148" s="2" t="s">
        <v>772</v>
      </c>
      <c r="F148" s="2">
        <f>осн!Z148</f>
        <v>0</v>
      </c>
      <c r="G148">
        <f>осн!AE148</f>
        <v>0</v>
      </c>
      <c r="H148" s="52" t="str">
        <f t="shared" si="4"/>
        <v>INSERT INTO `ez_assets` (`id`, `parent_id`, `lft`, `rgt`, `level`, `name`, `title`, `rules`) VALUES (248, 0, 0, 3, 'com_content.category.0', '0', '{}');</v>
      </c>
      <c r="I148" s="35" t="s">
        <v>779</v>
      </c>
      <c r="J148" s="2">
        <f>cont!C148</f>
        <v>396</v>
      </c>
      <c r="K148" s="2" t="e">
        <f>осн!I148</f>
        <v>#N/A</v>
      </c>
      <c r="L148" s="2" t="e">
        <f>осн!AB148+Y148</f>
        <v>#N/A</v>
      </c>
      <c r="M148" s="2" t="e">
        <f>осн!AC148-Y148</f>
        <v>#N/A</v>
      </c>
      <c r="N148" s="2" t="s">
        <v>781</v>
      </c>
      <c r="O148" s="2">
        <f>cont!W148</f>
        <v>0</v>
      </c>
      <c r="P148" s="20">
        <f>cont!D148</f>
        <v>0</v>
      </c>
      <c r="Q148" s="52" t="e">
        <f t="shared" si="5"/>
        <v>#N/A</v>
      </c>
      <c r="Y148" s="2">
        <v>2</v>
      </c>
    </row>
    <row r="149" spans="1:25" x14ac:dyDescent="0.25">
      <c r="A149" s="51" t="s">
        <v>779</v>
      </c>
      <c r="B149" s="2">
        <f>осн!AF149</f>
        <v>249</v>
      </c>
      <c r="C149" s="2">
        <f>осн!Z149</f>
        <v>0</v>
      </c>
      <c r="D149" s="2">
        <f>осн!AH149</f>
        <v>0</v>
      </c>
      <c r="E149" s="2" t="s">
        <v>772</v>
      </c>
      <c r="F149" s="2">
        <f>осн!Z149</f>
        <v>0</v>
      </c>
      <c r="G149">
        <f>осн!AE149</f>
        <v>0</v>
      </c>
      <c r="H149" s="52" t="str">
        <f t="shared" si="4"/>
        <v>INSERT INTO `ez_assets` (`id`, `parent_id`, `lft`, `rgt`, `level`, `name`, `title`, `rules`) VALUES (249, 0, 0, 3, 'com_content.category.0', '0', '{}');</v>
      </c>
      <c r="I149" s="35" t="s">
        <v>779</v>
      </c>
      <c r="J149" s="2">
        <f>cont!C149</f>
        <v>397</v>
      </c>
      <c r="K149" s="2" t="e">
        <f>осн!I149</f>
        <v>#N/A</v>
      </c>
      <c r="L149" s="2" t="e">
        <f>осн!AB149+Y149</f>
        <v>#N/A</v>
      </c>
      <c r="M149" s="2" t="e">
        <f>осн!AC149-Y149</f>
        <v>#N/A</v>
      </c>
      <c r="N149" s="2" t="s">
        <v>781</v>
      </c>
      <c r="O149" s="2">
        <f>cont!W149</f>
        <v>0</v>
      </c>
      <c r="P149" s="20">
        <f>cont!D149</f>
        <v>0</v>
      </c>
      <c r="Q149" s="52" t="e">
        <f t="shared" si="5"/>
        <v>#N/A</v>
      </c>
      <c r="Y149" s="2">
        <v>3</v>
      </c>
    </row>
    <row r="150" spans="1:25" x14ac:dyDescent="0.25">
      <c r="A150" s="51" t="s">
        <v>779</v>
      </c>
      <c r="B150" s="2">
        <f>осн!AF150</f>
        <v>250</v>
      </c>
      <c r="C150" s="2">
        <f>осн!Z150</f>
        <v>0</v>
      </c>
      <c r="D150" s="2">
        <f>осн!AH150</f>
        <v>0</v>
      </c>
      <c r="E150" s="2" t="s">
        <v>772</v>
      </c>
      <c r="F150" s="2">
        <f>осн!Z150</f>
        <v>0</v>
      </c>
      <c r="G150">
        <f>осн!AE150</f>
        <v>0</v>
      </c>
      <c r="H150" s="52" t="str">
        <f t="shared" si="4"/>
        <v>INSERT INTO `ez_assets` (`id`, `parent_id`, `lft`, `rgt`, `level`, `name`, `title`, `rules`) VALUES (250, 0, 0, 3, 'com_content.category.0', '0', '{}');</v>
      </c>
      <c r="I150" s="35" t="s">
        <v>779</v>
      </c>
      <c r="J150" s="2">
        <f>cont!C150</f>
        <v>398</v>
      </c>
      <c r="K150" s="2" t="e">
        <f>осн!I150</f>
        <v>#N/A</v>
      </c>
      <c r="L150" s="2" t="e">
        <f>осн!AB150+Y150</f>
        <v>#N/A</v>
      </c>
      <c r="M150" s="2" t="e">
        <f>осн!AC150-Y150</f>
        <v>#N/A</v>
      </c>
      <c r="N150" s="2" t="s">
        <v>781</v>
      </c>
      <c r="O150" s="2">
        <f>cont!W150</f>
        <v>0</v>
      </c>
      <c r="P150" s="20">
        <f>cont!D150</f>
        <v>0</v>
      </c>
      <c r="Q150" s="52" t="e">
        <f t="shared" si="5"/>
        <v>#N/A</v>
      </c>
      <c r="Y150" s="2">
        <v>4</v>
      </c>
    </row>
    <row r="151" spans="1:25" x14ac:dyDescent="0.25">
      <c r="A151" s="51" t="s">
        <v>779</v>
      </c>
      <c r="B151" s="2">
        <f>осн!AF151</f>
        <v>251</v>
      </c>
      <c r="C151" s="2">
        <f>осн!Z151</f>
        <v>0</v>
      </c>
      <c r="D151" s="2">
        <f>осн!AH151</f>
        <v>0</v>
      </c>
      <c r="E151" s="2" t="s">
        <v>772</v>
      </c>
      <c r="F151" s="2">
        <f>осн!Z151</f>
        <v>0</v>
      </c>
      <c r="G151">
        <f>осн!AE151</f>
        <v>0</v>
      </c>
      <c r="H151" s="52" t="str">
        <f t="shared" si="4"/>
        <v>INSERT INTO `ez_assets` (`id`, `parent_id`, `lft`, `rgt`, `level`, `name`, `title`, `rules`) VALUES (251, 0, 0, 3, 'com_content.category.0', '0', '{}');</v>
      </c>
      <c r="I151" s="35" t="s">
        <v>779</v>
      </c>
      <c r="J151" s="2">
        <f>cont!C151</f>
        <v>399</v>
      </c>
      <c r="K151" s="2" t="e">
        <f>осн!I151</f>
        <v>#N/A</v>
      </c>
      <c r="L151" s="2" t="e">
        <f>осн!AB151+Y151</f>
        <v>#N/A</v>
      </c>
      <c r="M151" s="2" t="e">
        <f>осн!AC151-Y151</f>
        <v>#N/A</v>
      </c>
      <c r="N151" s="2" t="s">
        <v>781</v>
      </c>
      <c r="O151" s="2">
        <f>cont!W151</f>
        <v>0</v>
      </c>
      <c r="P151" s="20">
        <f>cont!D151</f>
        <v>0</v>
      </c>
      <c r="Q151" s="52" t="e">
        <f t="shared" si="5"/>
        <v>#N/A</v>
      </c>
      <c r="Y151" s="2">
        <v>5</v>
      </c>
    </row>
    <row r="152" spans="1:25" x14ac:dyDescent="0.25">
      <c r="A152" s="51" t="s">
        <v>779</v>
      </c>
      <c r="B152" s="2">
        <f>осн!AF152</f>
        <v>252</v>
      </c>
      <c r="C152" s="2">
        <f>осн!Z152</f>
        <v>0</v>
      </c>
      <c r="D152" s="2">
        <f>осн!AH152</f>
        <v>0</v>
      </c>
      <c r="E152" s="2" t="s">
        <v>772</v>
      </c>
      <c r="F152" s="2">
        <f>осн!Z152</f>
        <v>0</v>
      </c>
      <c r="G152">
        <f>осн!AE152</f>
        <v>0</v>
      </c>
      <c r="H152" s="52" t="str">
        <f t="shared" si="4"/>
        <v>INSERT INTO `ez_assets` (`id`, `parent_id`, `lft`, `rgt`, `level`, `name`, `title`, `rules`) VALUES (252, 0, 0, 3, 'com_content.category.0', '0', '{}');</v>
      </c>
      <c r="I152" s="35" t="s">
        <v>779</v>
      </c>
      <c r="J152" s="2">
        <f>cont!C152</f>
        <v>400</v>
      </c>
      <c r="K152" s="2" t="e">
        <f>осн!I152</f>
        <v>#N/A</v>
      </c>
      <c r="L152" s="2" t="e">
        <f>осн!AB152+Y152</f>
        <v>#N/A</v>
      </c>
      <c r="M152" s="2" t="e">
        <f>осн!AC152-Y152</f>
        <v>#N/A</v>
      </c>
      <c r="N152" s="2" t="s">
        <v>781</v>
      </c>
      <c r="O152" s="2">
        <f>cont!W152</f>
        <v>0</v>
      </c>
      <c r="P152" s="20">
        <f>cont!D152</f>
        <v>0</v>
      </c>
      <c r="Q152" s="52" t="e">
        <f t="shared" si="5"/>
        <v>#N/A</v>
      </c>
      <c r="Y152" s="2">
        <v>1</v>
      </c>
    </row>
    <row r="153" spans="1:25" x14ac:dyDescent="0.25">
      <c r="A153" s="51" t="s">
        <v>779</v>
      </c>
      <c r="B153" s="2">
        <f>осн!AF153</f>
        <v>253</v>
      </c>
      <c r="C153" s="2">
        <f>осн!Z153</f>
        <v>0</v>
      </c>
      <c r="D153" s="2">
        <f>осн!AH153</f>
        <v>0</v>
      </c>
      <c r="E153" s="2" t="s">
        <v>772</v>
      </c>
      <c r="F153" s="2">
        <f>осн!Z153</f>
        <v>0</v>
      </c>
      <c r="G153">
        <f>осн!AE153</f>
        <v>0</v>
      </c>
      <c r="H153" s="52" t="str">
        <f t="shared" si="4"/>
        <v>INSERT INTO `ez_assets` (`id`, `parent_id`, `lft`, `rgt`, `level`, `name`, `title`, `rules`) VALUES (253, 0, 0, 3, 'com_content.category.0', '0', '{}');</v>
      </c>
      <c r="I153" s="35" t="s">
        <v>779</v>
      </c>
      <c r="J153" s="2">
        <f>cont!C153</f>
        <v>401</v>
      </c>
      <c r="K153" s="2" t="e">
        <f>осн!I153</f>
        <v>#N/A</v>
      </c>
      <c r="L153" s="2" t="e">
        <f>осн!AB153+Y153</f>
        <v>#N/A</v>
      </c>
      <c r="M153" s="2" t="e">
        <f>осн!AC153-Y153</f>
        <v>#N/A</v>
      </c>
      <c r="N153" s="2" t="s">
        <v>781</v>
      </c>
      <c r="O153" s="2">
        <f>cont!W153</f>
        <v>0</v>
      </c>
      <c r="P153" s="20">
        <f>cont!D153</f>
        <v>0</v>
      </c>
      <c r="Q153" s="52" t="e">
        <f t="shared" si="5"/>
        <v>#N/A</v>
      </c>
      <c r="Y153" s="2">
        <v>2</v>
      </c>
    </row>
    <row r="154" spans="1:25" x14ac:dyDescent="0.25">
      <c r="A154" s="51" t="s">
        <v>779</v>
      </c>
      <c r="B154" s="2">
        <f>осн!AF154</f>
        <v>254</v>
      </c>
      <c r="C154" s="2">
        <f>осн!Z154</f>
        <v>0</v>
      </c>
      <c r="D154" s="2">
        <f>осн!AH154</f>
        <v>0</v>
      </c>
      <c r="E154" s="2" t="s">
        <v>772</v>
      </c>
      <c r="F154" s="2">
        <f>осн!Z154</f>
        <v>0</v>
      </c>
      <c r="G154">
        <f>осн!AE154</f>
        <v>0</v>
      </c>
      <c r="H154" s="52" t="str">
        <f t="shared" si="4"/>
        <v>INSERT INTO `ez_assets` (`id`, `parent_id`, `lft`, `rgt`, `level`, `name`, `title`, `rules`) VALUES (254, 0, 0, 3, 'com_content.category.0', '0', '{}');</v>
      </c>
      <c r="I154" s="35" t="s">
        <v>779</v>
      </c>
      <c r="J154" s="2">
        <f>cont!C154</f>
        <v>402</v>
      </c>
      <c r="K154" s="2" t="e">
        <f>осн!I154</f>
        <v>#N/A</v>
      </c>
      <c r="L154" s="2" t="e">
        <f>осн!AB154+Y154</f>
        <v>#N/A</v>
      </c>
      <c r="M154" s="2" t="e">
        <f>осн!AC154-Y154</f>
        <v>#N/A</v>
      </c>
      <c r="N154" s="2" t="s">
        <v>781</v>
      </c>
      <c r="O154" s="2">
        <f>cont!W154</f>
        <v>0</v>
      </c>
      <c r="P154" s="20">
        <f>cont!D154</f>
        <v>0</v>
      </c>
      <c r="Q154" s="52" t="e">
        <f t="shared" si="5"/>
        <v>#N/A</v>
      </c>
      <c r="Y154" s="2">
        <v>3</v>
      </c>
    </row>
    <row r="155" spans="1:25" x14ac:dyDescent="0.25">
      <c r="A155" s="51" t="s">
        <v>779</v>
      </c>
      <c r="B155" s="2">
        <f>осн!AF155</f>
        <v>255</v>
      </c>
      <c r="C155" s="2">
        <f>осн!Z155</f>
        <v>0</v>
      </c>
      <c r="D155" s="2">
        <f>осн!AH155</f>
        <v>0</v>
      </c>
      <c r="E155" s="2" t="s">
        <v>772</v>
      </c>
      <c r="F155" s="2">
        <f>осн!Z155</f>
        <v>0</v>
      </c>
      <c r="G155">
        <f>осн!AE155</f>
        <v>0</v>
      </c>
      <c r="H155" s="52" t="str">
        <f t="shared" si="4"/>
        <v>INSERT INTO `ez_assets` (`id`, `parent_id`, `lft`, `rgt`, `level`, `name`, `title`, `rules`) VALUES (255, 0, 0, 3, 'com_content.category.0', '0', '{}');</v>
      </c>
      <c r="I155" s="35" t="s">
        <v>779</v>
      </c>
      <c r="J155" s="2">
        <f>cont!C155</f>
        <v>403</v>
      </c>
      <c r="K155" s="2" t="e">
        <f>осн!I155</f>
        <v>#N/A</v>
      </c>
      <c r="L155" s="2" t="e">
        <f>осн!AB155+Y155</f>
        <v>#N/A</v>
      </c>
      <c r="M155" s="2" t="e">
        <f>осн!AC155-Y155</f>
        <v>#N/A</v>
      </c>
      <c r="N155" s="2" t="s">
        <v>781</v>
      </c>
      <c r="O155" s="2">
        <f>cont!W155</f>
        <v>0</v>
      </c>
      <c r="P155" s="20">
        <f>cont!D155</f>
        <v>0</v>
      </c>
      <c r="Q155" s="52" t="e">
        <f t="shared" si="5"/>
        <v>#N/A</v>
      </c>
      <c r="Y155" s="2">
        <v>4</v>
      </c>
    </row>
    <row r="156" spans="1:25" x14ac:dyDescent="0.25">
      <c r="A156" s="51" t="s">
        <v>779</v>
      </c>
      <c r="B156" s="2">
        <f>осн!AF156</f>
        <v>256</v>
      </c>
      <c r="C156" s="2">
        <f>осн!Z156</f>
        <v>0</v>
      </c>
      <c r="D156" s="2">
        <f>осн!AH156</f>
        <v>0</v>
      </c>
      <c r="E156" s="2" t="s">
        <v>772</v>
      </c>
      <c r="F156" s="2">
        <f>осн!Z156</f>
        <v>0</v>
      </c>
      <c r="G156">
        <f>осн!AE156</f>
        <v>0</v>
      </c>
      <c r="H156" s="52" t="str">
        <f t="shared" si="4"/>
        <v>INSERT INTO `ez_assets` (`id`, `parent_id`, `lft`, `rgt`, `level`, `name`, `title`, `rules`) VALUES (256, 0, 0, 3, 'com_content.category.0', '0', '{}');</v>
      </c>
      <c r="I156" s="35" t="s">
        <v>779</v>
      </c>
      <c r="J156" s="2">
        <f>cont!C156</f>
        <v>404</v>
      </c>
      <c r="K156" s="2" t="e">
        <f>осн!I156</f>
        <v>#N/A</v>
      </c>
      <c r="L156" s="2" t="e">
        <f>осн!AB156+Y156</f>
        <v>#N/A</v>
      </c>
      <c r="M156" s="2" t="e">
        <f>осн!AC156-Y156</f>
        <v>#N/A</v>
      </c>
      <c r="N156" s="2" t="s">
        <v>781</v>
      </c>
      <c r="O156" s="2">
        <f>cont!W156</f>
        <v>0</v>
      </c>
      <c r="P156" s="20">
        <f>cont!D156</f>
        <v>0</v>
      </c>
      <c r="Q156" s="52" t="e">
        <f t="shared" si="5"/>
        <v>#N/A</v>
      </c>
      <c r="Y156" s="2">
        <v>5</v>
      </c>
    </row>
    <row r="157" spans="1:25" x14ac:dyDescent="0.25">
      <c r="A157" s="51" t="s">
        <v>779</v>
      </c>
      <c r="B157" s="2">
        <f>осн!AF157</f>
        <v>257</v>
      </c>
      <c r="C157" s="2">
        <f>осн!Z157</f>
        <v>0</v>
      </c>
      <c r="D157" s="2">
        <f>осн!AH157</f>
        <v>0</v>
      </c>
      <c r="E157" s="2" t="s">
        <v>772</v>
      </c>
      <c r="F157" s="2">
        <f>осн!Z157</f>
        <v>0</v>
      </c>
      <c r="G157">
        <f>осн!AE157</f>
        <v>0</v>
      </c>
      <c r="H157" s="52" t="str">
        <f t="shared" si="4"/>
        <v>INSERT INTO `ez_assets` (`id`, `parent_id`, `lft`, `rgt`, `level`, `name`, `title`, `rules`) VALUES (257, 0, 0, 3, 'com_content.category.0', '0', '{}');</v>
      </c>
      <c r="I157" s="35" t="s">
        <v>779</v>
      </c>
      <c r="J157" s="2">
        <f>cont!C157</f>
        <v>405</v>
      </c>
      <c r="K157" s="2">
        <f>осн!I157</f>
        <v>0</v>
      </c>
      <c r="L157" s="2" t="e">
        <f>осн!AB157+Y157</f>
        <v>#N/A</v>
      </c>
      <c r="M157" s="2" t="e">
        <f>осн!AC157-Y157</f>
        <v>#N/A</v>
      </c>
      <c r="N157" s="2" t="s">
        <v>781</v>
      </c>
      <c r="O157" s="2">
        <f>cont!W157</f>
        <v>0</v>
      </c>
      <c r="P157" s="20">
        <f>cont!D157</f>
        <v>0</v>
      </c>
      <c r="Q157" s="52" t="e">
        <f t="shared" si="5"/>
        <v>#N/A</v>
      </c>
      <c r="Y157" s="2">
        <v>1</v>
      </c>
    </row>
    <row r="158" spans="1:25" x14ac:dyDescent="0.25">
      <c r="A158" s="51" t="s">
        <v>779</v>
      </c>
      <c r="B158" s="2">
        <f>осн!AF158</f>
        <v>258</v>
      </c>
      <c r="C158" s="2">
        <f>осн!Z158</f>
        <v>0</v>
      </c>
      <c r="D158" s="2">
        <f>осн!AH158</f>
        <v>0</v>
      </c>
      <c r="E158" s="2" t="s">
        <v>772</v>
      </c>
      <c r="F158" s="2">
        <f>осн!Z158</f>
        <v>0</v>
      </c>
      <c r="G158">
        <f>осн!AE158</f>
        <v>0</v>
      </c>
      <c r="H158" s="52" t="str">
        <f t="shared" si="4"/>
        <v>INSERT INTO `ez_assets` (`id`, `parent_id`, `lft`, `rgt`, `level`, `name`, `title`, `rules`) VALUES (258, 0, 0, 3, 'com_content.category.0', '0', '{}');</v>
      </c>
      <c r="I158" s="35" t="s">
        <v>779</v>
      </c>
      <c r="J158" s="2">
        <f>cont!C158</f>
        <v>406</v>
      </c>
      <c r="K158" s="2">
        <f>осн!I158</f>
        <v>0</v>
      </c>
      <c r="L158" s="2" t="e">
        <f>осн!AB158+Y158</f>
        <v>#N/A</v>
      </c>
      <c r="M158" s="2" t="e">
        <f>осн!AC158-Y158</f>
        <v>#N/A</v>
      </c>
      <c r="N158" s="2" t="s">
        <v>781</v>
      </c>
      <c r="O158" s="2">
        <f>cont!W158</f>
        <v>0</v>
      </c>
      <c r="P158" s="20">
        <f>cont!D158</f>
        <v>0</v>
      </c>
      <c r="Q158" s="52" t="e">
        <f t="shared" si="5"/>
        <v>#N/A</v>
      </c>
      <c r="Y158" s="2">
        <v>2</v>
      </c>
    </row>
    <row r="159" spans="1:25" x14ac:dyDescent="0.25">
      <c r="A159" s="51" t="s">
        <v>779</v>
      </c>
      <c r="B159" s="2">
        <f>осн!AF159</f>
        <v>259</v>
      </c>
      <c r="C159" s="2">
        <f>осн!Z159</f>
        <v>0</v>
      </c>
      <c r="D159" s="2">
        <f>осн!AH159</f>
        <v>0</v>
      </c>
      <c r="E159" s="2" t="s">
        <v>772</v>
      </c>
      <c r="F159" s="2">
        <f>осн!Z159</f>
        <v>0</v>
      </c>
      <c r="G159">
        <f>осн!AE159</f>
        <v>0</v>
      </c>
      <c r="H159" s="52" t="str">
        <f t="shared" si="4"/>
        <v>INSERT INTO `ez_assets` (`id`, `parent_id`, `lft`, `rgt`, `level`, `name`, `title`, `rules`) VALUES (259, 0, 0, 3, 'com_content.category.0', '0', '{}');</v>
      </c>
      <c r="I159" s="35" t="s">
        <v>779</v>
      </c>
      <c r="J159" s="2">
        <f>cont!C159</f>
        <v>407</v>
      </c>
      <c r="K159" s="2">
        <f>осн!I159</f>
        <v>0</v>
      </c>
      <c r="L159" s="2" t="e">
        <f>осн!AB159+Y159</f>
        <v>#N/A</v>
      </c>
      <c r="M159" s="2" t="e">
        <f>осн!AC159-Y159</f>
        <v>#N/A</v>
      </c>
      <c r="N159" s="2" t="s">
        <v>781</v>
      </c>
      <c r="O159" s="2">
        <f>cont!W159</f>
        <v>0</v>
      </c>
      <c r="P159" s="20">
        <f>cont!D159</f>
        <v>0</v>
      </c>
      <c r="Q159" s="52" t="e">
        <f t="shared" si="5"/>
        <v>#N/A</v>
      </c>
      <c r="Y159" s="2">
        <v>3</v>
      </c>
    </row>
    <row r="160" spans="1:25" x14ac:dyDescent="0.25">
      <c r="A160" s="51" t="s">
        <v>779</v>
      </c>
      <c r="B160" s="2">
        <f>осн!AF160</f>
        <v>260</v>
      </c>
      <c r="C160" s="2">
        <f>осн!Z160</f>
        <v>0</v>
      </c>
      <c r="D160" s="2">
        <f>осн!AH160</f>
        <v>0</v>
      </c>
      <c r="E160" s="2" t="s">
        <v>772</v>
      </c>
      <c r="F160" s="2">
        <f>осн!Z160</f>
        <v>0</v>
      </c>
      <c r="G160">
        <f>осн!AE160</f>
        <v>0</v>
      </c>
      <c r="H160" s="52" t="str">
        <f t="shared" si="4"/>
        <v>INSERT INTO `ez_assets` (`id`, `parent_id`, `lft`, `rgt`, `level`, `name`, `title`, `rules`) VALUES (260, 0, 0, 3, 'com_content.category.0', '0', '{}');</v>
      </c>
      <c r="I160" s="35" t="s">
        <v>779</v>
      </c>
      <c r="J160" s="2">
        <f>cont!C160</f>
        <v>408</v>
      </c>
      <c r="K160" s="2">
        <f>осн!I160</f>
        <v>0</v>
      </c>
      <c r="L160" s="2" t="e">
        <f>осн!AB160+Y160</f>
        <v>#N/A</v>
      </c>
      <c r="M160" s="2" t="e">
        <f>осн!AC160-Y160</f>
        <v>#N/A</v>
      </c>
      <c r="N160" s="2" t="s">
        <v>781</v>
      </c>
      <c r="O160" s="2">
        <f>cont!W160</f>
        <v>0</v>
      </c>
      <c r="P160" s="20">
        <f>cont!D160</f>
        <v>0</v>
      </c>
      <c r="Q160" s="52" t="e">
        <f t="shared" si="5"/>
        <v>#N/A</v>
      </c>
      <c r="Y160" s="2">
        <v>4</v>
      </c>
    </row>
    <row r="161" spans="1:25" x14ac:dyDescent="0.25">
      <c r="A161" s="51" t="s">
        <v>779</v>
      </c>
      <c r="B161" s="2">
        <f>осн!AF161</f>
        <v>261</v>
      </c>
      <c r="C161" s="2">
        <f>осн!Z161</f>
        <v>0</v>
      </c>
      <c r="D161" s="2">
        <f>осн!AH161</f>
        <v>0</v>
      </c>
      <c r="E161" s="2" t="s">
        <v>772</v>
      </c>
      <c r="F161" s="2">
        <f>осн!Z161</f>
        <v>0</v>
      </c>
      <c r="G161">
        <f>осн!AE161</f>
        <v>0</v>
      </c>
      <c r="H161" s="52" t="str">
        <f t="shared" si="4"/>
        <v>INSERT INTO `ez_assets` (`id`, `parent_id`, `lft`, `rgt`, `level`, `name`, `title`, `rules`) VALUES (261, 0, 0, 3, 'com_content.category.0', '0', '{}');</v>
      </c>
      <c r="I161" s="35" t="s">
        <v>779</v>
      </c>
      <c r="J161" s="2">
        <f>cont!C161</f>
        <v>409</v>
      </c>
      <c r="K161" s="2">
        <f>осн!I161</f>
        <v>0</v>
      </c>
      <c r="L161" s="2" t="e">
        <f>осн!AB161+Y161</f>
        <v>#N/A</v>
      </c>
      <c r="M161" s="2" t="e">
        <f>осн!AC161-Y161</f>
        <v>#N/A</v>
      </c>
      <c r="N161" s="2" t="s">
        <v>781</v>
      </c>
      <c r="O161" s="2">
        <f>cont!W161</f>
        <v>0</v>
      </c>
      <c r="P161" s="20">
        <f>cont!D161</f>
        <v>0</v>
      </c>
      <c r="Q161" s="52" t="e">
        <f t="shared" si="5"/>
        <v>#N/A</v>
      </c>
      <c r="Y161" s="2">
        <v>5</v>
      </c>
    </row>
    <row r="162" spans="1:25" x14ac:dyDescent="0.25">
      <c r="A162" s="51" t="s">
        <v>779</v>
      </c>
      <c r="B162" s="2">
        <f>осн!AF162</f>
        <v>262</v>
      </c>
      <c r="C162" s="2">
        <f>осн!Z162</f>
        <v>0</v>
      </c>
      <c r="D162" s="2">
        <f>осн!AH162</f>
        <v>0</v>
      </c>
      <c r="E162" s="2" t="s">
        <v>772</v>
      </c>
      <c r="F162" s="2">
        <f>осн!Z162</f>
        <v>0</v>
      </c>
      <c r="G162">
        <f>осн!AE162</f>
        <v>0</v>
      </c>
      <c r="H162" s="52" t="str">
        <f t="shared" si="4"/>
        <v>INSERT INTO `ez_assets` (`id`, `parent_id`, `lft`, `rgt`, `level`, `name`, `title`, `rules`) VALUES (262, 0, 0, 3, 'com_content.category.0', '0', '{}');</v>
      </c>
      <c r="I162" s="35" t="s">
        <v>779</v>
      </c>
      <c r="J162" s="2">
        <f>cont!C162</f>
        <v>410</v>
      </c>
      <c r="K162" s="2">
        <f>осн!I162</f>
        <v>0</v>
      </c>
      <c r="L162" s="2" t="e">
        <f>осн!AB162+Y162</f>
        <v>#N/A</v>
      </c>
      <c r="M162" s="2" t="e">
        <f>осн!AC162-Y162</f>
        <v>#N/A</v>
      </c>
      <c r="N162" s="2" t="s">
        <v>781</v>
      </c>
      <c r="O162" s="2">
        <f>cont!W162</f>
        <v>0</v>
      </c>
      <c r="P162" s="20">
        <f>cont!D162</f>
        <v>0</v>
      </c>
      <c r="Q162" s="52" t="e">
        <f t="shared" si="5"/>
        <v>#N/A</v>
      </c>
      <c r="Y162" s="2">
        <v>1</v>
      </c>
    </row>
    <row r="163" spans="1:25" x14ac:dyDescent="0.25">
      <c r="A163" s="51" t="s">
        <v>779</v>
      </c>
      <c r="B163" s="2">
        <f>осн!AF163</f>
        <v>258</v>
      </c>
      <c r="C163" s="2">
        <f>осн!Z163</f>
        <v>0</v>
      </c>
      <c r="D163" s="2">
        <f>осн!AH163</f>
        <v>0</v>
      </c>
      <c r="E163" s="2" t="s">
        <v>772</v>
      </c>
      <c r="F163" s="2">
        <f>осн!Z163</f>
        <v>0</v>
      </c>
      <c r="G163">
        <f>осн!AE163</f>
        <v>0</v>
      </c>
      <c r="H163" s="52" t="str">
        <f t="shared" si="4"/>
        <v>INSERT INTO `ez_assets` (`id`, `parent_id`, `lft`, `rgt`, `level`, `name`, `title`, `rules`) VALUES (258, 0, 0, 3, 'com_content.category.0', '0', '{}');</v>
      </c>
      <c r="I163" s="35" t="s">
        <v>779</v>
      </c>
      <c r="J163" s="2">
        <f>cont!C163</f>
        <v>411</v>
      </c>
      <c r="K163" s="2">
        <f>осн!I163</f>
        <v>0</v>
      </c>
      <c r="L163" s="2" t="e">
        <f>осн!AB163+Y163</f>
        <v>#N/A</v>
      </c>
      <c r="M163" s="2" t="e">
        <f>осн!AC163-Y163</f>
        <v>#N/A</v>
      </c>
      <c r="N163" s="2" t="s">
        <v>781</v>
      </c>
      <c r="O163" s="2">
        <f>cont!W163</f>
        <v>0</v>
      </c>
      <c r="P163" s="20">
        <f>cont!D163</f>
        <v>0</v>
      </c>
      <c r="Q163" s="52" t="e">
        <f t="shared" si="5"/>
        <v>#N/A</v>
      </c>
      <c r="Y163" s="2">
        <v>2</v>
      </c>
    </row>
    <row r="164" spans="1:25" x14ac:dyDescent="0.25">
      <c r="A164" s="51" t="s">
        <v>779</v>
      </c>
      <c r="B164" s="2">
        <f>осн!AF164</f>
        <v>259</v>
      </c>
      <c r="C164" s="2">
        <f>осн!Z164</f>
        <v>0</v>
      </c>
      <c r="D164" s="2">
        <f>осн!AH164</f>
        <v>0</v>
      </c>
      <c r="E164" s="2" t="s">
        <v>772</v>
      </c>
      <c r="F164" s="2">
        <f>осн!Z164</f>
        <v>0</v>
      </c>
      <c r="G164">
        <f>осн!AE164</f>
        <v>0</v>
      </c>
      <c r="H164" s="52" t="str">
        <f t="shared" si="4"/>
        <v>INSERT INTO `ez_assets` (`id`, `parent_id`, `lft`, `rgt`, `level`, `name`, `title`, `rules`) VALUES (259, 0, 0, 3, 'com_content.category.0', '0', '{}');</v>
      </c>
      <c r="I164" s="35" t="s">
        <v>779</v>
      </c>
      <c r="J164" s="2">
        <f>cont!C164</f>
        <v>412</v>
      </c>
      <c r="K164" s="2">
        <f>осн!I164</f>
        <v>0</v>
      </c>
      <c r="L164" s="2" t="e">
        <f>осн!AB164+Y164</f>
        <v>#N/A</v>
      </c>
      <c r="M164" s="2" t="e">
        <f>осн!AC164-Y164</f>
        <v>#N/A</v>
      </c>
      <c r="N164" s="2" t="s">
        <v>781</v>
      </c>
      <c r="O164" s="2">
        <f>cont!W164</f>
        <v>0</v>
      </c>
      <c r="P164" s="20">
        <f>cont!D164</f>
        <v>0</v>
      </c>
      <c r="Q164" s="52" t="e">
        <f t="shared" si="5"/>
        <v>#N/A</v>
      </c>
      <c r="Y164" s="2">
        <v>3</v>
      </c>
    </row>
    <row r="165" spans="1:25" x14ac:dyDescent="0.25">
      <c r="A165" s="51" t="s">
        <v>779</v>
      </c>
      <c r="B165" s="2">
        <f>осн!AF165</f>
        <v>0</v>
      </c>
      <c r="C165" s="2">
        <f>осн!Z165</f>
        <v>0</v>
      </c>
      <c r="D165" s="2">
        <f>осн!AH165</f>
        <v>0</v>
      </c>
      <c r="E165" s="2" t="s">
        <v>772</v>
      </c>
      <c r="F165" s="2">
        <f>осн!Z165</f>
        <v>0</v>
      </c>
      <c r="G165">
        <f>осн!AE165</f>
        <v>0</v>
      </c>
      <c r="H165" s="52" t="str">
        <f t="shared" si="4"/>
        <v>INSERT INTO `ez_assets` (`id`, `parent_id`, `lft`, `rgt`, `level`, `name`, `title`, `rules`) VALUES (0, 0, 0, 3, 'com_content.category.0', '0', '{}');</v>
      </c>
      <c r="I165" s="35" t="s">
        <v>779</v>
      </c>
      <c r="J165" s="2">
        <f>cont!C165</f>
        <v>0</v>
      </c>
      <c r="K165" s="2">
        <f>осн!I165</f>
        <v>0</v>
      </c>
      <c r="L165" s="2">
        <f>осн!AB165+Y165</f>
        <v>4</v>
      </c>
      <c r="M165" s="2">
        <f>осн!AC165-Y165</f>
        <v>-4</v>
      </c>
      <c r="N165" s="2" t="s">
        <v>781</v>
      </c>
      <c r="O165" s="2">
        <f>cont!W165</f>
        <v>0</v>
      </c>
      <c r="P165" s="20">
        <f>cont!D165</f>
        <v>0</v>
      </c>
      <c r="Q165" s="52" t="str">
        <f t="shared" si="5"/>
        <v>INSERT INTO `ez_assets` (`id`, `parent_id`, `lft`, `rgt`, `level`, `name`, `title`, `rules`) VALUES (0, 0, 4, -4, 4, 'com_content.article.0', '0', '{}');</v>
      </c>
      <c r="Y165" s="2">
        <v>4</v>
      </c>
    </row>
    <row r="166" spans="1:25" x14ac:dyDescent="0.25">
      <c r="A166" s="51" t="s">
        <v>779</v>
      </c>
      <c r="B166" s="2">
        <f>осн!AF166</f>
        <v>0</v>
      </c>
      <c r="C166" s="2">
        <f>осн!Z166</f>
        <v>0</v>
      </c>
      <c r="D166" s="2">
        <f>осн!AH166</f>
        <v>0</v>
      </c>
      <c r="E166" s="2" t="s">
        <v>772</v>
      </c>
      <c r="F166" s="2">
        <f>осн!Z166</f>
        <v>0</v>
      </c>
      <c r="G166">
        <f>осн!AE166</f>
        <v>0</v>
      </c>
      <c r="H166" s="52" t="str">
        <f t="shared" si="4"/>
        <v>INSERT INTO `ez_assets` (`id`, `parent_id`, `lft`, `rgt`, `level`, `name`, `title`, `rules`) VALUES (0, 0, 0, 3, 'com_content.category.0', '0', '{}');</v>
      </c>
      <c r="I166" s="35" t="s">
        <v>779</v>
      </c>
      <c r="J166" s="2">
        <f>cont!C166</f>
        <v>0</v>
      </c>
      <c r="K166" s="2">
        <f>осн!I166</f>
        <v>0</v>
      </c>
      <c r="L166" s="2">
        <f>осн!AB166+Y166</f>
        <v>5</v>
      </c>
      <c r="M166" s="2">
        <f>осн!AC166-Y166</f>
        <v>-5</v>
      </c>
      <c r="N166" s="2" t="s">
        <v>781</v>
      </c>
      <c r="O166" s="2">
        <f>cont!W166</f>
        <v>0</v>
      </c>
      <c r="P166" s="20">
        <f>cont!D166</f>
        <v>0</v>
      </c>
      <c r="Q166" s="52" t="str">
        <f t="shared" si="5"/>
        <v>INSERT INTO `ez_assets` (`id`, `parent_id`, `lft`, `rgt`, `level`, `name`, `title`, `rules`) VALUES (0, 0, 5, -5, 4, 'com_content.article.0', '0', '{}');</v>
      </c>
      <c r="Y166" s="2">
        <v>5</v>
      </c>
    </row>
    <row r="167" spans="1:25" x14ac:dyDescent="0.25">
      <c r="A167" s="51" t="s">
        <v>779</v>
      </c>
      <c r="B167" s="2">
        <f>осн!AF167</f>
        <v>0</v>
      </c>
      <c r="C167" s="2">
        <f>осн!Z167</f>
        <v>0</v>
      </c>
      <c r="D167" s="2">
        <f>осн!AH167</f>
        <v>0</v>
      </c>
      <c r="E167" s="2" t="s">
        <v>772</v>
      </c>
      <c r="F167" s="2">
        <f>осн!Z167</f>
        <v>0</v>
      </c>
      <c r="G167">
        <f>осн!AE167</f>
        <v>0</v>
      </c>
      <c r="H167" s="52" t="str">
        <f t="shared" si="4"/>
        <v>INSERT INTO `ez_assets` (`id`, `parent_id`, `lft`, `rgt`, `level`, `name`, `title`, `rules`) VALUES (0, 0, 0, 3, 'com_content.category.0', '0', '{}');</v>
      </c>
      <c r="I167" s="35" t="s">
        <v>779</v>
      </c>
      <c r="J167" s="2">
        <f>cont!C167</f>
        <v>0</v>
      </c>
      <c r="K167" s="2">
        <f>осн!I167</f>
        <v>0</v>
      </c>
      <c r="L167" s="2">
        <f>осн!AB167+Y167</f>
        <v>1</v>
      </c>
      <c r="M167" s="2">
        <f>осн!AC167-Y167</f>
        <v>-1</v>
      </c>
      <c r="N167" s="2" t="s">
        <v>781</v>
      </c>
      <c r="O167" s="2">
        <f>cont!W167</f>
        <v>0</v>
      </c>
      <c r="P167" s="20">
        <f>cont!D167</f>
        <v>0</v>
      </c>
      <c r="Q167" s="52" t="str">
        <f t="shared" si="5"/>
        <v>INSERT INTO `ez_assets` (`id`, `parent_id`, `lft`, `rgt`, `level`, `name`, `title`, `rules`) VALUES (0, 0, 1, -1, 4, 'com_content.article.0', '0', '{}');</v>
      </c>
      <c r="Y167" s="2">
        <v>1</v>
      </c>
    </row>
    <row r="168" spans="1:25" x14ac:dyDescent="0.25">
      <c r="A168" s="51" t="s">
        <v>779</v>
      </c>
      <c r="B168" s="2">
        <f>осн!AF168</f>
        <v>0</v>
      </c>
      <c r="C168" s="2">
        <f>осн!Z168</f>
        <v>0</v>
      </c>
      <c r="D168" s="2">
        <f>осн!AH168</f>
        <v>0</v>
      </c>
      <c r="E168" s="2" t="s">
        <v>772</v>
      </c>
      <c r="F168" s="2">
        <f>осн!Z168</f>
        <v>0</v>
      </c>
      <c r="G168">
        <f>осн!AE168</f>
        <v>0</v>
      </c>
      <c r="H168" s="52" t="str">
        <f t="shared" si="4"/>
        <v>INSERT INTO `ez_assets` (`id`, `parent_id`, `lft`, `rgt`, `level`, `name`, `title`, `rules`) VALUES (0, 0, 0, 3, 'com_content.category.0', '0', '{}');</v>
      </c>
      <c r="I168" s="35" t="s">
        <v>779</v>
      </c>
      <c r="J168" s="2">
        <f>cont!C168</f>
        <v>0</v>
      </c>
      <c r="K168" s="2">
        <f>осн!I168</f>
        <v>0</v>
      </c>
      <c r="L168" s="2">
        <f>осн!AB168+Y168</f>
        <v>2</v>
      </c>
      <c r="M168" s="2">
        <f>осн!AC168-Y168</f>
        <v>-2</v>
      </c>
      <c r="N168" s="2" t="s">
        <v>781</v>
      </c>
      <c r="O168" s="2">
        <f>cont!W168</f>
        <v>0</v>
      </c>
      <c r="P168" s="20">
        <f>cont!D168</f>
        <v>0</v>
      </c>
      <c r="Q168" s="52" t="str">
        <f t="shared" si="5"/>
        <v>INSERT INTO `ez_assets` (`id`, `parent_id`, `lft`, `rgt`, `level`, `name`, `title`, `rules`) VALUES (0, 0, 2, -2, 4, 'com_content.article.0', '0', '{}');</v>
      </c>
      <c r="Y168" s="2">
        <v>2</v>
      </c>
    </row>
    <row r="169" spans="1:25" x14ac:dyDescent="0.25">
      <c r="A169" s="51" t="s">
        <v>779</v>
      </c>
      <c r="B169" s="2">
        <f>осн!AF169</f>
        <v>0</v>
      </c>
      <c r="C169" s="2">
        <f>осн!Z169</f>
        <v>0</v>
      </c>
      <c r="D169" s="2">
        <f>осн!AH169</f>
        <v>0</v>
      </c>
      <c r="E169" s="2" t="s">
        <v>772</v>
      </c>
      <c r="F169" s="2">
        <f>осн!Z169</f>
        <v>0</v>
      </c>
      <c r="G169">
        <f>осн!AE169</f>
        <v>0</v>
      </c>
      <c r="H169" s="52" t="str">
        <f t="shared" si="4"/>
        <v>INSERT INTO `ez_assets` (`id`, `parent_id`, `lft`, `rgt`, `level`, `name`, `title`, `rules`) VALUES (0, 0, 0, 3, 'com_content.category.0', '0', '{}');</v>
      </c>
      <c r="I169" s="35" t="s">
        <v>779</v>
      </c>
      <c r="J169" s="2">
        <f>cont!C169</f>
        <v>0</v>
      </c>
      <c r="K169" s="2">
        <f>осн!I169</f>
        <v>0</v>
      </c>
      <c r="L169" s="2">
        <f>осн!AB169+Y169</f>
        <v>3</v>
      </c>
      <c r="M169" s="2">
        <f>осн!AC169-Y169</f>
        <v>-3</v>
      </c>
      <c r="N169" s="2" t="s">
        <v>781</v>
      </c>
      <c r="O169" s="2">
        <f>cont!W169</f>
        <v>0</v>
      </c>
      <c r="P169" s="20">
        <f>cont!D169</f>
        <v>0</v>
      </c>
      <c r="Q169" s="52" t="str">
        <f t="shared" si="5"/>
        <v>INSERT INTO `ez_assets` (`id`, `parent_id`, `lft`, `rgt`, `level`, `name`, `title`, `rules`) VALUES (0, 0, 3, -3, 4, 'com_content.article.0', '0', '{}');</v>
      </c>
      <c r="Y169" s="2">
        <v>3</v>
      </c>
    </row>
    <row r="170" spans="1:25" x14ac:dyDescent="0.25">
      <c r="A170" s="51" t="s">
        <v>779</v>
      </c>
      <c r="B170" s="2">
        <f>осн!AF170</f>
        <v>0</v>
      </c>
      <c r="C170" s="2">
        <f>осн!Z170</f>
        <v>0</v>
      </c>
      <c r="D170" s="2">
        <f>осн!AH170</f>
        <v>0</v>
      </c>
      <c r="E170" s="2" t="s">
        <v>772</v>
      </c>
      <c r="F170" s="2">
        <f>осн!Z170</f>
        <v>0</v>
      </c>
      <c r="G170">
        <f>осн!AE170</f>
        <v>0</v>
      </c>
      <c r="H170" s="52" t="str">
        <f t="shared" si="4"/>
        <v>INSERT INTO `ez_assets` (`id`, `parent_id`, `lft`, `rgt`, `level`, `name`, `title`, `rules`) VALUES (0, 0, 0, 3, 'com_content.category.0', '0', '{}');</v>
      </c>
      <c r="I170" s="35" t="s">
        <v>779</v>
      </c>
      <c r="J170" s="2">
        <f>cont!C170</f>
        <v>0</v>
      </c>
      <c r="K170" s="2">
        <f>осн!I170</f>
        <v>0</v>
      </c>
      <c r="L170" s="2">
        <f>осн!AB170+Y170</f>
        <v>4</v>
      </c>
      <c r="M170" s="2">
        <f>осн!AC170-Y170</f>
        <v>-4</v>
      </c>
      <c r="N170" s="2" t="s">
        <v>781</v>
      </c>
      <c r="O170" s="2">
        <f>cont!W170</f>
        <v>0</v>
      </c>
      <c r="P170" s="20">
        <f>cont!D170</f>
        <v>0</v>
      </c>
      <c r="Q170" s="52" t="str">
        <f t="shared" si="5"/>
        <v>INSERT INTO `ez_assets` (`id`, `parent_id`, `lft`, `rgt`, `level`, `name`, `title`, `rules`) VALUES (0, 0, 4, -4, 4, 'com_content.article.0', '0', '{}');</v>
      </c>
      <c r="Y170" s="2">
        <v>4</v>
      </c>
    </row>
    <row r="171" spans="1:25" x14ac:dyDescent="0.25">
      <c r="A171" s="51" t="s">
        <v>779</v>
      </c>
      <c r="B171" s="2">
        <f>осн!AF171</f>
        <v>0</v>
      </c>
      <c r="C171" s="2">
        <f>осн!Z171</f>
        <v>0</v>
      </c>
      <c r="D171" s="2">
        <f>осн!AH171</f>
        <v>0</v>
      </c>
      <c r="E171" s="2" t="s">
        <v>772</v>
      </c>
      <c r="F171" s="2">
        <f>осн!Z171</f>
        <v>0</v>
      </c>
      <c r="G171">
        <f>осн!AE171</f>
        <v>0</v>
      </c>
      <c r="H171" s="52" t="str">
        <f t="shared" si="4"/>
        <v>INSERT INTO `ez_assets` (`id`, `parent_id`, `lft`, `rgt`, `level`, `name`, `title`, `rules`) VALUES (0, 0, 0, 3, 'com_content.category.0', '0', '{}');</v>
      </c>
      <c r="I171" s="35" t="s">
        <v>779</v>
      </c>
      <c r="J171" s="2">
        <f>cont!C171</f>
        <v>0</v>
      </c>
      <c r="K171" s="2">
        <f>осн!I171</f>
        <v>0</v>
      </c>
      <c r="L171" s="2">
        <f>осн!AB171+Y171</f>
        <v>5</v>
      </c>
      <c r="M171" s="2">
        <f>осн!AC171-Y171</f>
        <v>-5</v>
      </c>
      <c r="N171" s="2" t="s">
        <v>781</v>
      </c>
      <c r="O171" s="2">
        <f>cont!W171</f>
        <v>0</v>
      </c>
      <c r="P171" s="20">
        <f>cont!D171</f>
        <v>0</v>
      </c>
      <c r="Q171" s="52" t="str">
        <f t="shared" si="5"/>
        <v>INSERT INTO `ez_assets` (`id`, `parent_id`, `lft`, `rgt`, `level`, `name`, `title`, `rules`) VALUES (0, 0, 5, -5, 4, 'com_content.article.0', '0', '{}');</v>
      </c>
      <c r="Y171" s="2">
        <v>5</v>
      </c>
    </row>
    <row r="172" spans="1:25" x14ac:dyDescent="0.25">
      <c r="A172" s="51" t="s">
        <v>779</v>
      </c>
      <c r="B172" s="2">
        <f>осн!AF172</f>
        <v>0</v>
      </c>
      <c r="C172" s="2">
        <f>осн!Z172</f>
        <v>0</v>
      </c>
      <c r="D172" s="2">
        <f>осн!AH172</f>
        <v>0</v>
      </c>
      <c r="E172" s="2" t="s">
        <v>772</v>
      </c>
      <c r="F172" s="2">
        <f>осн!Z172</f>
        <v>0</v>
      </c>
      <c r="G172">
        <f>осн!AE172</f>
        <v>0</v>
      </c>
      <c r="H172" s="52" t="str">
        <f t="shared" si="4"/>
        <v>INSERT INTO `ez_assets` (`id`, `parent_id`, `lft`, `rgt`, `level`, `name`, `title`, `rules`) VALUES (0, 0, 0, 3, 'com_content.category.0', '0', '{}');</v>
      </c>
      <c r="I172" s="35" t="s">
        <v>779</v>
      </c>
      <c r="J172" s="2">
        <f>cont!C172</f>
        <v>0</v>
      </c>
      <c r="K172" s="2">
        <f>осн!I172</f>
        <v>0</v>
      </c>
      <c r="L172" s="2">
        <f>осн!AB172+Y172</f>
        <v>1</v>
      </c>
      <c r="M172" s="2">
        <f>осн!AC172-Y172</f>
        <v>-1</v>
      </c>
      <c r="N172" s="2" t="s">
        <v>781</v>
      </c>
      <c r="O172" s="2">
        <f>cont!W172</f>
        <v>0</v>
      </c>
      <c r="P172" s="20">
        <f>cont!D172</f>
        <v>0</v>
      </c>
      <c r="Q172" s="52" t="str">
        <f t="shared" si="5"/>
        <v>INSERT INTO `ez_assets` (`id`, `parent_id`, `lft`, `rgt`, `level`, `name`, `title`, `rules`) VALUES (0, 0, 1, -1, 4, 'com_content.article.0', '0', '{}');</v>
      </c>
      <c r="Y172" s="2">
        <v>1</v>
      </c>
    </row>
    <row r="173" spans="1:25" x14ac:dyDescent="0.25">
      <c r="A173" s="51" t="s">
        <v>779</v>
      </c>
      <c r="B173" s="2">
        <f>осн!AF173</f>
        <v>0</v>
      </c>
      <c r="C173" s="2">
        <f>осн!Z173</f>
        <v>0</v>
      </c>
      <c r="D173" s="2">
        <f>осн!AH173</f>
        <v>0</v>
      </c>
      <c r="E173" s="2" t="s">
        <v>772</v>
      </c>
      <c r="F173" s="2">
        <f>осн!Z173</f>
        <v>0</v>
      </c>
      <c r="G173">
        <f>осн!AE173</f>
        <v>0</v>
      </c>
      <c r="H173" s="52" t="str">
        <f t="shared" si="4"/>
        <v>INSERT INTO `ez_assets` (`id`, `parent_id`, `lft`, `rgt`, `level`, `name`, `title`, `rules`) VALUES (0, 0, 0, 3, 'com_content.category.0', '0', '{}');</v>
      </c>
      <c r="I173" s="35" t="s">
        <v>779</v>
      </c>
      <c r="J173" s="2">
        <f>cont!C173</f>
        <v>0</v>
      </c>
      <c r="K173" s="2">
        <f>осн!I173</f>
        <v>0</v>
      </c>
      <c r="L173" s="2">
        <f>осн!AB173+Y173</f>
        <v>2</v>
      </c>
      <c r="M173" s="2">
        <f>осн!AC173-Y173</f>
        <v>-2</v>
      </c>
      <c r="N173" s="2" t="s">
        <v>781</v>
      </c>
      <c r="O173" s="2">
        <f>cont!W173</f>
        <v>0</v>
      </c>
      <c r="P173" s="20">
        <f>cont!D173</f>
        <v>0</v>
      </c>
      <c r="Q173" s="52" t="str">
        <f t="shared" si="5"/>
        <v>INSERT INTO `ez_assets` (`id`, `parent_id`, `lft`, `rgt`, `level`, `name`, `title`, `rules`) VALUES (0, 0, 2, -2, 4, 'com_content.article.0', '0', '{}');</v>
      </c>
      <c r="Y173" s="2">
        <v>2</v>
      </c>
    </row>
    <row r="174" spans="1:25" x14ac:dyDescent="0.25">
      <c r="A174" s="51" t="s">
        <v>779</v>
      </c>
      <c r="B174" s="2">
        <f>осн!AF174</f>
        <v>0</v>
      </c>
      <c r="C174" s="2">
        <f>осн!Z174</f>
        <v>0</v>
      </c>
      <c r="D174" s="2">
        <f>осн!AH174</f>
        <v>0</v>
      </c>
      <c r="E174" s="2" t="s">
        <v>772</v>
      </c>
      <c r="F174" s="2">
        <f>осн!Z174</f>
        <v>0</v>
      </c>
      <c r="G174">
        <f>осн!AE174</f>
        <v>0</v>
      </c>
      <c r="H174" s="52" t="str">
        <f t="shared" si="4"/>
        <v>INSERT INTO `ez_assets` (`id`, `parent_id`, `lft`, `rgt`, `level`, `name`, `title`, `rules`) VALUES (0, 0, 0, 3, 'com_content.category.0', '0', '{}');</v>
      </c>
      <c r="I174" s="35" t="s">
        <v>779</v>
      </c>
      <c r="J174" s="2">
        <f>cont!C174</f>
        <v>0</v>
      </c>
      <c r="K174" s="2">
        <f>осн!I174</f>
        <v>0</v>
      </c>
      <c r="L174" s="2">
        <f>осн!AB174+Y174</f>
        <v>3</v>
      </c>
      <c r="M174" s="2">
        <f>осн!AC174-Y174</f>
        <v>-3</v>
      </c>
      <c r="N174" s="2" t="s">
        <v>781</v>
      </c>
      <c r="O174" s="2">
        <f>cont!W174</f>
        <v>0</v>
      </c>
      <c r="P174" s="20">
        <f>cont!D174</f>
        <v>0</v>
      </c>
      <c r="Q174" s="52" t="str">
        <f t="shared" si="5"/>
        <v>INSERT INTO `ez_assets` (`id`, `parent_id`, `lft`, `rgt`, `level`, `name`, `title`, `rules`) VALUES (0, 0, 3, -3, 4, 'com_content.article.0', '0', '{}');</v>
      </c>
      <c r="Y174" s="2">
        <v>3</v>
      </c>
    </row>
    <row r="175" spans="1:25" x14ac:dyDescent="0.25">
      <c r="A175" s="51" t="s">
        <v>779</v>
      </c>
      <c r="B175" s="2">
        <f>осн!AF175</f>
        <v>0</v>
      </c>
      <c r="C175" s="2">
        <f>осн!Z175</f>
        <v>0</v>
      </c>
      <c r="D175" s="2">
        <f>осн!AH175</f>
        <v>0</v>
      </c>
      <c r="E175" s="2" t="s">
        <v>772</v>
      </c>
      <c r="F175" s="2">
        <f>осн!Z175</f>
        <v>0</v>
      </c>
      <c r="G175">
        <f>осн!AE175</f>
        <v>0</v>
      </c>
      <c r="H175" s="52" t="str">
        <f t="shared" si="4"/>
        <v>INSERT INTO `ez_assets` (`id`, `parent_id`, `lft`, `rgt`, `level`, `name`, `title`, `rules`) VALUES (0, 0, 0, 3, 'com_content.category.0', '0', '{}');</v>
      </c>
      <c r="I175" s="35" t="s">
        <v>779</v>
      </c>
      <c r="J175" s="2">
        <f>cont!C175</f>
        <v>0</v>
      </c>
      <c r="K175" s="2">
        <f>осн!I175</f>
        <v>0</v>
      </c>
      <c r="L175" s="2">
        <f>осн!AB175+Y175</f>
        <v>4</v>
      </c>
      <c r="M175" s="2">
        <f>осн!AC175-Y175</f>
        <v>-4</v>
      </c>
      <c r="N175" s="2" t="s">
        <v>781</v>
      </c>
      <c r="O175" s="2">
        <f>cont!W175</f>
        <v>0</v>
      </c>
      <c r="P175" s="20">
        <f>cont!D175</f>
        <v>0</v>
      </c>
      <c r="Q175" s="52" t="str">
        <f t="shared" si="5"/>
        <v>INSERT INTO `ez_assets` (`id`, `parent_id`, `lft`, `rgt`, `level`, `name`, `title`, `rules`) VALUES (0, 0, 4, -4, 4, 'com_content.article.0', '0', '{}');</v>
      </c>
      <c r="Y175" s="2">
        <v>4</v>
      </c>
    </row>
    <row r="176" spans="1:25" x14ac:dyDescent="0.25">
      <c r="A176" s="51" t="s">
        <v>779</v>
      </c>
      <c r="B176" s="2">
        <f>осн!AF176</f>
        <v>0</v>
      </c>
      <c r="C176" s="2">
        <f>осн!Z176</f>
        <v>0</v>
      </c>
      <c r="D176" s="2">
        <f>осн!AH176</f>
        <v>0</v>
      </c>
      <c r="E176" s="2" t="s">
        <v>772</v>
      </c>
      <c r="F176" s="2">
        <f>осн!Z176</f>
        <v>0</v>
      </c>
      <c r="G176">
        <f>осн!AE176</f>
        <v>0</v>
      </c>
      <c r="H176" s="52" t="str">
        <f t="shared" si="4"/>
        <v>INSERT INTO `ez_assets` (`id`, `parent_id`, `lft`, `rgt`, `level`, `name`, `title`, `rules`) VALUES (0, 0, 0, 3, 'com_content.category.0', '0', '{}');</v>
      </c>
      <c r="I176" s="35" t="s">
        <v>779</v>
      </c>
      <c r="J176" s="2">
        <f>cont!C176</f>
        <v>0</v>
      </c>
      <c r="K176" s="2">
        <f>осн!I176</f>
        <v>0</v>
      </c>
      <c r="L176" s="2">
        <f>осн!AB176+Y176</f>
        <v>5</v>
      </c>
      <c r="M176" s="2">
        <f>осн!AC176-Y176</f>
        <v>-5</v>
      </c>
      <c r="N176" s="2" t="s">
        <v>781</v>
      </c>
      <c r="O176" s="2">
        <f>cont!W176</f>
        <v>0</v>
      </c>
      <c r="P176" s="20">
        <f>cont!D176</f>
        <v>0</v>
      </c>
      <c r="Q176" s="52" t="str">
        <f t="shared" si="5"/>
        <v>INSERT INTO `ez_assets` (`id`, `parent_id`, `lft`, `rgt`, `level`, `name`, `title`, `rules`) VALUES (0, 0, 5, -5, 4, 'com_content.article.0', '0', '{}');</v>
      </c>
      <c r="Y176" s="2">
        <v>5</v>
      </c>
    </row>
    <row r="177" spans="1:25" x14ac:dyDescent="0.25">
      <c r="A177" s="51" t="s">
        <v>779</v>
      </c>
      <c r="B177" s="2">
        <f>осн!AF177</f>
        <v>0</v>
      </c>
      <c r="C177" s="2">
        <f>осн!Z177</f>
        <v>0</v>
      </c>
      <c r="D177" s="2">
        <f>осн!AH177</f>
        <v>0</v>
      </c>
      <c r="E177" s="2" t="s">
        <v>772</v>
      </c>
      <c r="F177" s="2">
        <f>осн!Z177</f>
        <v>0</v>
      </c>
      <c r="G177">
        <f>осн!AE177</f>
        <v>0</v>
      </c>
      <c r="H177" s="52" t="str">
        <f t="shared" si="4"/>
        <v>INSERT INTO `ez_assets` (`id`, `parent_id`, `lft`, `rgt`, `level`, `name`, `title`, `rules`) VALUES (0, 0, 0, 3, 'com_content.category.0', '0', '{}');</v>
      </c>
      <c r="I177" s="35" t="s">
        <v>779</v>
      </c>
      <c r="J177" s="2">
        <f>cont!C177</f>
        <v>0</v>
      </c>
      <c r="K177" s="2">
        <f>осн!I177</f>
        <v>0</v>
      </c>
      <c r="L177" s="2">
        <f>осн!AB177+Y177</f>
        <v>1</v>
      </c>
      <c r="M177" s="2">
        <f>осн!AC177-Y177</f>
        <v>-1</v>
      </c>
      <c r="N177" s="2" t="s">
        <v>781</v>
      </c>
      <c r="O177" s="2">
        <f>cont!W177</f>
        <v>0</v>
      </c>
      <c r="P177" s="20">
        <f>cont!D177</f>
        <v>0</v>
      </c>
      <c r="Q177" s="52" t="str">
        <f t="shared" si="5"/>
        <v>INSERT INTO `ez_assets` (`id`, `parent_id`, `lft`, `rgt`, `level`, `name`, `title`, `rules`) VALUES (0, 0, 1, -1, 4, 'com_content.article.0', '0', '{}');</v>
      </c>
      <c r="Y177" s="2">
        <v>1</v>
      </c>
    </row>
    <row r="178" spans="1:25" x14ac:dyDescent="0.25">
      <c r="A178" s="51" t="s">
        <v>779</v>
      </c>
      <c r="B178" s="2">
        <f>осн!AF178</f>
        <v>0</v>
      </c>
      <c r="C178" s="2">
        <f>осн!Z178</f>
        <v>0</v>
      </c>
      <c r="D178" s="2">
        <f>осн!AH178</f>
        <v>0</v>
      </c>
      <c r="E178" s="2" t="s">
        <v>772</v>
      </c>
      <c r="F178" s="2">
        <f>осн!Z178</f>
        <v>0</v>
      </c>
      <c r="G178">
        <f>осн!AE178</f>
        <v>0</v>
      </c>
      <c r="H178" s="52" t="str">
        <f t="shared" si="4"/>
        <v>INSERT INTO `ez_assets` (`id`, `parent_id`, `lft`, `rgt`, `level`, `name`, `title`, `rules`) VALUES (0, 0, 0, 3, 'com_content.category.0', '0', '{}');</v>
      </c>
      <c r="I178" s="35" t="s">
        <v>779</v>
      </c>
      <c r="J178" s="2">
        <f>cont!C178</f>
        <v>0</v>
      </c>
      <c r="K178" s="2">
        <f>осн!I178</f>
        <v>0</v>
      </c>
      <c r="L178" s="2">
        <f>осн!AB178+Y178</f>
        <v>2</v>
      </c>
      <c r="M178" s="2">
        <f>осн!AC178-Y178</f>
        <v>-2</v>
      </c>
      <c r="N178" s="2" t="s">
        <v>781</v>
      </c>
      <c r="O178" s="2">
        <f>cont!W178</f>
        <v>0</v>
      </c>
      <c r="P178" s="20">
        <f>cont!D178</f>
        <v>0</v>
      </c>
      <c r="Q178" s="52" t="str">
        <f t="shared" si="5"/>
        <v>INSERT INTO `ez_assets` (`id`, `parent_id`, `lft`, `rgt`, `level`, `name`, `title`, `rules`) VALUES (0, 0, 2, -2, 4, 'com_content.article.0', '0', '{}');</v>
      </c>
      <c r="Y178" s="2">
        <v>2</v>
      </c>
    </row>
    <row r="179" spans="1:25" x14ac:dyDescent="0.25">
      <c r="A179" s="51" t="s">
        <v>779</v>
      </c>
      <c r="B179" s="2">
        <f>осн!AF179</f>
        <v>0</v>
      </c>
      <c r="C179" s="2">
        <f>осн!Z179</f>
        <v>0</v>
      </c>
      <c r="D179" s="2">
        <f>осн!AH179</f>
        <v>0</v>
      </c>
      <c r="E179" s="2" t="s">
        <v>772</v>
      </c>
      <c r="F179" s="2">
        <f>осн!Z179</f>
        <v>0</v>
      </c>
      <c r="G179">
        <f>осн!AE179</f>
        <v>0</v>
      </c>
      <c r="H179" s="52" t="str">
        <f t="shared" si="4"/>
        <v>INSERT INTO `ez_assets` (`id`, `parent_id`, `lft`, `rgt`, `level`, `name`, `title`, `rules`) VALUES (0, 0, 0, 3, 'com_content.category.0', '0', '{}');</v>
      </c>
      <c r="I179" s="35" t="s">
        <v>779</v>
      </c>
      <c r="J179" s="2">
        <f>cont!C179</f>
        <v>0</v>
      </c>
      <c r="K179" s="2">
        <f>осн!I179</f>
        <v>0</v>
      </c>
      <c r="L179" s="2">
        <f>осн!AB179+Y179</f>
        <v>3</v>
      </c>
      <c r="M179" s="2">
        <f>осн!AC179-Y179</f>
        <v>-3</v>
      </c>
      <c r="N179" s="2" t="s">
        <v>781</v>
      </c>
      <c r="O179" s="2">
        <f>cont!W179</f>
        <v>0</v>
      </c>
      <c r="P179" s="20">
        <f>cont!D179</f>
        <v>0</v>
      </c>
      <c r="Q179" s="52" t="str">
        <f t="shared" si="5"/>
        <v>INSERT INTO `ez_assets` (`id`, `parent_id`, `lft`, `rgt`, `level`, `name`, `title`, `rules`) VALUES (0, 0, 3, -3, 4, 'com_content.article.0', '0', '{}');</v>
      </c>
      <c r="Y179" s="2">
        <v>3</v>
      </c>
    </row>
    <row r="180" spans="1:25" x14ac:dyDescent="0.25">
      <c r="A180" s="51" t="s">
        <v>779</v>
      </c>
      <c r="B180" s="2">
        <f>осн!AF180</f>
        <v>0</v>
      </c>
      <c r="C180" s="2">
        <f>осн!Z180</f>
        <v>0</v>
      </c>
      <c r="D180" s="2">
        <f>осн!AH180</f>
        <v>0</v>
      </c>
      <c r="E180" s="2" t="s">
        <v>772</v>
      </c>
      <c r="F180" s="2">
        <f>осн!Z180</f>
        <v>0</v>
      </c>
      <c r="G180">
        <f>осн!AE180</f>
        <v>0</v>
      </c>
      <c r="H180" s="52" t="str">
        <f t="shared" si="4"/>
        <v>INSERT INTO `ez_assets` (`id`, `parent_id`, `lft`, `rgt`, `level`, `name`, `title`, `rules`) VALUES (0, 0, 0, 3, 'com_content.category.0', '0', '{}');</v>
      </c>
      <c r="I180" s="35" t="s">
        <v>779</v>
      </c>
      <c r="J180" s="2">
        <f>cont!C180</f>
        <v>0</v>
      </c>
      <c r="K180" s="2">
        <f>осн!I180</f>
        <v>0</v>
      </c>
      <c r="L180" s="2">
        <f>осн!AB180+Y180</f>
        <v>4</v>
      </c>
      <c r="M180" s="2">
        <f>осн!AC180-Y180</f>
        <v>-4</v>
      </c>
      <c r="N180" s="2" t="s">
        <v>781</v>
      </c>
      <c r="O180" s="2">
        <f>cont!W180</f>
        <v>0</v>
      </c>
      <c r="P180" s="20">
        <f>cont!D180</f>
        <v>0</v>
      </c>
      <c r="Q180" s="52" t="str">
        <f t="shared" si="5"/>
        <v>INSERT INTO `ez_assets` (`id`, `parent_id`, `lft`, `rgt`, `level`, `name`, `title`, `rules`) VALUES (0, 0, 4, -4, 4, 'com_content.article.0', '0', '{}');</v>
      </c>
      <c r="Y180" s="2">
        <v>4</v>
      </c>
    </row>
    <row r="181" spans="1:25" x14ac:dyDescent="0.25">
      <c r="A181" s="51" t="s">
        <v>779</v>
      </c>
      <c r="B181" s="2">
        <f>осн!AF181</f>
        <v>0</v>
      </c>
      <c r="C181" s="2">
        <f>осн!Z181</f>
        <v>0</v>
      </c>
      <c r="D181" s="2">
        <f>осн!AH181</f>
        <v>0</v>
      </c>
      <c r="E181" s="2" t="s">
        <v>772</v>
      </c>
      <c r="F181" s="2">
        <f>осн!Z181</f>
        <v>0</v>
      </c>
      <c r="G181">
        <f>осн!AE181</f>
        <v>0</v>
      </c>
      <c r="H181" s="52" t="str">
        <f t="shared" si="4"/>
        <v>INSERT INTO `ez_assets` (`id`, `parent_id`, `lft`, `rgt`, `level`, `name`, `title`, `rules`) VALUES (0, 0, 0, 3, 'com_content.category.0', '0', '{}');</v>
      </c>
      <c r="I181" s="35" t="s">
        <v>779</v>
      </c>
      <c r="J181" s="2">
        <f>cont!C181</f>
        <v>0</v>
      </c>
      <c r="K181" s="2">
        <f>осн!I181</f>
        <v>0</v>
      </c>
      <c r="L181" s="2">
        <f>осн!AB181+Y181</f>
        <v>5</v>
      </c>
      <c r="M181" s="2">
        <f>осн!AC181-Y181</f>
        <v>-5</v>
      </c>
      <c r="N181" s="2" t="s">
        <v>781</v>
      </c>
      <c r="O181" s="2">
        <f>cont!W181</f>
        <v>0</v>
      </c>
      <c r="P181" s="20">
        <f>cont!D181</f>
        <v>0</v>
      </c>
      <c r="Q181" s="52" t="str">
        <f t="shared" si="5"/>
        <v>INSERT INTO `ez_assets` (`id`, `parent_id`, `lft`, `rgt`, `level`, `name`, `title`, `rules`) VALUES (0, 0, 5, -5, 4, 'com_content.article.0', '0', '{}');</v>
      </c>
      <c r="Y181" s="2">
        <v>5</v>
      </c>
    </row>
    <row r="182" spans="1:25" x14ac:dyDescent="0.25">
      <c r="A182" s="51" t="s">
        <v>779</v>
      </c>
      <c r="B182" s="2">
        <f>осн!AF182</f>
        <v>0</v>
      </c>
      <c r="C182" s="2">
        <f>осн!Z182</f>
        <v>0</v>
      </c>
      <c r="D182" s="2">
        <f>осн!AH182</f>
        <v>0</v>
      </c>
      <c r="E182" s="2" t="s">
        <v>772</v>
      </c>
      <c r="F182" s="2">
        <f>осн!Z182</f>
        <v>0</v>
      </c>
      <c r="G182">
        <f>осн!AE182</f>
        <v>0</v>
      </c>
      <c r="H182" s="52" t="str">
        <f t="shared" si="4"/>
        <v>INSERT INTO `ez_assets` (`id`, `parent_id`, `lft`, `rgt`, `level`, `name`, `title`, `rules`) VALUES (0, 0, 0, 3, 'com_content.category.0', '0', '{}');</v>
      </c>
      <c r="I182" s="35" t="s">
        <v>779</v>
      </c>
      <c r="J182" s="2">
        <f>cont!C182</f>
        <v>0</v>
      </c>
      <c r="K182" s="2">
        <f>осн!I182</f>
        <v>0</v>
      </c>
      <c r="L182" s="2">
        <f>осн!AB182+Y182</f>
        <v>1</v>
      </c>
      <c r="M182" s="2">
        <f>осн!AC182-Y182</f>
        <v>-1</v>
      </c>
      <c r="N182" s="2" t="s">
        <v>781</v>
      </c>
      <c r="O182" s="2">
        <f>cont!W182</f>
        <v>0</v>
      </c>
      <c r="P182" s="20">
        <f>cont!D182</f>
        <v>0</v>
      </c>
      <c r="Q182" s="52" t="str">
        <f t="shared" si="5"/>
        <v>INSERT INTO `ez_assets` (`id`, `parent_id`, `lft`, `rgt`, `level`, `name`, `title`, `rules`) VALUES (0, 0, 1, -1, 4, 'com_content.article.0', '0', '{}');</v>
      </c>
      <c r="Y182" s="2">
        <v>1</v>
      </c>
    </row>
    <row r="183" spans="1:25" x14ac:dyDescent="0.25">
      <c r="A183" s="51" t="s">
        <v>779</v>
      </c>
      <c r="B183" s="2">
        <f>осн!AF183</f>
        <v>0</v>
      </c>
      <c r="C183" s="2">
        <f>осн!Z183</f>
        <v>0</v>
      </c>
      <c r="D183" s="2">
        <f>осн!AH183</f>
        <v>0</v>
      </c>
      <c r="E183" s="2" t="s">
        <v>772</v>
      </c>
      <c r="F183" s="2">
        <f>осн!Z183</f>
        <v>0</v>
      </c>
      <c r="G183">
        <f>осн!AE183</f>
        <v>0</v>
      </c>
      <c r="H183" s="52" t="str">
        <f t="shared" si="4"/>
        <v>INSERT INTO `ez_assets` (`id`, `parent_id`, `lft`, `rgt`, `level`, `name`, `title`, `rules`) VALUES (0, 0, 0, 3, 'com_content.category.0', '0', '{}');</v>
      </c>
      <c r="I183" s="35" t="s">
        <v>779</v>
      </c>
      <c r="J183" s="2">
        <f>cont!C183</f>
        <v>0</v>
      </c>
      <c r="K183" s="2">
        <f>осн!I183</f>
        <v>0</v>
      </c>
      <c r="L183" s="2">
        <f>осн!AB183+Y183</f>
        <v>2</v>
      </c>
      <c r="M183" s="2">
        <f>осн!AC183-Y183</f>
        <v>-2</v>
      </c>
      <c r="N183" s="2" t="s">
        <v>781</v>
      </c>
      <c r="O183" s="2">
        <f>cont!W183</f>
        <v>0</v>
      </c>
      <c r="P183" s="20">
        <f>cont!D183</f>
        <v>0</v>
      </c>
      <c r="Q183" s="52" t="str">
        <f t="shared" si="5"/>
        <v>INSERT INTO `ez_assets` (`id`, `parent_id`, `lft`, `rgt`, `level`, `name`, `title`, `rules`) VALUES (0, 0, 2, -2, 4, 'com_content.article.0', '0', '{}');</v>
      </c>
      <c r="Y183" s="2">
        <v>2</v>
      </c>
    </row>
    <row r="184" spans="1:25" x14ac:dyDescent="0.25">
      <c r="A184" s="51" t="s">
        <v>779</v>
      </c>
      <c r="B184" s="2">
        <f>осн!AF184</f>
        <v>0</v>
      </c>
      <c r="C184" s="2">
        <f>осн!Z184</f>
        <v>0</v>
      </c>
      <c r="D184" s="2">
        <f>осн!AH184</f>
        <v>0</v>
      </c>
      <c r="E184" s="2" t="s">
        <v>772</v>
      </c>
      <c r="F184" s="2">
        <f>осн!Z184</f>
        <v>0</v>
      </c>
      <c r="G184">
        <f>осн!AE184</f>
        <v>0</v>
      </c>
      <c r="H184" s="52" t="str">
        <f t="shared" si="4"/>
        <v>INSERT INTO `ez_assets` (`id`, `parent_id`, `lft`, `rgt`, `level`, `name`, `title`, `rules`) VALUES (0, 0, 0, 3, 'com_content.category.0', '0', '{}');</v>
      </c>
      <c r="I184" s="35" t="s">
        <v>779</v>
      </c>
      <c r="J184" s="2">
        <f>cont!C184</f>
        <v>0</v>
      </c>
      <c r="K184" s="2">
        <f>осн!I184</f>
        <v>0</v>
      </c>
      <c r="L184" s="2">
        <f>осн!AB184+Y184</f>
        <v>3</v>
      </c>
      <c r="M184" s="2">
        <f>осн!AC184-Y184</f>
        <v>-3</v>
      </c>
      <c r="N184" s="2" t="s">
        <v>781</v>
      </c>
      <c r="O184" s="2">
        <f>cont!W184</f>
        <v>0</v>
      </c>
      <c r="P184" s="20">
        <f>cont!D184</f>
        <v>0</v>
      </c>
      <c r="Q184" s="52" t="str">
        <f t="shared" si="5"/>
        <v>INSERT INTO `ez_assets` (`id`, `parent_id`, `lft`, `rgt`, `level`, `name`, `title`, `rules`) VALUES (0, 0, 3, -3, 4, 'com_content.article.0', '0', '{}');</v>
      </c>
      <c r="Y184" s="2">
        <v>3</v>
      </c>
    </row>
    <row r="185" spans="1:25" x14ac:dyDescent="0.25">
      <c r="A185" s="51" t="s">
        <v>779</v>
      </c>
      <c r="B185" s="2">
        <f>осн!AF185</f>
        <v>0</v>
      </c>
      <c r="C185" s="2">
        <f>осн!Z185</f>
        <v>0</v>
      </c>
      <c r="D185" s="2">
        <f>осн!AH185</f>
        <v>0</v>
      </c>
      <c r="E185" s="2" t="s">
        <v>772</v>
      </c>
      <c r="F185" s="2">
        <f>осн!Z185</f>
        <v>0</v>
      </c>
      <c r="G185">
        <f>осн!AE185</f>
        <v>0</v>
      </c>
      <c r="H185" s="52" t="str">
        <f t="shared" si="4"/>
        <v>INSERT INTO `ez_assets` (`id`, `parent_id`, `lft`, `rgt`, `level`, `name`, `title`, `rules`) VALUES (0, 0, 0, 3, 'com_content.category.0', '0', '{}');</v>
      </c>
      <c r="I185" s="35" t="s">
        <v>779</v>
      </c>
      <c r="J185" s="2">
        <f>cont!C185</f>
        <v>0</v>
      </c>
      <c r="K185" s="2">
        <f>осн!I185</f>
        <v>0</v>
      </c>
      <c r="L185" s="2">
        <f>осн!AB185+Y185</f>
        <v>4</v>
      </c>
      <c r="M185" s="2">
        <f>осн!AC185-Y185</f>
        <v>-4</v>
      </c>
      <c r="N185" s="2" t="s">
        <v>781</v>
      </c>
      <c r="O185" s="2">
        <f>cont!W185</f>
        <v>0</v>
      </c>
      <c r="P185" s="20">
        <f>cont!D185</f>
        <v>0</v>
      </c>
      <c r="Q185" s="52" t="str">
        <f t="shared" si="5"/>
        <v>INSERT INTO `ez_assets` (`id`, `parent_id`, `lft`, `rgt`, `level`, `name`, `title`, `rules`) VALUES (0, 0, 4, -4, 4, 'com_content.article.0', '0', '{}');</v>
      </c>
      <c r="Y185" s="2">
        <v>4</v>
      </c>
    </row>
    <row r="186" spans="1:25" x14ac:dyDescent="0.25">
      <c r="A186" s="51" t="s">
        <v>779</v>
      </c>
      <c r="B186" s="2">
        <f>осн!AF186</f>
        <v>0</v>
      </c>
      <c r="C186" s="2">
        <f>осн!Z186</f>
        <v>0</v>
      </c>
      <c r="D186" s="2">
        <f>осн!AH186</f>
        <v>0</v>
      </c>
      <c r="E186" s="2" t="s">
        <v>772</v>
      </c>
      <c r="F186" s="2">
        <f>осн!Z186</f>
        <v>0</v>
      </c>
      <c r="G186">
        <f>осн!AE186</f>
        <v>0</v>
      </c>
      <c r="H186" s="52" t="str">
        <f t="shared" si="4"/>
        <v>INSERT INTO `ez_assets` (`id`, `parent_id`, `lft`, `rgt`, `level`, `name`, `title`, `rules`) VALUES (0, 0, 0, 3, 'com_content.category.0', '0', '{}');</v>
      </c>
      <c r="I186" s="35" t="s">
        <v>779</v>
      </c>
      <c r="J186" s="2">
        <f>cont!C186</f>
        <v>0</v>
      </c>
      <c r="K186" s="2">
        <f>осн!I186</f>
        <v>0</v>
      </c>
      <c r="L186" s="2">
        <f>осн!AB186+Y186</f>
        <v>5</v>
      </c>
      <c r="M186" s="2">
        <f>осн!AC186-Y186</f>
        <v>-5</v>
      </c>
      <c r="N186" s="2" t="s">
        <v>781</v>
      </c>
      <c r="O186" s="2">
        <f>cont!W186</f>
        <v>0</v>
      </c>
      <c r="P186" s="20">
        <f>cont!D186</f>
        <v>0</v>
      </c>
      <c r="Q186" s="52" t="str">
        <f t="shared" si="5"/>
        <v>INSERT INTO `ez_assets` (`id`, `parent_id`, `lft`, `rgt`, `level`, `name`, `title`, `rules`) VALUES (0, 0, 5, -5, 4, 'com_content.article.0', '0', '{}');</v>
      </c>
      <c r="Y186" s="2">
        <v>5</v>
      </c>
    </row>
    <row r="187" spans="1:25" x14ac:dyDescent="0.25">
      <c r="A187" s="51" t="s">
        <v>779</v>
      </c>
      <c r="B187" s="2">
        <f>осн!AF187</f>
        <v>0</v>
      </c>
      <c r="C187" s="2">
        <f>осн!Z187</f>
        <v>0</v>
      </c>
      <c r="D187" s="2">
        <f>осн!AH187</f>
        <v>0</v>
      </c>
      <c r="E187" s="2" t="s">
        <v>772</v>
      </c>
      <c r="F187" s="2">
        <f t="shared" ref="F187:F194" si="6">C187</f>
        <v>0</v>
      </c>
      <c r="G187">
        <f>осн!AE187</f>
        <v>0</v>
      </c>
      <c r="H187" s="52" t="str">
        <f t="shared" si="4"/>
        <v>INSERT INTO `ez_assets` (`id`, `parent_id`, `lft`, `rgt`, `level`, `name`, `title`, `rules`) VALUES (0, 0, 0, 3, 'com_content.category.0', '0', '{}');</v>
      </c>
      <c r="I187" s="35" t="s">
        <v>779</v>
      </c>
      <c r="J187" s="2">
        <f>cont!C187</f>
        <v>0</v>
      </c>
      <c r="K187" s="2">
        <f>осн!I187</f>
        <v>0</v>
      </c>
      <c r="L187" s="2">
        <f>осн!AB187+Y187</f>
        <v>1</v>
      </c>
      <c r="M187" s="2">
        <f>осн!AC187-Y187</f>
        <v>-1</v>
      </c>
      <c r="N187" s="2" t="s">
        <v>781</v>
      </c>
      <c r="O187" s="2">
        <f>cont!W187</f>
        <v>0</v>
      </c>
      <c r="P187" s="20">
        <f>cont!D187</f>
        <v>0</v>
      </c>
      <c r="Q187" s="52" t="str">
        <f t="shared" si="5"/>
        <v>INSERT INTO `ez_assets` (`id`, `parent_id`, `lft`, `rgt`, `level`, `name`, `title`, `rules`) VALUES (0, 0, 1, -1, 4, 'com_content.article.0', '0', '{}');</v>
      </c>
      <c r="Y187" s="2">
        <v>1</v>
      </c>
    </row>
    <row r="188" spans="1:25" x14ac:dyDescent="0.25">
      <c r="A188" s="51" t="s">
        <v>779</v>
      </c>
      <c r="B188" s="2">
        <f>осн!AF188</f>
        <v>0</v>
      </c>
      <c r="C188" s="2">
        <f>осн!Z188</f>
        <v>0</v>
      </c>
      <c r="D188" s="2">
        <f>осн!AH188</f>
        <v>0</v>
      </c>
      <c r="E188" s="2" t="s">
        <v>772</v>
      </c>
      <c r="F188" s="2">
        <f t="shared" si="6"/>
        <v>0</v>
      </c>
      <c r="G188">
        <f>осн!AE188</f>
        <v>0</v>
      </c>
      <c r="H188" s="52" t="str">
        <f t="shared" si="4"/>
        <v>INSERT INTO `ez_assets` (`id`, `parent_id`, `lft`, `rgt`, `level`, `name`, `title`, `rules`) VALUES (0, 0, 0, 3, 'com_content.category.0', '0', '{}');</v>
      </c>
      <c r="I188" s="35" t="s">
        <v>779</v>
      </c>
      <c r="J188" s="2">
        <f>cont!C188</f>
        <v>0</v>
      </c>
      <c r="K188" s="2">
        <f>осн!I188</f>
        <v>0</v>
      </c>
      <c r="L188" s="2">
        <f>осн!AB188+Y188</f>
        <v>2</v>
      </c>
      <c r="M188" s="2">
        <f>осн!AC188-Y188</f>
        <v>-2</v>
      </c>
      <c r="N188" s="2" t="s">
        <v>781</v>
      </c>
      <c r="O188" s="2">
        <f>cont!W188</f>
        <v>0</v>
      </c>
      <c r="P188" s="20">
        <f>cont!D188</f>
        <v>0</v>
      </c>
      <c r="Q188" s="52" t="str">
        <f t="shared" si="5"/>
        <v>INSERT INTO `ez_assets` (`id`, `parent_id`, `lft`, `rgt`, `level`, `name`, `title`, `rules`) VALUES (0, 0, 2, -2, 4, 'com_content.article.0', '0', '{}');</v>
      </c>
      <c r="Y188" s="2">
        <v>2</v>
      </c>
    </row>
    <row r="189" spans="1:25" x14ac:dyDescent="0.25">
      <c r="A189" s="51" t="s">
        <v>779</v>
      </c>
      <c r="B189" s="2">
        <f>осн!AF189</f>
        <v>0</v>
      </c>
      <c r="C189" s="2">
        <f>осн!Z189</f>
        <v>0</v>
      </c>
      <c r="D189" s="2">
        <f>осн!AH189</f>
        <v>0</v>
      </c>
      <c r="E189" s="2" t="s">
        <v>772</v>
      </c>
      <c r="F189" s="2">
        <f t="shared" si="6"/>
        <v>0</v>
      </c>
      <c r="G189">
        <f>осн!AE189</f>
        <v>0</v>
      </c>
      <c r="H189" s="52" t="str">
        <f t="shared" si="4"/>
        <v>INSERT INTO `ez_assets` (`id`, `parent_id`, `lft`, `rgt`, `level`, `name`, `title`, `rules`) VALUES (0, 0, 0, 3, 'com_content.category.0', '0', '{}');</v>
      </c>
      <c r="I189" s="35" t="s">
        <v>779</v>
      </c>
      <c r="J189" s="2">
        <f>cont!C189</f>
        <v>0</v>
      </c>
      <c r="K189" s="2">
        <f>осн!I189</f>
        <v>0</v>
      </c>
      <c r="L189" s="2">
        <f>осн!AB189+Y189</f>
        <v>3</v>
      </c>
      <c r="M189" s="2">
        <f>осн!AC189-Y189</f>
        <v>-3</v>
      </c>
      <c r="N189" s="2" t="s">
        <v>781</v>
      </c>
      <c r="O189" s="2">
        <f>cont!W189</f>
        <v>0</v>
      </c>
      <c r="P189" s="20">
        <f>cont!D189</f>
        <v>0</v>
      </c>
      <c r="Q189" s="52" t="str">
        <f t="shared" si="5"/>
        <v>INSERT INTO `ez_assets` (`id`, `parent_id`, `lft`, `rgt`, `level`, `name`, `title`, `rules`) VALUES (0, 0, 3, -3, 4, 'com_content.article.0', '0', '{}');</v>
      </c>
      <c r="Y189" s="2">
        <v>3</v>
      </c>
    </row>
    <row r="190" spans="1:25" x14ac:dyDescent="0.25">
      <c r="A190" s="51" t="s">
        <v>779</v>
      </c>
      <c r="B190" s="2">
        <f>осн!AF190</f>
        <v>0</v>
      </c>
      <c r="C190" s="2">
        <f>осн!Z190</f>
        <v>0</v>
      </c>
      <c r="D190" s="2">
        <f>осн!AH190</f>
        <v>0</v>
      </c>
      <c r="E190" s="2" t="s">
        <v>772</v>
      </c>
      <c r="F190" s="2">
        <f t="shared" si="6"/>
        <v>0</v>
      </c>
      <c r="G190">
        <f>осн!AE190</f>
        <v>0</v>
      </c>
      <c r="H190" s="52" t="str">
        <f t="shared" si="4"/>
        <v>INSERT INTO `ez_assets` (`id`, `parent_id`, `lft`, `rgt`, `level`, `name`, `title`, `rules`) VALUES (0, 0, 0, 3, 'com_content.category.0', '0', '{}');</v>
      </c>
      <c r="I190" s="35" t="s">
        <v>779</v>
      </c>
      <c r="J190" s="2">
        <f>cont!C190</f>
        <v>0</v>
      </c>
      <c r="K190" s="2">
        <f>осн!I190</f>
        <v>0</v>
      </c>
      <c r="L190" s="2">
        <f>осн!AB190+Y190</f>
        <v>4</v>
      </c>
      <c r="M190" s="2">
        <f>осн!AC190-Y190</f>
        <v>-4</v>
      </c>
      <c r="N190" s="2" t="s">
        <v>781</v>
      </c>
      <c r="O190" s="2">
        <f>cont!W190</f>
        <v>0</v>
      </c>
      <c r="P190" s="20">
        <f>cont!D190</f>
        <v>0</v>
      </c>
      <c r="Q190" s="52" t="str">
        <f t="shared" si="5"/>
        <v>INSERT INTO `ez_assets` (`id`, `parent_id`, `lft`, `rgt`, `level`, `name`, `title`, `rules`) VALUES (0, 0, 4, -4, 4, 'com_content.article.0', '0', '{}');</v>
      </c>
      <c r="Y190" s="2">
        <v>4</v>
      </c>
    </row>
    <row r="191" spans="1:25" x14ac:dyDescent="0.25">
      <c r="A191" s="51" t="s">
        <v>779</v>
      </c>
      <c r="B191" s="2">
        <f>осн!AF191</f>
        <v>0</v>
      </c>
      <c r="C191" s="2">
        <f>осн!Z191</f>
        <v>0</v>
      </c>
      <c r="D191" s="2">
        <f>осн!AH191</f>
        <v>0</v>
      </c>
      <c r="E191" s="2" t="s">
        <v>772</v>
      </c>
      <c r="F191" s="2">
        <f t="shared" si="6"/>
        <v>0</v>
      </c>
      <c r="G191">
        <f>осн!AE191</f>
        <v>0</v>
      </c>
      <c r="H191" s="52" t="str">
        <f t="shared" si="4"/>
        <v>INSERT INTO `ez_assets` (`id`, `parent_id`, `lft`, `rgt`, `level`, `name`, `title`, `rules`) VALUES (0, 0, 0, 3, 'com_content.category.0', '0', '{}');</v>
      </c>
      <c r="I191" s="35" t="s">
        <v>779</v>
      </c>
      <c r="J191" s="2">
        <f>cont!C191</f>
        <v>0</v>
      </c>
      <c r="K191" s="2">
        <f>осн!I191</f>
        <v>0</v>
      </c>
      <c r="L191" s="2">
        <f>осн!AB191+Y191</f>
        <v>5</v>
      </c>
      <c r="M191" s="2">
        <f>осн!AC191-Y191</f>
        <v>-5</v>
      </c>
      <c r="N191" s="2" t="s">
        <v>781</v>
      </c>
      <c r="O191" s="2">
        <f>cont!W191</f>
        <v>0</v>
      </c>
      <c r="P191" s="20">
        <f>cont!D191</f>
        <v>0</v>
      </c>
      <c r="Q191" s="52" t="str">
        <f t="shared" si="5"/>
        <v>INSERT INTO `ez_assets` (`id`, `parent_id`, `lft`, `rgt`, `level`, `name`, `title`, `rules`) VALUES (0, 0, 5, -5, 4, 'com_content.article.0', '0', '{}');</v>
      </c>
      <c r="Y191" s="2">
        <v>5</v>
      </c>
    </row>
    <row r="192" spans="1:25" x14ac:dyDescent="0.25">
      <c r="A192" s="51" t="s">
        <v>779</v>
      </c>
      <c r="B192" s="2">
        <f>осн!AF192</f>
        <v>0</v>
      </c>
      <c r="C192" s="2">
        <f>осн!Z192</f>
        <v>0</v>
      </c>
      <c r="D192" s="2">
        <f>осн!AH192</f>
        <v>0</v>
      </c>
      <c r="E192" s="2" t="s">
        <v>772</v>
      </c>
      <c r="F192" s="2">
        <f t="shared" si="6"/>
        <v>0</v>
      </c>
      <c r="G192">
        <f>осн!AE192</f>
        <v>0</v>
      </c>
      <c r="H192" s="52" t="str">
        <f t="shared" si="4"/>
        <v>INSERT INTO `ez_assets` (`id`, `parent_id`, `lft`, `rgt`, `level`, `name`, `title`, `rules`) VALUES (0, 0, 0, 3, 'com_content.category.0', '0', '{}');</v>
      </c>
      <c r="I192" s="35" t="s">
        <v>779</v>
      </c>
      <c r="J192" s="2">
        <f>cont!C192</f>
        <v>0</v>
      </c>
      <c r="K192" s="2">
        <f>осн!I192</f>
        <v>0</v>
      </c>
      <c r="L192" s="2">
        <f>осн!AB192+Y192</f>
        <v>1</v>
      </c>
      <c r="M192" s="2">
        <f>осн!AC192-Y192</f>
        <v>-1</v>
      </c>
      <c r="N192" s="2" t="s">
        <v>781</v>
      </c>
      <c r="O192" s="2">
        <f>cont!W192</f>
        <v>0</v>
      </c>
      <c r="P192" s="20">
        <f>cont!D192</f>
        <v>0</v>
      </c>
      <c r="Q192" s="52" t="str">
        <f t="shared" si="5"/>
        <v>INSERT INTO `ez_assets` (`id`, `parent_id`, `lft`, `rgt`, `level`, `name`, `title`, `rules`) VALUES (0, 0, 1, -1, 4, 'com_content.article.0', '0', '{}');</v>
      </c>
      <c r="Y192" s="2">
        <v>1</v>
      </c>
    </row>
    <row r="193" spans="1:25" x14ac:dyDescent="0.25">
      <c r="A193" s="51" t="s">
        <v>779</v>
      </c>
      <c r="B193" s="2">
        <f>осн!AF193</f>
        <v>0</v>
      </c>
      <c r="C193" s="2">
        <f>осн!Z193</f>
        <v>0</v>
      </c>
      <c r="D193" s="2">
        <f>осн!AH193</f>
        <v>0</v>
      </c>
      <c r="E193" s="2" t="s">
        <v>772</v>
      </c>
      <c r="F193" s="2">
        <f t="shared" si="6"/>
        <v>0</v>
      </c>
      <c r="G193">
        <f>осн!AE193</f>
        <v>0</v>
      </c>
      <c r="H193" s="52" t="str">
        <f t="shared" si="4"/>
        <v>INSERT INTO `ez_assets` (`id`, `parent_id`, `lft`, `rgt`, `level`, `name`, `title`, `rules`) VALUES (0, 0, 0, 3, 'com_content.category.0', '0', '{}');</v>
      </c>
      <c r="I193" s="35" t="s">
        <v>779</v>
      </c>
      <c r="J193" s="2">
        <f>cont!C193</f>
        <v>0</v>
      </c>
      <c r="K193" s="2">
        <f>осн!I193</f>
        <v>0</v>
      </c>
      <c r="L193" s="2">
        <f>осн!AB193+Y193</f>
        <v>2</v>
      </c>
      <c r="M193" s="2">
        <f>осн!AC193-Y193</f>
        <v>-2</v>
      </c>
      <c r="N193" s="2" t="s">
        <v>781</v>
      </c>
      <c r="O193" s="2">
        <f>cont!W193</f>
        <v>0</v>
      </c>
      <c r="P193" s="20">
        <f>cont!D193</f>
        <v>0</v>
      </c>
      <c r="Q193" s="52" t="str">
        <f t="shared" si="5"/>
        <v>INSERT INTO `ez_assets` (`id`, `parent_id`, `lft`, `rgt`, `level`, `name`, `title`, `rules`) VALUES (0, 0, 2, -2, 4, 'com_content.article.0', '0', '{}');</v>
      </c>
      <c r="Y193" s="2">
        <v>2</v>
      </c>
    </row>
    <row r="194" spans="1:25" x14ac:dyDescent="0.25">
      <c r="A194" s="51" t="s">
        <v>779</v>
      </c>
      <c r="B194" s="2">
        <f>осн!AF194</f>
        <v>0</v>
      </c>
      <c r="C194" s="2">
        <f>осн!Z194</f>
        <v>0</v>
      </c>
      <c r="D194" s="2">
        <f>осн!AH194</f>
        <v>0</v>
      </c>
      <c r="E194" s="2" t="s">
        <v>772</v>
      </c>
      <c r="F194" s="2">
        <f t="shared" si="6"/>
        <v>0</v>
      </c>
      <c r="G194">
        <f>осн!AE194</f>
        <v>0</v>
      </c>
      <c r="H194" s="52" t="str">
        <f t="shared" si="4"/>
        <v>INSERT INTO `ez_assets` (`id`, `parent_id`, `lft`, `rgt`, `level`, `name`, `title`, `rules`) VALUES (0, 0, 0, 3, 'com_content.category.0', '0', '{}');</v>
      </c>
      <c r="I194" s="35" t="s">
        <v>779</v>
      </c>
      <c r="J194" s="2">
        <f>cont!C194</f>
        <v>0</v>
      </c>
      <c r="K194" s="2">
        <f>осн!I194</f>
        <v>0</v>
      </c>
      <c r="L194" s="2">
        <f>осн!AB194+Y194</f>
        <v>3</v>
      </c>
      <c r="M194" s="2">
        <f>осн!AC194-Y194</f>
        <v>-3</v>
      </c>
      <c r="N194" s="2" t="s">
        <v>781</v>
      </c>
      <c r="O194" s="2">
        <f>cont!W194</f>
        <v>0</v>
      </c>
      <c r="P194" s="20">
        <f>cont!D194</f>
        <v>0</v>
      </c>
      <c r="Q194" s="52" t="str">
        <f t="shared" si="5"/>
        <v>INSERT INTO `ez_assets` (`id`, `parent_id`, `lft`, `rgt`, `level`, `name`, `title`, `rules`) VALUES (0, 0, 3, -3, 4, 'com_content.article.0', '0', '{}');</v>
      </c>
      <c r="Y194" s="2">
        <v>3</v>
      </c>
    </row>
    <row r="195" spans="1:25" x14ac:dyDescent="0.25">
      <c r="Y195" s="2">
        <v>4</v>
      </c>
    </row>
    <row r="196" spans="1:25" x14ac:dyDescent="0.25">
      <c r="Y196" s="2">
        <v>5</v>
      </c>
    </row>
    <row r="197" spans="1:25" x14ac:dyDescent="0.25">
      <c r="Y197" s="2">
        <v>1</v>
      </c>
    </row>
    <row r="198" spans="1:25" x14ac:dyDescent="0.25">
      <c r="Y198" s="2">
        <v>2</v>
      </c>
    </row>
    <row r="199" spans="1:25" x14ac:dyDescent="0.25">
      <c r="Y199" s="2">
        <v>3</v>
      </c>
    </row>
    <row r="200" spans="1:25" x14ac:dyDescent="0.25">
      <c r="Y200" s="2">
        <v>4</v>
      </c>
    </row>
    <row r="201" spans="1:25" x14ac:dyDescent="0.25">
      <c r="Y201" s="2">
        <v>5</v>
      </c>
    </row>
    <row r="202" spans="1:25" x14ac:dyDescent="0.25">
      <c r="Y202" s="2">
        <v>1</v>
      </c>
    </row>
    <row r="203" spans="1:25" x14ac:dyDescent="0.25">
      <c r="Y203" s="2">
        <v>2</v>
      </c>
    </row>
    <row r="204" spans="1:25" x14ac:dyDescent="0.25">
      <c r="Y204" s="2">
        <v>3</v>
      </c>
    </row>
    <row r="205" spans="1:25" x14ac:dyDescent="0.25">
      <c r="Y205" s="2">
        <v>4</v>
      </c>
    </row>
    <row r="206" spans="1:25" x14ac:dyDescent="0.25">
      <c r="Y206" s="2">
        <v>5</v>
      </c>
    </row>
    <row r="207" spans="1:25" x14ac:dyDescent="0.25">
      <c r="Y207" s="2">
        <v>1</v>
      </c>
    </row>
    <row r="208" spans="1:25" x14ac:dyDescent="0.25">
      <c r="Y208" s="2">
        <v>2</v>
      </c>
    </row>
    <row r="209" spans="25:25" x14ac:dyDescent="0.25">
      <c r="Y209" s="2">
        <v>3</v>
      </c>
    </row>
    <row r="210" spans="25:25" x14ac:dyDescent="0.25">
      <c r="Y210" s="2">
        <v>4</v>
      </c>
    </row>
    <row r="211" spans="25:25" x14ac:dyDescent="0.25">
      <c r="Y211" s="2">
        <v>5</v>
      </c>
    </row>
    <row r="212" spans="25:25" x14ac:dyDescent="0.25">
      <c r="Y212" s="2">
        <v>1</v>
      </c>
    </row>
    <row r="213" spans="25:25" x14ac:dyDescent="0.25">
      <c r="Y213" s="2">
        <v>2</v>
      </c>
    </row>
    <row r="214" spans="25:25" x14ac:dyDescent="0.25">
      <c r="Y214" s="2">
        <v>3</v>
      </c>
    </row>
    <row r="215" spans="25:25" x14ac:dyDescent="0.25">
      <c r="Y215" s="2">
        <v>4</v>
      </c>
    </row>
    <row r="216" spans="25:25" x14ac:dyDescent="0.25">
      <c r="Y216" s="2">
        <v>5</v>
      </c>
    </row>
    <row r="217" spans="25:25" x14ac:dyDescent="0.25">
      <c r="Y217" s="2">
        <v>1</v>
      </c>
    </row>
    <row r="218" spans="25:25" x14ac:dyDescent="0.25">
      <c r="Y218" s="2">
        <v>2</v>
      </c>
    </row>
    <row r="219" spans="25:25" x14ac:dyDescent="0.25">
      <c r="Y219" s="2">
        <v>3</v>
      </c>
    </row>
    <row r="220" spans="25:25" x14ac:dyDescent="0.25">
      <c r="Y220" s="2">
        <v>4</v>
      </c>
    </row>
    <row r="221" spans="25:25" x14ac:dyDescent="0.25">
      <c r="Y221" s="2">
        <v>5</v>
      </c>
    </row>
    <row r="222" spans="25:25" x14ac:dyDescent="0.25">
      <c r="Y222" s="2">
        <v>1</v>
      </c>
    </row>
    <row r="223" spans="25:25" x14ac:dyDescent="0.25">
      <c r="Y223" s="2">
        <v>2</v>
      </c>
    </row>
    <row r="224" spans="25:25" x14ac:dyDescent="0.25">
      <c r="Y224" s="2">
        <v>3</v>
      </c>
    </row>
    <row r="225" spans="25:25" x14ac:dyDescent="0.25">
      <c r="Y225" s="2">
        <v>4</v>
      </c>
    </row>
    <row r="226" spans="25:25" x14ac:dyDescent="0.25">
      <c r="Y226" s="2">
        <v>5</v>
      </c>
    </row>
    <row r="227" spans="25:25" x14ac:dyDescent="0.25">
      <c r="Y227" s="2">
        <v>1</v>
      </c>
    </row>
    <row r="228" spans="25:25" x14ac:dyDescent="0.25">
      <c r="Y228" s="2">
        <v>2</v>
      </c>
    </row>
    <row r="229" spans="25:25" x14ac:dyDescent="0.25">
      <c r="Y229" s="2">
        <v>3</v>
      </c>
    </row>
    <row r="230" spans="25:25" x14ac:dyDescent="0.25">
      <c r="Y230" s="2">
        <v>4</v>
      </c>
    </row>
    <row r="231" spans="25:25" x14ac:dyDescent="0.25">
      <c r="Y231" s="2">
        <v>5</v>
      </c>
    </row>
    <row r="232" spans="25:25" x14ac:dyDescent="0.25">
      <c r="Y232" s="2">
        <v>1</v>
      </c>
    </row>
    <row r="233" spans="25:25" x14ac:dyDescent="0.25">
      <c r="Y233" s="2">
        <v>2</v>
      </c>
    </row>
    <row r="234" spans="25:25" x14ac:dyDescent="0.25">
      <c r="Y234" s="2">
        <v>3</v>
      </c>
    </row>
    <row r="235" spans="25:25" x14ac:dyDescent="0.25">
      <c r="Y235" s="2">
        <v>4</v>
      </c>
    </row>
    <row r="236" spans="25:25" x14ac:dyDescent="0.25">
      <c r="Y236" s="2">
        <v>5</v>
      </c>
    </row>
    <row r="237" spans="25:25" x14ac:dyDescent="0.25">
      <c r="Y237" s="2">
        <v>1</v>
      </c>
    </row>
    <row r="238" spans="25:25" x14ac:dyDescent="0.25">
      <c r="Y238" s="2">
        <v>2</v>
      </c>
    </row>
    <row r="239" spans="25:25" x14ac:dyDescent="0.25">
      <c r="Y239" s="2">
        <v>3</v>
      </c>
    </row>
    <row r="240" spans="25:25" x14ac:dyDescent="0.25">
      <c r="Y240" s="2">
        <v>4</v>
      </c>
    </row>
    <row r="241" spans="25:25" x14ac:dyDescent="0.25">
      <c r="Y241" s="2">
        <v>5</v>
      </c>
    </row>
    <row r="242" spans="25:25" x14ac:dyDescent="0.25">
      <c r="Y242" s="2">
        <v>1</v>
      </c>
    </row>
    <row r="243" spans="25:25" x14ac:dyDescent="0.25">
      <c r="Y243" s="2">
        <v>2</v>
      </c>
    </row>
    <row r="244" spans="25:25" x14ac:dyDescent="0.25">
      <c r="Y244" s="2">
        <v>3</v>
      </c>
    </row>
    <row r="245" spans="25:25" x14ac:dyDescent="0.25">
      <c r="Y245" s="2">
        <v>4</v>
      </c>
    </row>
    <row r="246" spans="25:25" x14ac:dyDescent="0.25">
      <c r="Y246" s="2">
        <v>5</v>
      </c>
    </row>
    <row r="247" spans="25:25" x14ac:dyDescent="0.25">
      <c r="Y247" s="2">
        <v>1</v>
      </c>
    </row>
    <row r="248" spans="25:25" x14ac:dyDescent="0.25">
      <c r="Y248" s="2">
        <v>2</v>
      </c>
    </row>
    <row r="249" spans="25:25" x14ac:dyDescent="0.25">
      <c r="Y249" s="2">
        <v>3</v>
      </c>
    </row>
    <row r="250" spans="25:25" x14ac:dyDescent="0.25">
      <c r="Y250" s="2">
        <v>4</v>
      </c>
    </row>
    <row r="251" spans="25:25" x14ac:dyDescent="0.25">
      <c r="Y251" s="2">
        <v>5</v>
      </c>
    </row>
    <row r="252" spans="25:25" x14ac:dyDescent="0.25">
      <c r="Y252" s="2">
        <v>1</v>
      </c>
    </row>
    <row r="253" spans="25:25" x14ac:dyDescent="0.25">
      <c r="Y253" s="2">
        <v>2</v>
      </c>
    </row>
    <row r="254" spans="25:25" x14ac:dyDescent="0.25">
      <c r="Y254" s="2">
        <v>3</v>
      </c>
    </row>
    <row r="255" spans="25:25" x14ac:dyDescent="0.25">
      <c r="Y255" s="2">
        <v>4</v>
      </c>
    </row>
    <row r="256" spans="25:25" x14ac:dyDescent="0.25">
      <c r="Y256" s="2">
        <v>5</v>
      </c>
    </row>
    <row r="257" spans="25:25" x14ac:dyDescent="0.25">
      <c r="Y257" s="2">
        <v>1</v>
      </c>
    </row>
    <row r="258" spans="25:25" x14ac:dyDescent="0.25">
      <c r="Y258" s="2">
        <v>2</v>
      </c>
    </row>
    <row r="259" spans="25:25" x14ac:dyDescent="0.25">
      <c r="Y259" s="2">
        <v>3</v>
      </c>
    </row>
    <row r="260" spans="25:25" x14ac:dyDescent="0.25">
      <c r="Y260" s="2">
        <v>4</v>
      </c>
    </row>
    <row r="261" spans="25:25" x14ac:dyDescent="0.25">
      <c r="Y261" s="2">
        <v>5</v>
      </c>
    </row>
    <row r="262" spans="25:25" x14ac:dyDescent="0.25">
      <c r="Y262" s="2">
        <v>1</v>
      </c>
    </row>
    <row r="263" spans="25:25" x14ac:dyDescent="0.25">
      <c r="Y263" s="2">
        <v>2</v>
      </c>
    </row>
    <row r="264" spans="25:25" x14ac:dyDescent="0.25">
      <c r="Y264" s="2">
        <v>3</v>
      </c>
    </row>
    <row r="265" spans="25:25" x14ac:dyDescent="0.25">
      <c r="Y265" s="2">
        <v>4</v>
      </c>
    </row>
    <row r="266" spans="25:25" x14ac:dyDescent="0.25">
      <c r="Y266" s="2">
        <v>5</v>
      </c>
    </row>
    <row r="267" spans="25:25" x14ac:dyDescent="0.25">
      <c r="Y267" s="2">
        <v>1</v>
      </c>
    </row>
    <row r="268" spans="25:25" x14ac:dyDescent="0.25">
      <c r="Y268" s="2">
        <v>2</v>
      </c>
    </row>
    <row r="269" spans="25:25" x14ac:dyDescent="0.25">
      <c r="Y269" s="2">
        <v>3</v>
      </c>
    </row>
    <row r="270" spans="25:25" x14ac:dyDescent="0.25">
      <c r="Y270" s="2">
        <v>4</v>
      </c>
    </row>
    <row r="271" spans="25:25" x14ac:dyDescent="0.25">
      <c r="Y271" s="2">
        <v>5</v>
      </c>
    </row>
    <row r="272" spans="25:25" x14ac:dyDescent="0.25">
      <c r="Y272" s="2">
        <v>1</v>
      </c>
    </row>
    <row r="273" spans="25:25" x14ac:dyDescent="0.25">
      <c r="Y273" s="2">
        <v>2</v>
      </c>
    </row>
    <row r="274" spans="25:25" x14ac:dyDescent="0.25">
      <c r="Y274" s="2">
        <v>3</v>
      </c>
    </row>
    <row r="275" spans="25:25" x14ac:dyDescent="0.25">
      <c r="Y275" s="2">
        <v>4</v>
      </c>
    </row>
    <row r="276" spans="25:25" x14ac:dyDescent="0.25">
      <c r="Y276" s="2">
        <v>5</v>
      </c>
    </row>
    <row r="277" spans="25:25" x14ac:dyDescent="0.25">
      <c r="Y277" s="2">
        <v>1</v>
      </c>
    </row>
    <row r="278" spans="25:25" x14ac:dyDescent="0.25">
      <c r="Y278" s="2">
        <v>2</v>
      </c>
    </row>
    <row r="279" spans="25:25" x14ac:dyDescent="0.25">
      <c r="Y279" s="2">
        <v>3</v>
      </c>
    </row>
    <row r="280" spans="25:25" x14ac:dyDescent="0.25">
      <c r="Y280" s="2">
        <v>4</v>
      </c>
    </row>
    <row r="281" spans="25:25" x14ac:dyDescent="0.25">
      <c r="Y281" s="2">
        <v>5</v>
      </c>
    </row>
    <row r="282" spans="25:25" x14ac:dyDescent="0.25">
      <c r="Y282" s="2">
        <v>1</v>
      </c>
    </row>
    <row r="283" spans="25:25" x14ac:dyDescent="0.25">
      <c r="Y283" s="2">
        <v>2</v>
      </c>
    </row>
    <row r="284" spans="25:25" x14ac:dyDescent="0.25">
      <c r="Y284" s="2">
        <v>3</v>
      </c>
    </row>
    <row r="285" spans="25:25" x14ac:dyDescent="0.25">
      <c r="Y285" s="2">
        <v>4</v>
      </c>
    </row>
    <row r="286" spans="25:25" x14ac:dyDescent="0.25">
      <c r="Y286" s="2">
        <v>5</v>
      </c>
    </row>
    <row r="287" spans="25:25" x14ac:dyDescent="0.25">
      <c r="Y287" s="2">
        <v>1</v>
      </c>
    </row>
    <row r="288" spans="25:25" x14ac:dyDescent="0.25">
      <c r="Y288" s="2">
        <v>2</v>
      </c>
    </row>
    <row r="289" spans="25:25" x14ac:dyDescent="0.25">
      <c r="Y289" s="2">
        <v>3</v>
      </c>
    </row>
    <row r="290" spans="25:25" x14ac:dyDescent="0.25">
      <c r="Y290" s="2">
        <v>4</v>
      </c>
    </row>
    <row r="291" spans="25:25" x14ac:dyDescent="0.25">
      <c r="Y291" s="2">
        <v>5</v>
      </c>
    </row>
    <row r="292" spans="25:25" x14ac:dyDescent="0.25">
      <c r="Y292" s="2">
        <v>1</v>
      </c>
    </row>
    <row r="293" spans="25:25" x14ac:dyDescent="0.25">
      <c r="Y293" s="2">
        <v>2</v>
      </c>
    </row>
    <row r="294" spans="25:25" x14ac:dyDescent="0.25">
      <c r="Y294" s="2">
        <v>3</v>
      </c>
    </row>
    <row r="295" spans="25:25" x14ac:dyDescent="0.25">
      <c r="Y295" s="2">
        <v>4</v>
      </c>
    </row>
    <row r="296" spans="25:25" x14ac:dyDescent="0.25">
      <c r="Y296" s="2">
        <v>5</v>
      </c>
    </row>
    <row r="297" spans="25:25" x14ac:dyDescent="0.25">
      <c r="Y297" s="2">
        <v>1</v>
      </c>
    </row>
    <row r="298" spans="25:25" x14ac:dyDescent="0.25">
      <c r="Y298" s="2">
        <v>2</v>
      </c>
    </row>
    <row r="299" spans="25:25" x14ac:dyDescent="0.25">
      <c r="Y299" s="2">
        <v>3</v>
      </c>
    </row>
    <row r="300" spans="25:25" x14ac:dyDescent="0.25">
      <c r="Y300" s="2">
        <v>4</v>
      </c>
    </row>
    <row r="301" spans="25:25" x14ac:dyDescent="0.25">
      <c r="Y301" s="2">
        <v>5</v>
      </c>
    </row>
    <row r="302" spans="25:25" x14ac:dyDescent="0.25">
      <c r="Y302" s="2">
        <v>1</v>
      </c>
    </row>
    <row r="303" spans="25:25" x14ac:dyDescent="0.25">
      <c r="Y303" s="2">
        <v>2</v>
      </c>
    </row>
    <row r="304" spans="25:25" x14ac:dyDescent="0.25">
      <c r="Y304" s="2">
        <v>3</v>
      </c>
    </row>
    <row r="305" spans="25:25" x14ac:dyDescent="0.25">
      <c r="Y305" s="2">
        <v>4</v>
      </c>
    </row>
    <row r="306" spans="25:25" x14ac:dyDescent="0.25">
      <c r="Y306" s="2">
        <v>5</v>
      </c>
    </row>
    <row r="307" spans="25:25" x14ac:dyDescent="0.25">
      <c r="Y307" s="2">
        <v>1</v>
      </c>
    </row>
    <row r="308" spans="25:25" x14ac:dyDescent="0.25">
      <c r="Y308" s="2">
        <v>2</v>
      </c>
    </row>
    <row r="309" spans="25:25" x14ac:dyDescent="0.25">
      <c r="Y309" s="2">
        <v>3</v>
      </c>
    </row>
    <row r="310" spans="25:25" x14ac:dyDescent="0.25">
      <c r="Y310" s="2">
        <v>4</v>
      </c>
    </row>
    <row r="311" spans="25:25" x14ac:dyDescent="0.25">
      <c r="Y311" s="2">
        <v>5</v>
      </c>
    </row>
    <row r="312" spans="25:25" x14ac:dyDescent="0.25">
      <c r="Y312" s="2">
        <v>1</v>
      </c>
    </row>
    <row r="313" spans="25:25" x14ac:dyDescent="0.25">
      <c r="Y313" s="2">
        <v>2</v>
      </c>
    </row>
    <row r="314" spans="25:25" x14ac:dyDescent="0.25">
      <c r="Y314" s="2">
        <v>3</v>
      </c>
    </row>
    <row r="315" spans="25:25" x14ac:dyDescent="0.25">
      <c r="Y315" s="2">
        <v>4</v>
      </c>
    </row>
    <row r="316" spans="25:25" x14ac:dyDescent="0.25">
      <c r="Y316" s="2">
        <v>5</v>
      </c>
    </row>
    <row r="317" spans="25:25" x14ac:dyDescent="0.25">
      <c r="Y317" s="2">
        <v>1</v>
      </c>
    </row>
    <row r="318" spans="25:25" x14ac:dyDescent="0.25">
      <c r="Y318" s="2">
        <v>2</v>
      </c>
    </row>
    <row r="319" spans="25:25" x14ac:dyDescent="0.25">
      <c r="Y319" s="2">
        <v>3</v>
      </c>
    </row>
    <row r="320" spans="25:25" x14ac:dyDescent="0.25">
      <c r="Y320" s="2">
        <v>4</v>
      </c>
    </row>
    <row r="321" spans="25:25" x14ac:dyDescent="0.25">
      <c r="Y321" s="2">
        <v>5</v>
      </c>
    </row>
    <row r="322" spans="25:25" x14ac:dyDescent="0.25">
      <c r="Y322" s="2">
        <v>1</v>
      </c>
    </row>
    <row r="323" spans="25:25" x14ac:dyDescent="0.25">
      <c r="Y323" s="2">
        <v>2</v>
      </c>
    </row>
    <row r="324" spans="25:25" x14ac:dyDescent="0.25">
      <c r="Y324" s="2">
        <v>3</v>
      </c>
    </row>
    <row r="325" spans="25:25" x14ac:dyDescent="0.25">
      <c r="Y325" s="2">
        <v>4</v>
      </c>
    </row>
    <row r="326" spans="25:25" x14ac:dyDescent="0.25">
      <c r="Y326" s="2">
        <v>5</v>
      </c>
    </row>
    <row r="327" spans="25:25" x14ac:dyDescent="0.25">
      <c r="Y327" s="2">
        <v>1</v>
      </c>
    </row>
    <row r="328" spans="25:25" x14ac:dyDescent="0.25">
      <c r="Y328" s="2">
        <v>2</v>
      </c>
    </row>
    <row r="329" spans="25:25" x14ac:dyDescent="0.25">
      <c r="Y329" s="2">
        <v>3</v>
      </c>
    </row>
    <row r="330" spans="25:25" x14ac:dyDescent="0.25">
      <c r="Y330" s="2">
        <v>4</v>
      </c>
    </row>
    <row r="331" spans="25:25" x14ac:dyDescent="0.25">
      <c r="Y331" s="2">
        <v>5</v>
      </c>
    </row>
    <row r="332" spans="25:25" x14ac:dyDescent="0.25">
      <c r="Y332" s="2">
        <v>1</v>
      </c>
    </row>
    <row r="333" spans="25:25" x14ac:dyDescent="0.25">
      <c r="Y333" s="2">
        <v>2</v>
      </c>
    </row>
    <row r="334" spans="25:25" x14ac:dyDescent="0.25">
      <c r="Y334" s="2">
        <v>3</v>
      </c>
    </row>
    <row r="335" spans="25:25" x14ac:dyDescent="0.25">
      <c r="Y335" s="2">
        <v>4</v>
      </c>
    </row>
    <row r="336" spans="25:25" x14ac:dyDescent="0.25">
      <c r="Y336" s="2">
        <v>5</v>
      </c>
    </row>
    <row r="337" spans="25:25" x14ac:dyDescent="0.25">
      <c r="Y337" s="2">
        <v>1</v>
      </c>
    </row>
    <row r="338" spans="25:25" x14ac:dyDescent="0.25">
      <c r="Y338" s="2">
        <v>2</v>
      </c>
    </row>
    <row r="339" spans="25:25" x14ac:dyDescent="0.25">
      <c r="Y339" s="2">
        <v>3</v>
      </c>
    </row>
    <row r="340" spans="25:25" x14ac:dyDescent="0.25">
      <c r="Y340" s="2">
        <v>4</v>
      </c>
    </row>
    <row r="341" spans="25:25" x14ac:dyDescent="0.25">
      <c r="Y341" s="2">
        <v>5</v>
      </c>
    </row>
    <row r="342" spans="25:25" x14ac:dyDescent="0.25">
      <c r="Y342" s="2">
        <v>1</v>
      </c>
    </row>
    <row r="343" spans="25:25" x14ac:dyDescent="0.25">
      <c r="Y343" s="2">
        <v>2</v>
      </c>
    </row>
    <row r="344" spans="25:25" x14ac:dyDescent="0.25">
      <c r="Y344" s="2">
        <v>3</v>
      </c>
    </row>
    <row r="345" spans="25:25" x14ac:dyDescent="0.25">
      <c r="Y345" s="2">
        <v>4</v>
      </c>
    </row>
    <row r="346" spans="25:25" x14ac:dyDescent="0.25">
      <c r="Y346" s="2">
        <v>5</v>
      </c>
    </row>
    <row r="347" spans="25:25" x14ac:dyDescent="0.25">
      <c r="Y347" s="2">
        <v>1</v>
      </c>
    </row>
    <row r="348" spans="25:25" x14ac:dyDescent="0.25">
      <c r="Y348" s="2">
        <v>2</v>
      </c>
    </row>
    <row r="349" spans="25:25" x14ac:dyDescent="0.25">
      <c r="Y349" s="2">
        <v>3</v>
      </c>
    </row>
    <row r="350" spans="25:25" x14ac:dyDescent="0.25">
      <c r="Y350" s="2">
        <v>4</v>
      </c>
    </row>
    <row r="351" spans="25:25" x14ac:dyDescent="0.25">
      <c r="Y351" s="2">
        <v>5</v>
      </c>
    </row>
    <row r="352" spans="25:25" x14ac:dyDescent="0.25">
      <c r="Y352" s="2">
        <v>1</v>
      </c>
    </row>
    <row r="353" spans="25:25" x14ac:dyDescent="0.25">
      <c r="Y353" s="2">
        <v>2</v>
      </c>
    </row>
    <row r="354" spans="25:25" x14ac:dyDescent="0.25">
      <c r="Y354" s="2">
        <v>3</v>
      </c>
    </row>
    <row r="355" spans="25:25" x14ac:dyDescent="0.25">
      <c r="Y355" s="2">
        <v>4</v>
      </c>
    </row>
    <row r="356" spans="25:25" x14ac:dyDescent="0.25">
      <c r="Y356" s="2">
        <v>5</v>
      </c>
    </row>
    <row r="357" spans="25:25" x14ac:dyDescent="0.25">
      <c r="Y357" s="2">
        <v>1</v>
      </c>
    </row>
    <row r="358" spans="25:25" x14ac:dyDescent="0.25">
      <c r="Y358" s="2">
        <v>2</v>
      </c>
    </row>
    <row r="359" spans="25:25" x14ac:dyDescent="0.25">
      <c r="Y359" s="2">
        <v>3</v>
      </c>
    </row>
    <row r="360" spans="25:25" x14ac:dyDescent="0.25">
      <c r="Y360" s="2">
        <v>4</v>
      </c>
    </row>
    <row r="361" spans="25:25" x14ac:dyDescent="0.25">
      <c r="Y361" s="2">
        <v>5</v>
      </c>
    </row>
    <row r="362" spans="25:25" x14ac:dyDescent="0.25">
      <c r="Y362" s="2">
        <v>1</v>
      </c>
    </row>
    <row r="363" spans="25:25" x14ac:dyDescent="0.25">
      <c r="Y363" s="2">
        <v>2</v>
      </c>
    </row>
    <row r="364" spans="25:25" x14ac:dyDescent="0.25">
      <c r="Y364" s="2">
        <v>3</v>
      </c>
    </row>
    <row r="365" spans="25:25" x14ac:dyDescent="0.25">
      <c r="Y365" s="2">
        <v>4</v>
      </c>
    </row>
    <row r="366" spans="25:25" x14ac:dyDescent="0.25">
      <c r="Y366" s="2">
        <v>5</v>
      </c>
    </row>
    <row r="367" spans="25:25" x14ac:dyDescent="0.25">
      <c r="Y367" s="2">
        <v>1</v>
      </c>
    </row>
    <row r="368" spans="25:25" x14ac:dyDescent="0.25">
      <c r="Y368" s="2">
        <v>2</v>
      </c>
    </row>
    <row r="369" spans="25:25" x14ac:dyDescent="0.25">
      <c r="Y369" s="2">
        <v>3</v>
      </c>
    </row>
    <row r="370" spans="25:25" x14ac:dyDescent="0.25">
      <c r="Y370" s="2">
        <v>4</v>
      </c>
    </row>
    <row r="371" spans="25:25" x14ac:dyDescent="0.25">
      <c r="Y371" s="2">
        <v>5</v>
      </c>
    </row>
    <row r="372" spans="25:25" x14ac:dyDescent="0.25">
      <c r="Y372" s="2">
        <v>1</v>
      </c>
    </row>
    <row r="373" spans="25:25" x14ac:dyDescent="0.25">
      <c r="Y373" s="2">
        <v>2</v>
      </c>
    </row>
    <row r="374" spans="25:25" x14ac:dyDescent="0.25">
      <c r="Y374" s="2">
        <v>3</v>
      </c>
    </row>
    <row r="375" spans="25:25" x14ac:dyDescent="0.25">
      <c r="Y375" s="2">
        <v>4</v>
      </c>
    </row>
    <row r="376" spans="25:25" x14ac:dyDescent="0.25">
      <c r="Y376" s="2">
        <v>5</v>
      </c>
    </row>
    <row r="377" spans="25:25" x14ac:dyDescent="0.25">
      <c r="Y377" s="2">
        <v>1</v>
      </c>
    </row>
    <row r="378" spans="25:25" x14ac:dyDescent="0.25">
      <c r="Y378" s="2">
        <v>2</v>
      </c>
    </row>
    <row r="379" spans="25:25" x14ac:dyDescent="0.25">
      <c r="Y379" s="2">
        <v>3</v>
      </c>
    </row>
    <row r="380" spans="25:25" x14ac:dyDescent="0.25">
      <c r="Y380" s="2">
        <v>4</v>
      </c>
    </row>
    <row r="381" spans="25:25" x14ac:dyDescent="0.25">
      <c r="Y381" s="2">
        <v>5</v>
      </c>
    </row>
    <row r="382" spans="25:25" x14ac:dyDescent="0.25">
      <c r="Y382" s="2">
        <v>1</v>
      </c>
    </row>
    <row r="383" spans="25:25" x14ac:dyDescent="0.25">
      <c r="Y383" s="2">
        <v>2</v>
      </c>
    </row>
    <row r="384" spans="25:25" x14ac:dyDescent="0.25">
      <c r="Y384" s="2">
        <v>3</v>
      </c>
    </row>
    <row r="385" spans="25:25" x14ac:dyDescent="0.25">
      <c r="Y385" s="2">
        <v>4</v>
      </c>
    </row>
    <row r="386" spans="25:25" x14ac:dyDescent="0.25">
      <c r="Y386" s="2">
        <v>5</v>
      </c>
    </row>
    <row r="387" spans="25:25" x14ac:dyDescent="0.25">
      <c r="Y387" s="2">
        <v>1</v>
      </c>
    </row>
    <row r="388" spans="25:25" x14ac:dyDescent="0.25">
      <c r="Y388" s="2">
        <v>2</v>
      </c>
    </row>
    <row r="389" spans="25:25" x14ac:dyDescent="0.25">
      <c r="Y389" s="2">
        <v>3</v>
      </c>
    </row>
    <row r="390" spans="25:25" x14ac:dyDescent="0.25">
      <c r="Y390" s="2">
        <v>4</v>
      </c>
    </row>
    <row r="391" spans="25:25" x14ac:dyDescent="0.25">
      <c r="Y391" s="2">
        <v>5</v>
      </c>
    </row>
    <row r="392" spans="25:25" x14ac:dyDescent="0.25">
      <c r="Y392" s="2">
        <v>1</v>
      </c>
    </row>
    <row r="393" spans="25:25" x14ac:dyDescent="0.25">
      <c r="Y393" s="2">
        <v>2</v>
      </c>
    </row>
    <row r="394" spans="25:25" x14ac:dyDescent="0.25">
      <c r="Y394" s="2">
        <v>3</v>
      </c>
    </row>
    <row r="395" spans="25:25" x14ac:dyDescent="0.25">
      <c r="Y395" s="2">
        <v>4</v>
      </c>
    </row>
    <row r="396" spans="25:25" x14ac:dyDescent="0.25">
      <c r="Y396" s="2">
        <v>5</v>
      </c>
    </row>
    <row r="397" spans="25:25" x14ac:dyDescent="0.25">
      <c r="Y397" s="2">
        <v>1</v>
      </c>
    </row>
    <row r="398" spans="25:25" x14ac:dyDescent="0.25">
      <c r="Y398" s="2">
        <v>2</v>
      </c>
    </row>
    <row r="399" spans="25:25" x14ac:dyDescent="0.25">
      <c r="Y399" s="2">
        <v>3</v>
      </c>
    </row>
    <row r="400" spans="25:25" x14ac:dyDescent="0.25">
      <c r="Y400" s="2">
        <v>4</v>
      </c>
    </row>
    <row r="401" spans="25:25" x14ac:dyDescent="0.25">
      <c r="Y401" s="2">
        <v>5</v>
      </c>
    </row>
    <row r="402" spans="25:25" x14ac:dyDescent="0.25">
      <c r="Y402" s="2">
        <v>1</v>
      </c>
    </row>
    <row r="403" spans="25:25" x14ac:dyDescent="0.25">
      <c r="Y403" s="2">
        <v>2</v>
      </c>
    </row>
    <row r="404" spans="25:25" x14ac:dyDescent="0.25">
      <c r="Y404" s="2">
        <v>3</v>
      </c>
    </row>
    <row r="405" spans="25:25" x14ac:dyDescent="0.25">
      <c r="Y405" s="2">
        <v>4</v>
      </c>
    </row>
    <row r="406" spans="25:25" x14ac:dyDescent="0.25">
      <c r="Y406" s="2">
        <v>5</v>
      </c>
    </row>
    <row r="407" spans="25:25" x14ac:dyDescent="0.25">
      <c r="Y407" s="2">
        <v>1</v>
      </c>
    </row>
    <row r="408" spans="25:25" x14ac:dyDescent="0.25">
      <c r="Y408" s="2">
        <v>2</v>
      </c>
    </row>
    <row r="409" spans="25:25" x14ac:dyDescent="0.25">
      <c r="Y409" s="2">
        <v>3</v>
      </c>
    </row>
    <row r="410" spans="25:25" x14ac:dyDescent="0.25">
      <c r="Y410" s="2">
        <v>4</v>
      </c>
    </row>
    <row r="411" spans="25:25" x14ac:dyDescent="0.25">
      <c r="Y411" s="2">
        <v>5</v>
      </c>
    </row>
    <row r="412" spans="25:25" x14ac:dyDescent="0.25">
      <c r="Y412" s="2">
        <v>1</v>
      </c>
    </row>
    <row r="413" spans="25:25" x14ac:dyDescent="0.25">
      <c r="Y413" s="2">
        <v>2</v>
      </c>
    </row>
    <row r="414" spans="25:25" x14ac:dyDescent="0.25">
      <c r="Y414" s="2">
        <v>3</v>
      </c>
    </row>
    <row r="415" spans="25:25" x14ac:dyDescent="0.25">
      <c r="Y415" s="2">
        <v>4</v>
      </c>
    </row>
    <row r="416" spans="25:25" x14ac:dyDescent="0.25">
      <c r="Y416" s="2">
        <v>5</v>
      </c>
    </row>
    <row r="417" spans="25:25" x14ac:dyDescent="0.25">
      <c r="Y417" s="2">
        <v>1</v>
      </c>
    </row>
    <row r="418" spans="25:25" x14ac:dyDescent="0.25">
      <c r="Y418" s="2">
        <v>2</v>
      </c>
    </row>
    <row r="419" spans="25:25" x14ac:dyDescent="0.25">
      <c r="Y419" s="2">
        <v>3</v>
      </c>
    </row>
    <row r="420" spans="25:25" x14ac:dyDescent="0.25">
      <c r="Y420" s="2">
        <v>4</v>
      </c>
    </row>
    <row r="421" spans="25:25" x14ac:dyDescent="0.25">
      <c r="Y421" s="2">
        <v>5</v>
      </c>
    </row>
    <row r="422" spans="25:25" x14ac:dyDescent="0.25">
      <c r="Y422" s="2">
        <v>1</v>
      </c>
    </row>
    <row r="423" spans="25:25" x14ac:dyDescent="0.25">
      <c r="Y423" s="2">
        <v>2</v>
      </c>
    </row>
    <row r="424" spans="25:25" x14ac:dyDescent="0.25">
      <c r="Y424" s="2">
        <v>3</v>
      </c>
    </row>
    <row r="425" spans="25:25" x14ac:dyDescent="0.25">
      <c r="Y425" s="2">
        <v>4</v>
      </c>
    </row>
    <row r="426" spans="25:25" x14ac:dyDescent="0.25">
      <c r="Y426" s="2">
        <v>5</v>
      </c>
    </row>
    <row r="427" spans="25:25" x14ac:dyDescent="0.25">
      <c r="Y427" s="2">
        <v>1</v>
      </c>
    </row>
    <row r="428" spans="25:25" x14ac:dyDescent="0.25">
      <c r="Y428" s="2">
        <v>2</v>
      </c>
    </row>
    <row r="429" spans="25:25" x14ac:dyDescent="0.25">
      <c r="Y429" s="2">
        <v>3</v>
      </c>
    </row>
    <row r="430" spans="25:25" x14ac:dyDescent="0.25">
      <c r="Y430" s="2">
        <v>4</v>
      </c>
    </row>
    <row r="431" spans="25:25" x14ac:dyDescent="0.25">
      <c r="Y431" s="2">
        <v>5</v>
      </c>
    </row>
    <row r="432" spans="25:25" x14ac:dyDescent="0.25">
      <c r="Y432" s="2">
        <v>1</v>
      </c>
    </row>
    <row r="433" spans="25:25" x14ac:dyDescent="0.25">
      <c r="Y433" s="2">
        <v>2</v>
      </c>
    </row>
    <row r="434" spans="25:25" x14ac:dyDescent="0.25">
      <c r="Y434" s="2">
        <v>3</v>
      </c>
    </row>
    <row r="435" spans="25:25" x14ac:dyDescent="0.25">
      <c r="Y435" s="2">
        <v>4</v>
      </c>
    </row>
    <row r="436" spans="25:25" x14ac:dyDescent="0.25">
      <c r="Y436" s="2">
        <v>5</v>
      </c>
    </row>
    <row r="437" spans="25:25" x14ac:dyDescent="0.25">
      <c r="Y437" s="2">
        <v>1</v>
      </c>
    </row>
    <row r="438" spans="25:25" x14ac:dyDescent="0.25">
      <c r="Y438" s="2">
        <v>2</v>
      </c>
    </row>
    <row r="439" spans="25:25" x14ac:dyDescent="0.25">
      <c r="Y439" s="2">
        <v>3</v>
      </c>
    </row>
    <row r="440" spans="25:25" x14ac:dyDescent="0.25">
      <c r="Y440" s="2">
        <v>4</v>
      </c>
    </row>
    <row r="441" spans="25:25" x14ac:dyDescent="0.25">
      <c r="Y441" s="2">
        <v>5</v>
      </c>
    </row>
    <row r="442" spans="25:25" x14ac:dyDescent="0.25">
      <c r="Y442" s="2">
        <v>1</v>
      </c>
    </row>
    <row r="443" spans="25:25" x14ac:dyDescent="0.25">
      <c r="Y443" s="2">
        <v>2</v>
      </c>
    </row>
    <row r="444" spans="25:25" x14ac:dyDescent="0.25">
      <c r="Y444" s="2">
        <v>3</v>
      </c>
    </row>
    <row r="445" spans="25:25" x14ac:dyDescent="0.25">
      <c r="Y445" s="2">
        <v>4</v>
      </c>
    </row>
    <row r="446" spans="25:25" x14ac:dyDescent="0.25">
      <c r="Y446" s="2">
        <v>5</v>
      </c>
    </row>
    <row r="447" spans="25:25" x14ac:dyDescent="0.25">
      <c r="Y447" s="2">
        <v>1</v>
      </c>
    </row>
    <row r="448" spans="25:25" x14ac:dyDescent="0.25">
      <c r="Y448" s="2">
        <v>2</v>
      </c>
    </row>
    <row r="449" spans="25:25" x14ac:dyDescent="0.25">
      <c r="Y449" s="2">
        <v>3</v>
      </c>
    </row>
    <row r="450" spans="25:25" x14ac:dyDescent="0.25">
      <c r="Y450" s="2">
        <v>4</v>
      </c>
    </row>
    <row r="451" spans="25:25" x14ac:dyDescent="0.25">
      <c r="Y451" s="2">
        <v>5</v>
      </c>
    </row>
    <row r="452" spans="25:25" x14ac:dyDescent="0.25">
      <c r="Y452" s="2">
        <v>1</v>
      </c>
    </row>
    <row r="453" spans="25:25" x14ac:dyDescent="0.25">
      <c r="Y453" s="2">
        <v>2</v>
      </c>
    </row>
    <row r="454" spans="25:25" x14ac:dyDescent="0.25">
      <c r="Y454" s="2">
        <v>3</v>
      </c>
    </row>
    <row r="455" spans="25:25" x14ac:dyDescent="0.25">
      <c r="Y455" s="2">
        <v>4</v>
      </c>
    </row>
    <row r="456" spans="25:25" x14ac:dyDescent="0.25">
      <c r="Y456" s="2">
        <v>5</v>
      </c>
    </row>
    <row r="457" spans="25:25" x14ac:dyDescent="0.25">
      <c r="Y457" s="2">
        <v>1</v>
      </c>
    </row>
    <row r="458" spans="25:25" x14ac:dyDescent="0.25">
      <c r="Y458" s="2">
        <v>2</v>
      </c>
    </row>
    <row r="459" spans="25:25" x14ac:dyDescent="0.25">
      <c r="Y459" s="2">
        <v>3</v>
      </c>
    </row>
    <row r="460" spans="25:25" x14ac:dyDescent="0.25">
      <c r="Y460" s="2">
        <v>4</v>
      </c>
    </row>
    <row r="461" spans="25:25" x14ac:dyDescent="0.25">
      <c r="Y461" s="2">
        <v>5</v>
      </c>
    </row>
    <row r="462" spans="25:25" x14ac:dyDescent="0.25">
      <c r="Y462" s="2">
        <v>1</v>
      </c>
    </row>
    <row r="463" spans="25:25" x14ac:dyDescent="0.25">
      <c r="Y463" s="2">
        <v>2</v>
      </c>
    </row>
    <row r="464" spans="25:25" x14ac:dyDescent="0.25">
      <c r="Y464" s="2">
        <v>3</v>
      </c>
    </row>
    <row r="465" spans="25:25" x14ac:dyDescent="0.25">
      <c r="Y465" s="2">
        <v>4</v>
      </c>
    </row>
    <row r="466" spans="25:25" x14ac:dyDescent="0.25">
      <c r="Y466" s="2">
        <v>5</v>
      </c>
    </row>
    <row r="467" spans="25:25" x14ac:dyDescent="0.25">
      <c r="Y467" s="2">
        <v>1</v>
      </c>
    </row>
    <row r="468" spans="25:25" x14ac:dyDescent="0.25">
      <c r="Y468" s="2">
        <v>2</v>
      </c>
    </row>
    <row r="469" spans="25:25" x14ac:dyDescent="0.25">
      <c r="Y469" s="2">
        <v>3</v>
      </c>
    </row>
    <row r="470" spans="25:25" x14ac:dyDescent="0.25">
      <c r="Y470" s="2">
        <v>4</v>
      </c>
    </row>
    <row r="471" spans="25:25" x14ac:dyDescent="0.25">
      <c r="Y471" s="2">
        <v>5</v>
      </c>
    </row>
    <row r="472" spans="25:25" x14ac:dyDescent="0.25">
      <c r="Y472" s="2">
        <v>1</v>
      </c>
    </row>
    <row r="473" spans="25:25" x14ac:dyDescent="0.25">
      <c r="Y473" s="2">
        <v>2</v>
      </c>
    </row>
    <row r="474" spans="25:25" x14ac:dyDescent="0.25">
      <c r="Y474" s="2">
        <v>3</v>
      </c>
    </row>
    <row r="475" spans="25:25" x14ac:dyDescent="0.25">
      <c r="Y475" s="2">
        <v>4</v>
      </c>
    </row>
    <row r="476" spans="25:25" x14ac:dyDescent="0.25">
      <c r="Y476" s="2">
        <v>5</v>
      </c>
    </row>
    <row r="477" spans="25:25" x14ac:dyDescent="0.25">
      <c r="Y477" s="2">
        <v>1</v>
      </c>
    </row>
    <row r="478" spans="25:25" x14ac:dyDescent="0.25">
      <c r="Y478" s="2">
        <v>2</v>
      </c>
    </row>
    <row r="479" spans="25:25" x14ac:dyDescent="0.25">
      <c r="Y479" s="2">
        <v>3</v>
      </c>
    </row>
    <row r="480" spans="25:25" x14ac:dyDescent="0.25">
      <c r="Y480" s="2">
        <v>4</v>
      </c>
    </row>
    <row r="481" spans="25:25" x14ac:dyDescent="0.25">
      <c r="Y481" s="2">
        <v>5</v>
      </c>
    </row>
    <row r="482" spans="25:25" x14ac:dyDescent="0.25">
      <c r="Y482" s="2">
        <v>1</v>
      </c>
    </row>
    <row r="483" spans="25:25" x14ac:dyDescent="0.25">
      <c r="Y483" s="2">
        <v>2</v>
      </c>
    </row>
    <row r="484" spans="25:25" x14ac:dyDescent="0.25">
      <c r="Y484" s="2">
        <v>3</v>
      </c>
    </row>
    <row r="485" spans="25:25" x14ac:dyDescent="0.25">
      <c r="Y485" s="2">
        <v>4</v>
      </c>
    </row>
    <row r="486" spans="25:25" x14ac:dyDescent="0.25">
      <c r="Y486" s="2">
        <v>5</v>
      </c>
    </row>
    <row r="487" spans="25:25" x14ac:dyDescent="0.25">
      <c r="Y487" s="2">
        <v>1</v>
      </c>
    </row>
    <row r="488" spans="25:25" x14ac:dyDescent="0.25">
      <c r="Y488" s="2">
        <v>2</v>
      </c>
    </row>
    <row r="489" spans="25:25" x14ac:dyDescent="0.25">
      <c r="Y489" s="2">
        <v>3</v>
      </c>
    </row>
    <row r="490" spans="25:25" x14ac:dyDescent="0.25">
      <c r="Y490" s="2">
        <v>4</v>
      </c>
    </row>
    <row r="491" spans="25:25" x14ac:dyDescent="0.25">
      <c r="Y491" s="2">
        <v>5</v>
      </c>
    </row>
    <row r="492" spans="25:25" x14ac:dyDescent="0.25">
      <c r="Y492" s="2">
        <v>1</v>
      </c>
    </row>
    <row r="493" spans="25:25" x14ac:dyDescent="0.25">
      <c r="Y493" s="2">
        <v>2</v>
      </c>
    </row>
    <row r="494" spans="25:25" x14ac:dyDescent="0.25">
      <c r="Y494" s="2">
        <v>3</v>
      </c>
    </row>
    <row r="495" spans="25:25" x14ac:dyDescent="0.25">
      <c r="Y495" s="2">
        <v>4</v>
      </c>
    </row>
    <row r="496" spans="25:25" x14ac:dyDescent="0.25">
      <c r="Y496" s="2">
        <v>5</v>
      </c>
    </row>
    <row r="497" spans="25:25" x14ac:dyDescent="0.25">
      <c r="Y497" s="2">
        <v>1</v>
      </c>
    </row>
    <row r="498" spans="25:25" x14ac:dyDescent="0.25">
      <c r="Y498" s="2">
        <v>2</v>
      </c>
    </row>
    <row r="499" spans="25:25" x14ac:dyDescent="0.25">
      <c r="Y499" s="2">
        <v>3</v>
      </c>
    </row>
    <row r="500" spans="25:25" x14ac:dyDescent="0.25">
      <c r="Y500" s="2">
        <v>4</v>
      </c>
    </row>
    <row r="501" spans="25:25" x14ac:dyDescent="0.25">
      <c r="Y501" s="2">
        <v>5</v>
      </c>
    </row>
    <row r="502" spans="25:25" x14ac:dyDescent="0.25">
      <c r="Y502" s="2">
        <v>1</v>
      </c>
    </row>
    <row r="503" spans="25:25" x14ac:dyDescent="0.25">
      <c r="Y503" s="2">
        <v>2</v>
      </c>
    </row>
    <row r="504" spans="25:25" x14ac:dyDescent="0.25">
      <c r="Y504" s="2">
        <v>3</v>
      </c>
    </row>
    <row r="505" spans="25:25" x14ac:dyDescent="0.25">
      <c r="Y505" s="2">
        <v>4</v>
      </c>
    </row>
    <row r="506" spans="25:25" x14ac:dyDescent="0.25">
      <c r="Y506" s="2">
        <v>5</v>
      </c>
    </row>
    <row r="507" spans="25:25" x14ac:dyDescent="0.25">
      <c r="Y507" s="2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topLeftCell="A19" workbookViewId="0">
      <selection activeCell="V1" sqref="V1:V42"/>
    </sheetView>
  </sheetViews>
  <sheetFormatPr defaultRowHeight="15" x14ac:dyDescent="0.25"/>
  <cols>
    <col min="2" max="2" width="28.7109375" customWidth="1"/>
    <col min="3" max="3" width="15.28515625" customWidth="1"/>
    <col min="5" max="5" width="32" customWidth="1"/>
    <col min="8" max="8" width="9.140625" style="17"/>
    <col min="9" max="9" width="9.140625" style="36"/>
  </cols>
  <sheetData>
    <row r="1" spans="1:9" x14ac:dyDescent="0.25">
      <c r="A1" s="13" t="s">
        <v>111</v>
      </c>
      <c r="B1" s="13" t="s">
        <v>345</v>
      </c>
      <c r="C1" s="13" t="s">
        <v>168</v>
      </c>
      <c r="D1" s="13" t="s">
        <v>167</v>
      </c>
      <c r="E1" s="13" t="s">
        <v>169</v>
      </c>
      <c r="F1" s="13" t="s">
        <v>168</v>
      </c>
      <c r="G1" s="13" t="s">
        <v>123</v>
      </c>
      <c r="I1" s="36" t="s">
        <v>124</v>
      </c>
    </row>
    <row r="2" spans="1:9" s="5" customFormat="1" x14ac:dyDescent="0.25">
      <c r="A2" s="53" t="s">
        <v>352</v>
      </c>
      <c r="B2" s="53" t="e">
        <f>осн!AD2</f>
        <v>#REF!</v>
      </c>
      <c r="C2" s="53" t="s">
        <v>303</v>
      </c>
      <c r="D2" s="53" t="s">
        <v>172</v>
      </c>
      <c r="E2" s="53" t="e">
        <f>осн!Y2</f>
        <v>#REF!</v>
      </c>
      <c r="F2" s="53" t="str">
        <f>C2</f>
        <v>cc1</v>
      </c>
      <c r="G2" s="53" t="s">
        <v>166</v>
      </c>
      <c r="H2" s="54"/>
      <c r="I2" s="55" t="e">
        <f>A2&amp;B2&amp;"/"&amp;C2&amp;"', '"&amp;D2&amp;"', '"&amp;E2&amp;"', '"&amp;F2&amp;"' "&amp;G2</f>
        <v>#REF!</v>
      </c>
    </row>
    <row r="3" spans="1:9" x14ac:dyDescent="0.25">
      <c r="A3" s="53" t="s">
        <v>352</v>
      </c>
      <c r="B3" s="53" t="e">
        <f>осн!AD3</f>
        <v>#N/A</v>
      </c>
      <c r="C3" s="53" t="s">
        <v>304</v>
      </c>
      <c r="D3" s="53" t="s">
        <v>172</v>
      </c>
      <c r="E3" s="53" t="e">
        <f>осн!Y3</f>
        <v>#REF!</v>
      </c>
      <c r="F3" s="53" t="str">
        <f t="shared" ref="F3:F46" si="0">C3</f>
        <v>cc2</v>
      </c>
      <c r="G3" s="53" t="s">
        <v>166</v>
      </c>
      <c r="H3" s="54"/>
      <c r="I3" s="55" t="e">
        <f t="shared" ref="I3:I46" si="1">A3&amp;B3&amp;"/"&amp;C3&amp;"', '"&amp;D3&amp;"', '"&amp;E3&amp;"', '"&amp;F3&amp;"' "&amp;G3</f>
        <v>#N/A</v>
      </c>
    </row>
    <row r="4" spans="1:9" x14ac:dyDescent="0.25">
      <c r="A4" s="53" t="s">
        <v>352</v>
      </c>
      <c r="B4" s="53" t="str">
        <f>осн!AD4</f>
        <v/>
      </c>
      <c r="C4" s="53" t="s">
        <v>305</v>
      </c>
      <c r="D4" s="53" t="s">
        <v>172</v>
      </c>
      <c r="E4" s="53" t="e">
        <f>осн!Y4</f>
        <v>#REF!</v>
      </c>
      <c r="F4" s="53" t="str">
        <f t="shared" si="0"/>
        <v>cc3</v>
      </c>
      <c r="G4" s="53" t="s">
        <v>166</v>
      </c>
      <c r="H4" s="54"/>
      <c r="I4" s="55" t="e">
        <f t="shared" si="1"/>
        <v>#REF!</v>
      </c>
    </row>
    <row r="5" spans="1:9" x14ac:dyDescent="0.25">
      <c r="A5" s="53" t="s">
        <v>352</v>
      </c>
      <c r="B5" s="53" t="str">
        <f>осн!AD5</f>
        <v/>
      </c>
      <c r="C5" s="53" t="s">
        <v>306</v>
      </c>
      <c r="D5" s="53" t="s">
        <v>172</v>
      </c>
      <c r="E5" s="53" t="e">
        <f>осн!Y5</f>
        <v>#REF!</v>
      </c>
      <c r="F5" s="53" t="str">
        <f t="shared" si="0"/>
        <v>cc4</v>
      </c>
      <c r="G5" s="53" t="s">
        <v>166</v>
      </c>
      <c r="H5" s="54"/>
      <c r="I5" s="55" t="e">
        <f t="shared" si="1"/>
        <v>#REF!</v>
      </c>
    </row>
    <row r="6" spans="1:9" x14ac:dyDescent="0.25">
      <c r="A6" s="53" t="s">
        <v>352</v>
      </c>
      <c r="B6" s="53" t="str">
        <f>осн!AD6</f>
        <v/>
      </c>
      <c r="C6" s="53" t="s">
        <v>307</v>
      </c>
      <c r="D6" s="53" t="s">
        <v>172</v>
      </c>
      <c r="E6" s="53" t="e">
        <f>осн!Y6</f>
        <v>#REF!</v>
      </c>
      <c r="F6" s="53" t="str">
        <f t="shared" si="0"/>
        <v>cc5</v>
      </c>
      <c r="G6" s="53" t="s">
        <v>166</v>
      </c>
      <c r="H6" s="54"/>
      <c r="I6" s="55" t="e">
        <f t="shared" si="1"/>
        <v>#REF!</v>
      </c>
    </row>
    <row r="7" spans="1:9" x14ac:dyDescent="0.25">
      <c r="A7" s="53" t="s">
        <v>352</v>
      </c>
      <c r="B7" s="53" t="str">
        <f>осн!AD7</f>
        <v/>
      </c>
      <c r="C7" s="53" t="s">
        <v>308</v>
      </c>
      <c r="D7" s="53" t="s">
        <v>172</v>
      </c>
      <c r="E7" s="53" t="e">
        <f>осн!Y7</f>
        <v>#REF!</v>
      </c>
      <c r="F7" s="53" t="str">
        <f t="shared" si="0"/>
        <v>cc6</v>
      </c>
      <c r="G7" s="53" t="s">
        <v>166</v>
      </c>
      <c r="H7" s="54"/>
      <c r="I7" s="55" t="e">
        <f t="shared" si="1"/>
        <v>#REF!</v>
      </c>
    </row>
    <row r="8" spans="1:9" x14ac:dyDescent="0.25">
      <c r="A8" s="53" t="s">
        <v>352</v>
      </c>
      <c r="B8" s="53" t="str">
        <f>осн!AD8</f>
        <v/>
      </c>
      <c r="C8" s="53" t="s">
        <v>309</v>
      </c>
      <c r="D8" s="53" t="s">
        <v>172</v>
      </c>
      <c r="E8" s="53" t="e">
        <f>осн!Y8</f>
        <v>#REF!</v>
      </c>
      <c r="F8" s="53" t="str">
        <f t="shared" si="0"/>
        <v>cc7</v>
      </c>
      <c r="G8" s="53" t="s">
        <v>166</v>
      </c>
      <c r="H8" s="54"/>
      <c r="I8" s="55" t="e">
        <f t="shared" si="1"/>
        <v>#REF!</v>
      </c>
    </row>
    <row r="9" spans="1:9" x14ac:dyDescent="0.25">
      <c r="A9" s="53" t="s">
        <v>352</v>
      </c>
      <c r="B9" s="53" t="str">
        <f>осн!AD9</f>
        <v/>
      </c>
      <c r="C9" s="53" t="s">
        <v>310</v>
      </c>
      <c r="D9" s="53" t="s">
        <v>172</v>
      </c>
      <c r="E9" s="53" t="e">
        <f>осн!Y9</f>
        <v>#REF!</v>
      </c>
      <c r="F9" s="53" t="str">
        <f t="shared" si="0"/>
        <v>cc8</v>
      </c>
      <c r="G9" s="53" t="s">
        <v>166</v>
      </c>
      <c r="H9" s="54"/>
      <c r="I9" s="55" t="e">
        <f t="shared" si="1"/>
        <v>#REF!</v>
      </c>
    </row>
    <row r="10" spans="1:9" x14ac:dyDescent="0.25">
      <c r="A10" s="53" t="s">
        <v>352</v>
      </c>
      <c r="B10" s="53" t="str">
        <f>осн!AD10</f>
        <v/>
      </c>
      <c r="C10" s="53" t="s">
        <v>311</v>
      </c>
      <c r="D10" s="53" t="s">
        <v>172</v>
      </c>
      <c r="E10" s="53" t="e">
        <f>осн!Y10</f>
        <v>#REF!</v>
      </c>
      <c r="F10" s="53" t="str">
        <f t="shared" si="0"/>
        <v>cc9</v>
      </c>
      <c r="G10" s="53" t="s">
        <v>166</v>
      </c>
      <c r="H10" s="54"/>
      <c r="I10" s="55" t="e">
        <f t="shared" si="1"/>
        <v>#REF!</v>
      </c>
    </row>
    <row r="11" spans="1:9" x14ac:dyDescent="0.25">
      <c r="A11" s="53" t="s">
        <v>352</v>
      </c>
      <c r="B11" s="53" t="str">
        <f>осн!AD11</f>
        <v/>
      </c>
      <c r="C11" s="53" t="s">
        <v>312</v>
      </c>
      <c r="D11" s="53" t="s">
        <v>172</v>
      </c>
      <c r="E11" s="53" t="e">
        <f>осн!Y11</f>
        <v>#REF!</v>
      </c>
      <c r="F11" s="53" t="str">
        <f t="shared" si="0"/>
        <v>cc10</v>
      </c>
      <c r="G11" s="53" t="s">
        <v>166</v>
      </c>
      <c r="H11" s="54"/>
      <c r="I11" s="55" t="e">
        <f t="shared" si="1"/>
        <v>#REF!</v>
      </c>
    </row>
    <row r="12" spans="1:9" x14ac:dyDescent="0.25">
      <c r="A12" s="53" t="s">
        <v>352</v>
      </c>
      <c r="B12" s="53" t="str">
        <f>осн!AD12</f>
        <v/>
      </c>
      <c r="C12" s="53" t="s">
        <v>313</v>
      </c>
      <c r="D12" s="53" t="s">
        <v>172</v>
      </c>
      <c r="E12" s="53" t="e">
        <f>осн!Y12</f>
        <v>#REF!</v>
      </c>
      <c r="F12" s="53" t="str">
        <f t="shared" si="0"/>
        <v>cc11</v>
      </c>
      <c r="G12" s="53" t="s">
        <v>166</v>
      </c>
      <c r="H12" s="54"/>
      <c r="I12" s="55" t="e">
        <f t="shared" si="1"/>
        <v>#REF!</v>
      </c>
    </row>
    <row r="13" spans="1:9" x14ac:dyDescent="0.25">
      <c r="A13" s="53" t="s">
        <v>352</v>
      </c>
      <c r="B13" s="53" t="str">
        <f>осн!AD13</f>
        <v/>
      </c>
      <c r="C13" s="53" t="s">
        <v>314</v>
      </c>
      <c r="D13" s="53" t="s">
        <v>172</v>
      </c>
      <c r="E13" s="53" t="e">
        <f>осн!Y13</f>
        <v>#REF!</v>
      </c>
      <c r="F13" s="53" t="str">
        <f t="shared" si="0"/>
        <v>cc12</v>
      </c>
      <c r="G13" s="53" t="s">
        <v>166</v>
      </c>
      <c r="H13" s="54"/>
      <c r="I13" s="55" t="e">
        <f t="shared" si="1"/>
        <v>#REF!</v>
      </c>
    </row>
    <row r="14" spans="1:9" x14ac:dyDescent="0.25">
      <c r="A14" s="53" t="s">
        <v>352</v>
      </c>
      <c r="B14" s="53" t="str">
        <f>осн!AD14</f>
        <v/>
      </c>
      <c r="C14" s="53" t="s">
        <v>315</v>
      </c>
      <c r="D14" s="53" t="s">
        <v>172</v>
      </c>
      <c r="E14" s="53" t="e">
        <f>осн!Y14</f>
        <v>#REF!</v>
      </c>
      <c r="F14" s="53" t="str">
        <f t="shared" si="0"/>
        <v>cc13</v>
      </c>
      <c r="G14" s="53" t="s">
        <v>166</v>
      </c>
      <c r="H14" s="54"/>
      <c r="I14" s="55" t="e">
        <f t="shared" si="1"/>
        <v>#REF!</v>
      </c>
    </row>
    <row r="15" spans="1:9" x14ac:dyDescent="0.25">
      <c r="A15" s="53" t="s">
        <v>352</v>
      </c>
      <c r="B15" s="53" t="str">
        <f>осн!AD15</f>
        <v/>
      </c>
      <c r="C15" s="53" t="s">
        <v>316</v>
      </c>
      <c r="D15" s="53" t="s">
        <v>172</v>
      </c>
      <c r="E15" s="53" t="e">
        <f>осн!Y15</f>
        <v>#REF!</v>
      </c>
      <c r="F15" s="53" t="str">
        <f t="shared" si="0"/>
        <v>cc14</v>
      </c>
      <c r="G15" s="53" t="s">
        <v>166</v>
      </c>
      <c r="H15" s="54"/>
      <c r="I15" s="55" t="e">
        <f t="shared" si="1"/>
        <v>#REF!</v>
      </c>
    </row>
    <row r="16" spans="1:9" x14ac:dyDescent="0.25">
      <c r="A16" s="53" t="s">
        <v>352</v>
      </c>
      <c r="B16" s="53" t="str">
        <f>осн!AD16</f>
        <v/>
      </c>
      <c r="C16" s="53" t="s">
        <v>317</v>
      </c>
      <c r="D16" s="53" t="s">
        <v>172</v>
      </c>
      <c r="E16" s="53" t="e">
        <f>осн!Y16</f>
        <v>#REF!</v>
      </c>
      <c r="F16" s="53" t="str">
        <f t="shared" si="0"/>
        <v>cc15</v>
      </c>
      <c r="G16" s="53" t="s">
        <v>166</v>
      </c>
      <c r="H16" s="54"/>
      <c r="I16" s="55" t="e">
        <f t="shared" si="1"/>
        <v>#REF!</v>
      </c>
    </row>
    <row r="17" spans="1:9" x14ac:dyDescent="0.25">
      <c r="A17" s="53" t="s">
        <v>352</v>
      </c>
      <c r="B17" s="53" t="str">
        <f>осн!AD17</f>
        <v/>
      </c>
      <c r="C17" s="53" t="s">
        <v>318</v>
      </c>
      <c r="D17" s="53" t="s">
        <v>172</v>
      </c>
      <c r="E17" s="53" t="e">
        <f>осн!Y17</f>
        <v>#REF!</v>
      </c>
      <c r="F17" s="53" t="str">
        <f t="shared" si="0"/>
        <v>cc16</v>
      </c>
      <c r="G17" s="53" t="s">
        <v>166</v>
      </c>
      <c r="H17" s="54"/>
      <c r="I17" s="55" t="e">
        <f t="shared" si="1"/>
        <v>#REF!</v>
      </c>
    </row>
    <row r="18" spans="1:9" x14ac:dyDescent="0.25">
      <c r="A18" s="53" t="s">
        <v>352</v>
      </c>
      <c r="B18" s="53" t="str">
        <f>осн!AD18</f>
        <v/>
      </c>
      <c r="C18" s="53" t="s">
        <v>319</v>
      </c>
      <c r="D18" s="53" t="s">
        <v>172</v>
      </c>
      <c r="E18" s="53" t="e">
        <f>осн!Y18</f>
        <v>#REF!</v>
      </c>
      <c r="F18" s="53" t="str">
        <f t="shared" si="0"/>
        <v>cc17</v>
      </c>
      <c r="G18" s="53" t="s">
        <v>166</v>
      </c>
      <c r="H18" s="54"/>
      <c r="I18" s="55" t="e">
        <f t="shared" si="1"/>
        <v>#REF!</v>
      </c>
    </row>
    <row r="19" spans="1:9" x14ac:dyDescent="0.25">
      <c r="A19" s="53" t="s">
        <v>352</v>
      </c>
      <c r="B19" s="53" t="str">
        <f>осн!AD19</f>
        <v/>
      </c>
      <c r="C19" s="53" t="s">
        <v>320</v>
      </c>
      <c r="D19" s="53" t="s">
        <v>172</v>
      </c>
      <c r="E19" s="53" t="e">
        <f>осн!Y19</f>
        <v>#REF!</v>
      </c>
      <c r="F19" s="53" t="str">
        <f t="shared" si="0"/>
        <v>cc18</v>
      </c>
      <c r="G19" s="53" t="s">
        <v>166</v>
      </c>
      <c r="H19" s="54"/>
      <c r="I19" s="55" t="e">
        <f t="shared" si="1"/>
        <v>#REF!</v>
      </c>
    </row>
    <row r="20" spans="1:9" x14ac:dyDescent="0.25">
      <c r="A20" s="53" t="s">
        <v>352</v>
      </c>
      <c r="B20" s="53" t="str">
        <f>осн!AD20</f>
        <v/>
      </c>
      <c r="C20" s="53" t="s">
        <v>321</v>
      </c>
      <c r="D20" s="53" t="s">
        <v>172</v>
      </c>
      <c r="E20" s="53" t="e">
        <f>осн!Y20</f>
        <v>#REF!</v>
      </c>
      <c r="F20" s="53" t="str">
        <f t="shared" si="0"/>
        <v>cc19</v>
      </c>
      <c r="G20" s="53" t="s">
        <v>166</v>
      </c>
      <c r="H20" s="54"/>
      <c r="I20" s="55" t="e">
        <f t="shared" si="1"/>
        <v>#REF!</v>
      </c>
    </row>
    <row r="21" spans="1:9" x14ac:dyDescent="0.25">
      <c r="A21" s="53" t="s">
        <v>352</v>
      </c>
      <c r="B21" s="53" t="str">
        <f>осн!AD21</f>
        <v/>
      </c>
      <c r="C21" s="53" t="s">
        <v>322</v>
      </c>
      <c r="D21" s="53" t="s">
        <v>172</v>
      </c>
      <c r="E21" s="53" t="e">
        <f>осн!Y21</f>
        <v>#REF!</v>
      </c>
      <c r="F21" s="53" t="str">
        <f t="shared" si="0"/>
        <v>cc20</v>
      </c>
      <c r="G21" s="53" t="s">
        <v>166</v>
      </c>
      <c r="H21" s="54"/>
      <c r="I21" s="55" t="e">
        <f t="shared" si="1"/>
        <v>#REF!</v>
      </c>
    </row>
    <row r="22" spans="1:9" x14ac:dyDescent="0.25">
      <c r="A22" s="53" t="s">
        <v>352</v>
      </c>
      <c r="B22" s="53" t="str">
        <f>осн!AD22</f>
        <v/>
      </c>
      <c r="C22" s="53" t="s">
        <v>323</v>
      </c>
      <c r="D22" s="53" t="s">
        <v>172</v>
      </c>
      <c r="E22" s="53" t="e">
        <f>осн!Y22</f>
        <v>#REF!</v>
      </c>
      <c r="F22" s="53" t="str">
        <f t="shared" si="0"/>
        <v>cc21</v>
      </c>
      <c r="G22" s="53" t="s">
        <v>166</v>
      </c>
      <c r="H22" s="54"/>
      <c r="I22" s="55" t="e">
        <f t="shared" si="1"/>
        <v>#REF!</v>
      </c>
    </row>
    <row r="23" spans="1:9" x14ac:dyDescent="0.25">
      <c r="A23" s="53" t="s">
        <v>352</v>
      </c>
      <c r="B23" s="53" t="str">
        <f>осн!AD23</f>
        <v/>
      </c>
      <c r="C23" s="53" t="s">
        <v>324</v>
      </c>
      <c r="D23" s="53" t="s">
        <v>172</v>
      </c>
      <c r="E23" s="53" t="e">
        <f>осн!Y23</f>
        <v>#REF!</v>
      </c>
      <c r="F23" s="53" t="str">
        <f t="shared" si="0"/>
        <v>cc22</v>
      </c>
      <c r="G23" s="53" t="s">
        <v>166</v>
      </c>
      <c r="H23" s="54"/>
      <c r="I23" s="55" t="e">
        <f t="shared" si="1"/>
        <v>#REF!</v>
      </c>
    </row>
    <row r="24" spans="1:9" x14ac:dyDescent="0.25">
      <c r="A24" s="53" t="s">
        <v>352</v>
      </c>
      <c r="B24" s="53" t="str">
        <f>осн!AD24</f>
        <v/>
      </c>
      <c r="C24" s="53" t="s">
        <v>325</v>
      </c>
      <c r="D24" s="53" t="s">
        <v>172</v>
      </c>
      <c r="E24" s="53" t="e">
        <f>осн!Y24</f>
        <v>#REF!</v>
      </c>
      <c r="F24" s="53" t="str">
        <f t="shared" si="0"/>
        <v>cc23</v>
      </c>
      <c r="G24" s="53" t="s">
        <v>166</v>
      </c>
      <c r="H24" s="54"/>
      <c r="I24" s="55" t="e">
        <f t="shared" si="1"/>
        <v>#REF!</v>
      </c>
    </row>
    <row r="25" spans="1:9" x14ac:dyDescent="0.25">
      <c r="A25" s="53" t="s">
        <v>352</v>
      </c>
      <c r="B25" s="53" t="str">
        <f>осн!AD25</f>
        <v/>
      </c>
      <c r="C25" s="53" t="s">
        <v>326</v>
      </c>
      <c r="D25" s="53" t="s">
        <v>172</v>
      </c>
      <c r="E25" s="53" t="e">
        <f>осн!Y25</f>
        <v>#REF!</v>
      </c>
      <c r="F25" s="53" t="str">
        <f t="shared" si="0"/>
        <v>cc24</v>
      </c>
      <c r="G25" s="53" t="s">
        <v>166</v>
      </c>
      <c r="H25" s="54"/>
      <c r="I25" s="55" t="e">
        <f t="shared" si="1"/>
        <v>#REF!</v>
      </c>
    </row>
    <row r="26" spans="1:9" x14ac:dyDescent="0.25">
      <c r="A26" s="53" t="s">
        <v>352</v>
      </c>
      <c r="B26" s="53" t="str">
        <f>осн!AD26</f>
        <v/>
      </c>
      <c r="C26" s="53" t="s">
        <v>327</v>
      </c>
      <c r="D26" s="53" t="s">
        <v>172</v>
      </c>
      <c r="E26" s="53" t="e">
        <f>осн!Y26</f>
        <v>#REF!</v>
      </c>
      <c r="F26" s="53" t="str">
        <f t="shared" si="0"/>
        <v>cc25</v>
      </c>
      <c r="G26" s="53" t="s">
        <v>166</v>
      </c>
      <c r="H26" s="54"/>
      <c r="I26" s="55" t="e">
        <f t="shared" si="1"/>
        <v>#REF!</v>
      </c>
    </row>
    <row r="27" spans="1:9" x14ac:dyDescent="0.25">
      <c r="A27" s="53" t="s">
        <v>352</v>
      </c>
      <c r="B27" s="53" t="str">
        <f>осн!AD27</f>
        <v/>
      </c>
      <c r="C27" s="53" t="s">
        <v>328</v>
      </c>
      <c r="D27" s="53" t="s">
        <v>172</v>
      </c>
      <c r="E27" s="53" t="e">
        <f>осн!Y27</f>
        <v>#REF!</v>
      </c>
      <c r="F27" s="53" t="str">
        <f t="shared" si="0"/>
        <v>cc26</v>
      </c>
      <c r="G27" s="53" t="s">
        <v>166</v>
      </c>
      <c r="H27" s="54"/>
      <c r="I27" s="55" t="e">
        <f t="shared" si="1"/>
        <v>#REF!</v>
      </c>
    </row>
    <row r="28" spans="1:9" x14ac:dyDescent="0.25">
      <c r="A28" s="53" t="s">
        <v>352</v>
      </c>
      <c r="B28" s="53" t="str">
        <f>осн!AD28</f>
        <v/>
      </c>
      <c r="C28" s="53" t="s">
        <v>329</v>
      </c>
      <c r="D28" s="53" t="s">
        <v>172</v>
      </c>
      <c r="E28" s="53" t="e">
        <f>осн!Y28</f>
        <v>#REF!</v>
      </c>
      <c r="F28" s="53" t="str">
        <f t="shared" si="0"/>
        <v>cc27</v>
      </c>
      <c r="G28" s="53" t="s">
        <v>166</v>
      </c>
      <c r="H28" s="54"/>
      <c r="I28" s="55" t="e">
        <f t="shared" si="1"/>
        <v>#REF!</v>
      </c>
    </row>
    <row r="29" spans="1:9" x14ac:dyDescent="0.25">
      <c r="A29" s="53" t="s">
        <v>352</v>
      </c>
      <c r="B29" s="53" t="str">
        <f>осн!AD29</f>
        <v/>
      </c>
      <c r="C29" s="53" t="s">
        <v>330</v>
      </c>
      <c r="D29" s="53" t="s">
        <v>172</v>
      </c>
      <c r="E29" s="53" t="e">
        <f>осн!Y29</f>
        <v>#REF!</v>
      </c>
      <c r="F29" s="53" t="str">
        <f t="shared" si="0"/>
        <v>cc28</v>
      </c>
      <c r="G29" s="53" t="s">
        <v>166</v>
      </c>
      <c r="H29" s="54"/>
      <c r="I29" s="55" t="e">
        <f t="shared" si="1"/>
        <v>#REF!</v>
      </c>
    </row>
    <row r="30" spans="1:9" x14ac:dyDescent="0.25">
      <c r="A30" s="53" t="s">
        <v>352</v>
      </c>
      <c r="B30" s="53" t="str">
        <f>осн!AD30</f>
        <v/>
      </c>
      <c r="C30" s="53" t="s">
        <v>331</v>
      </c>
      <c r="D30" s="53" t="s">
        <v>172</v>
      </c>
      <c r="E30" s="53" t="e">
        <f>осн!Y30</f>
        <v>#REF!</v>
      </c>
      <c r="F30" s="53" t="str">
        <f t="shared" si="0"/>
        <v>cc29</v>
      </c>
      <c r="G30" s="53" t="s">
        <v>166</v>
      </c>
      <c r="H30" s="54"/>
      <c r="I30" s="55" t="e">
        <f t="shared" si="1"/>
        <v>#REF!</v>
      </c>
    </row>
    <row r="31" spans="1:9" x14ac:dyDescent="0.25">
      <c r="A31" s="53" t="s">
        <v>352</v>
      </c>
      <c r="B31" s="53" t="str">
        <f>осн!AD31</f>
        <v/>
      </c>
      <c r="C31" s="53" t="s">
        <v>332</v>
      </c>
      <c r="D31" s="53" t="s">
        <v>172</v>
      </c>
      <c r="E31" s="53" t="e">
        <f>осн!Y31</f>
        <v>#REF!</v>
      </c>
      <c r="F31" s="53" t="str">
        <f t="shared" si="0"/>
        <v>cc30</v>
      </c>
      <c r="G31" s="53" t="s">
        <v>166</v>
      </c>
      <c r="H31" s="54"/>
      <c r="I31" s="55" t="e">
        <f t="shared" si="1"/>
        <v>#REF!</v>
      </c>
    </row>
    <row r="32" spans="1:9" x14ac:dyDescent="0.25">
      <c r="A32" s="53" t="s">
        <v>352</v>
      </c>
      <c r="B32" s="53" t="str">
        <f>осн!AD32</f>
        <v/>
      </c>
      <c r="C32" s="53" t="s">
        <v>343</v>
      </c>
      <c r="D32" s="53" t="s">
        <v>172</v>
      </c>
      <c r="E32" s="53" t="e">
        <f>осн!Y32</f>
        <v>#REF!</v>
      </c>
      <c r="F32" s="53" t="str">
        <f t="shared" si="0"/>
        <v>cc31</v>
      </c>
      <c r="G32" s="53" t="s">
        <v>166</v>
      </c>
      <c r="H32" s="54"/>
      <c r="I32" s="55" t="e">
        <f t="shared" si="1"/>
        <v>#REF!</v>
      </c>
    </row>
    <row r="33" spans="1:10" x14ac:dyDescent="0.25">
      <c r="A33" s="53" t="s">
        <v>352</v>
      </c>
      <c r="B33" s="53" t="str">
        <f>осн!AD33</f>
        <v/>
      </c>
      <c r="C33" s="53" t="s">
        <v>344</v>
      </c>
      <c r="D33" s="53" t="s">
        <v>172</v>
      </c>
      <c r="E33" s="53" t="e">
        <f>осн!Y33</f>
        <v>#REF!</v>
      </c>
      <c r="F33" s="53" t="str">
        <f t="shared" si="0"/>
        <v>cc32</v>
      </c>
      <c r="G33" s="53" t="s">
        <v>166</v>
      </c>
      <c r="H33" s="54"/>
      <c r="I33" s="55" t="e">
        <f t="shared" si="1"/>
        <v>#REF!</v>
      </c>
    </row>
    <row r="34" spans="1:10" x14ac:dyDescent="0.25">
      <c r="A34" s="53" t="s">
        <v>352</v>
      </c>
      <c r="B34" s="53" t="str">
        <f>осн!AD34</f>
        <v/>
      </c>
      <c r="C34" s="53" t="s">
        <v>783</v>
      </c>
      <c r="D34" s="53" t="s">
        <v>172</v>
      </c>
      <c r="E34" s="53" t="e">
        <f>осн!Y34</f>
        <v>#REF!</v>
      </c>
      <c r="F34" s="53" t="str">
        <f t="shared" si="0"/>
        <v>cc33</v>
      </c>
      <c r="G34" s="53" t="s">
        <v>166</v>
      </c>
      <c r="H34" s="54"/>
      <c r="I34" s="55" t="e">
        <f t="shared" si="1"/>
        <v>#REF!</v>
      </c>
    </row>
    <row r="35" spans="1:10" x14ac:dyDescent="0.25">
      <c r="A35" s="53" t="s">
        <v>352</v>
      </c>
      <c r="B35" s="53" t="str">
        <f>осн!AD35</f>
        <v/>
      </c>
      <c r="C35" s="53" t="s">
        <v>784</v>
      </c>
      <c r="D35" s="53" t="s">
        <v>172</v>
      </c>
      <c r="E35" s="53" t="e">
        <f>осн!Y35</f>
        <v>#REF!</v>
      </c>
      <c r="F35" s="53" t="str">
        <f t="shared" si="0"/>
        <v>cc34</v>
      </c>
      <c r="G35" s="53" t="s">
        <v>166</v>
      </c>
      <c r="H35" s="54"/>
      <c r="I35" s="55" t="e">
        <f t="shared" si="1"/>
        <v>#REF!</v>
      </c>
    </row>
    <row r="36" spans="1:10" x14ac:dyDescent="0.25">
      <c r="A36" s="53" t="s">
        <v>352</v>
      </c>
      <c r="B36" s="53" t="str">
        <f>осн!AD36</f>
        <v/>
      </c>
      <c r="C36" s="53" t="s">
        <v>785</v>
      </c>
      <c r="D36" s="53" t="s">
        <v>172</v>
      </c>
      <c r="E36" s="53" t="e">
        <f>осн!Y36</f>
        <v>#REF!</v>
      </c>
      <c r="F36" s="53" t="str">
        <f t="shared" si="0"/>
        <v>cc35</v>
      </c>
      <c r="G36" s="53" t="s">
        <v>166</v>
      </c>
      <c r="H36" s="54"/>
      <c r="I36" s="55" t="e">
        <f t="shared" si="1"/>
        <v>#REF!</v>
      </c>
    </row>
    <row r="37" spans="1:10" x14ac:dyDescent="0.25">
      <c r="A37" s="53" t="s">
        <v>352</v>
      </c>
      <c r="B37" s="53" t="str">
        <f>осн!AD37</f>
        <v/>
      </c>
      <c r="C37" s="53" t="s">
        <v>786</v>
      </c>
      <c r="D37" s="53" t="s">
        <v>172</v>
      </c>
      <c r="E37" s="53" t="e">
        <f>осн!Y37</f>
        <v>#REF!</v>
      </c>
      <c r="F37" s="53" t="str">
        <f t="shared" si="0"/>
        <v>cc36</v>
      </c>
      <c r="G37" s="53" t="s">
        <v>166</v>
      </c>
      <c r="H37" s="54"/>
      <c r="I37" s="55" t="e">
        <f t="shared" si="1"/>
        <v>#REF!</v>
      </c>
    </row>
    <row r="38" spans="1:10" x14ac:dyDescent="0.25">
      <c r="A38" s="53" t="s">
        <v>352</v>
      </c>
      <c r="B38" s="53" t="str">
        <f>осн!AD38</f>
        <v/>
      </c>
      <c r="C38" s="53" t="s">
        <v>787</v>
      </c>
      <c r="D38" s="53" t="s">
        <v>172</v>
      </c>
      <c r="E38" s="53" t="e">
        <f>осн!Y38</f>
        <v>#REF!</v>
      </c>
      <c r="F38" s="53" t="str">
        <f t="shared" si="0"/>
        <v>cc37</v>
      </c>
      <c r="G38" s="53" t="s">
        <v>166</v>
      </c>
      <c r="H38" s="54"/>
      <c r="I38" s="55" t="e">
        <f t="shared" si="1"/>
        <v>#REF!</v>
      </c>
    </row>
    <row r="39" spans="1:10" x14ac:dyDescent="0.25">
      <c r="A39" s="53" t="s">
        <v>352</v>
      </c>
      <c r="B39" s="53" t="str">
        <f>осн!AD39</f>
        <v/>
      </c>
      <c r="C39" s="53" t="s">
        <v>788</v>
      </c>
      <c r="D39" s="53" t="s">
        <v>172</v>
      </c>
      <c r="E39" s="53" t="e">
        <f>осн!Y39</f>
        <v>#REF!</v>
      </c>
      <c r="F39" s="53" t="str">
        <f t="shared" si="0"/>
        <v>cc38</v>
      </c>
      <c r="G39" s="53" t="s">
        <v>166</v>
      </c>
      <c r="H39" s="54"/>
      <c r="I39" s="55" t="e">
        <f t="shared" si="1"/>
        <v>#REF!</v>
      </c>
    </row>
    <row r="40" spans="1:10" x14ac:dyDescent="0.25">
      <c r="A40" s="53" t="s">
        <v>352</v>
      </c>
      <c r="B40" s="53" t="str">
        <f>осн!AD40</f>
        <v/>
      </c>
      <c r="C40" s="53" t="s">
        <v>789</v>
      </c>
      <c r="D40" s="53" t="s">
        <v>172</v>
      </c>
      <c r="E40" s="53" t="e">
        <f>осн!Y40</f>
        <v>#REF!</v>
      </c>
      <c r="F40" s="53" t="str">
        <f t="shared" si="0"/>
        <v>cc39</v>
      </c>
      <c r="G40" s="53" t="s">
        <v>166</v>
      </c>
      <c r="H40" s="54"/>
      <c r="I40" s="55" t="e">
        <f t="shared" si="1"/>
        <v>#REF!</v>
      </c>
    </row>
    <row r="41" spans="1:10" x14ac:dyDescent="0.25">
      <c r="A41" s="53" t="s">
        <v>352</v>
      </c>
      <c r="B41" s="53" t="str">
        <f>осн!AD41</f>
        <v/>
      </c>
      <c r="C41" s="53" t="s">
        <v>790</v>
      </c>
      <c r="D41" s="53" t="s">
        <v>172</v>
      </c>
      <c r="E41" s="53" t="e">
        <f>осн!Y41</f>
        <v>#REF!</v>
      </c>
      <c r="F41" s="53" t="str">
        <f t="shared" si="0"/>
        <v>cc40</v>
      </c>
      <c r="G41" s="53" t="s">
        <v>166</v>
      </c>
      <c r="H41" s="54"/>
      <c r="I41" s="55" t="e">
        <f t="shared" si="1"/>
        <v>#REF!</v>
      </c>
    </row>
    <row r="42" spans="1:10" x14ac:dyDescent="0.25">
      <c r="A42" s="53" t="s">
        <v>352</v>
      </c>
      <c r="B42" s="53" t="str">
        <f>осн!AD42</f>
        <v/>
      </c>
      <c r="C42" s="53" t="s">
        <v>791</v>
      </c>
      <c r="D42" s="53" t="s">
        <v>172</v>
      </c>
      <c r="E42" s="53" t="e">
        <f>осн!Y42</f>
        <v>#REF!</v>
      </c>
      <c r="F42" s="53" t="str">
        <f t="shared" si="0"/>
        <v>cc41</v>
      </c>
      <c r="G42" s="53" t="s">
        <v>166</v>
      </c>
      <c r="H42" s="54"/>
      <c r="I42" s="55" t="e">
        <f t="shared" si="1"/>
        <v>#REF!</v>
      </c>
    </row>
    <row r="43" spans="1:10" x14ac:dyDescent="0.25">
      <c r="A43" s="53" t="s">
        <v>352</v>
      </c>
      <c r="B43" s="53" t="str">
        <f>осн!AD43</f>
        <v/>
      </c>
      <c r="C43" s="53" t="s">
        <v>792</v>
      </c>
      <c r="D43" s="53" t="s">
        <v>172</v>
      </c>
      <c r="E43" s="53" t="e">
        <f>осн!Y43</f>
        <v>#REF!</v>
      </c>
      <c r="F43" s="53" t="str">
        <f t="shared" si="0"/>
        <v>cc42</v>
      </c>
      <c r="G43" s="53" t="s">
        <v>166</v>
      </c>
      <c r="H43" s="54"/>
      <c r="I43" s="55" t="e">
        <f t="shared" si="1"/>
        <v>#REF!</v>
      </c>
    </row>
    <row r="44" spans="1:10" x14ac:dyDescent="0.25">
      <c r="A44" s="53" t="s">
        <v>352</v>
      </c>
      <c r="B44" s="53" t="str">
        <f>осн!AD44</f>
        <v/>
      </c>
      <c r="C44" s="53" t="s">
        <v>793</v>
      </c>
      <c r="D44" s="53" t="s">
        <v>172</v>
      </c>
      <c r="E44" s="53" t="e">
        <f>осн!Y44</f>
        <v>#REF!</v>
      </c>
      <c r="F44" s="53" t="str">
        <f t="shared" si="0"/>
        <v>cc43</v>
      </c>
      <c r="G44" s="53" t="s">
        <v>166</v>
      </c>
      <c r="H44" s="54"/>
      <c r="I44" s="55" t="e">
        <f t="shared" si="1"/>
        <v>#REF!</v>
      </c>
    </row>
    <row r="45" spans="1:10" x14ac:dyDescent="0.25">
      <c r="A45" s="53" t="s">
        <v>352</v>
      </c>
      <c r="B45" s="53" t="str">
        <f>осн!AD45</f>
        <v/>
      </c>
      <c r="C45" s="53" t="s">
        <v>794</v>
      </c>
      <c r="D45" s="53" t="s">
        <v>172</v>
      </c>
      <c r="E45" s="53" t="e">
        <f>осн!Y45</f>
        <v>#REF!</v>
      </c>
      <c r="F45" s="53" t="str">
        <f t="shared" si="0"/>
        <v>cc44</v>
      </c>
      <c r="G45" s="53" t="s">
        <v>166</v>
      </c>
      <c r="H45" s="54"/>
      <c r="I45" s="55" t="e">
        <f t="shared" si="1"/>
        <v>#REF!</v>
      </c>
    </row>
    <row r="46" spans="1:10" x14ac:dyDescent="0.25">
      <c r="A46" s="53" t="s">
        <v>352</v>
      </c>
      <c r="B46" s="53" t="str">
        <f>осн!AD46</f>
        <v/>
      </c>
      <c r="C46" s="53" t="s">
        <v>795</v>
      </c>
      <c r="D46" s="53" t="s">
        <v>172</v>
      </c>
      <c r="E46" s="53" t="e">
        <f>осн!Y46</f>
        <v>#REF!</v>
      </c>
      <c r="F46" s="53" t="str">
        <f t="shared" si="0"/>
        <v>cc45</v>
      </c>
      <c r="G46" s="53" t="s">
        <v>166</v>
      </c>
      <c r="H46" s="54"/>
      <c r="I46" s="55" t="e">
        <f t="shared" si="1"/>
        <v>#REF!</v>
      </c>
    </row>
    <row r="47" spans="1:10" x14ac:dyDescent="0.25">
      <c r="J47" t="s">
        <v>351</v>
      </c>
    </row>
    <row r="48" spans="1:10" x14ac:dyDescent="0.25">
      <c r="J48" t="s">
        <v>357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11"/>
  <sheetViews>
    <sheetView zoomScale="115" zoomScaleNormal="115" workbookViewId="0">
      <selection activeCell="V1" sqref="V1:V42"/>
    </sheetView>
  </sheetViews>
  <sheetFormatPr defaultRowHeight="15" x14ac:dyDescent="0.25"/>
  <cols>
    <col min="1" max="3" width="9.140625" style="20"/>
    <col min="4" max="4" width="15.42578125" style="20" customWidth="1"/>
    <col min="5" max="5" width="9.140625" style="20"/>
    <col min="6" max="6" width="17.28515625" style="20" customWidth="1"/>
    <col min="7" max="7" width="17.7109375" style="20" customWidth="1"/>
    <col min="8" max="8" width="26" style="20" customWidth="1"/>
    <col min="9" max="9" width="18" style="20" customWidth="1"/>
    <col min="10" max="10" width="6.140625" style="20" customWidth="1"/>
    <col min="11" max="11" width="13.28515625" style="20" customWidth="1"/>
    <col min="12" max="12" width="9.140625" style="20"/>
    <col min="13" max="13" width="17.85546875" style="20" customWidth="1"/>
    <col min="14" max="14" width="17.42578125" style="20" customWidth="1"/>
    <col min="15" max="15" width="9.140625" style="20"/>
    <col min="16" max="16" width="2.7109375" style="20" customWidth="1"/>
    <col min="17" max="17" width="4.7109375" style="20" customWidth="1"/>
    <col min="18" max="18" width="5" style="20" customWidth="1"/>
    <col min="19" max="19" width="4" style="20" customWidth="1"/>
    <col min="20" max="20" width="4.140625" style="20" customWidth="1"/>
    <col min="21" max="21" width="11.140625" style="20" customWidth="1"/>
    <col min="22" max="22" width="3.28515625" style="20" customWidth="1"/>
    <col min="23" max="23" width="11.140625" style="20" customWidth="1"/>
    <col min="24" max="24" width="9.28515625" style="20" customWidth="1"/>
    <col min="25" max="25" width="9.140625" style="22"/>
    <col min="26" max="26" width="8.5703125" style="36" customWidth="1"/>
  </cols>
  <sheetData>
    <row r="1" spans="1:32" x14ac:dyDescent="0.25">
      <c r="A1" s="21" t="s">
        <v>6</v>
      </c>
      <c r="B1" s="21" t="s">
        <v>360</v>
      </c>
      <c r="C1" s="21" t="s">
        <v>359</v>
      </c>
      <c r="D1" s="21" t="s">
        <v>7</v>
      </c>
      <c r="E1" s="21" t="s">
        <v>8</v>
      </c>
      <c r="F1" s="21" t="s">
        <v>9</v>
      </c>
      <c r="G1" s="21" t="s">
        <v>9</v>
      </c>
      <c r="H1" s="21" t="s">
        <v>9</v>
      </c>
      <c r="I1" s="21" t="s">
        <v>10</v>
      </c>
      <c r="J1" s="21" t="s">
        <v>9</v>
      </c>
      <c r="K1" s="21" t="s">
        <v>9</v>
      </c>
      <c r="L1" s="21" t="s">
        <v>0</v>
      </c>
      <c r="M1" s="21" t="s">
        <v>9</v>
      </c>
      <c r="N1" s="21" t="s">
        <v>9</v>
      </c>
      <c r="O1" s="21" t="s">
        <v>11</v>
      </c>
      <c r="P1" s="21" t="s">
        <v>9</v>
      </c>
      <c r="Q1" s="21" t="s">
        <v>9</v>
      </c>
      <c r="R1" s="21" t="s">
        <v>14</v>
      </c>
      <c r="S1" s="21" t="s">
        <v>9</v>
      </c>
      <c r="T1" s="21" t="s">
        <v>12</v>
      </c>
      <c r="U1" s="21" t="s">
        <v>69</v>
      </c>
      <c r="V1" s="21" t="s">
        <v>9</v>
      </c>
      <c r="W1" s="21" t="s">
        <v>13</v>
      </c>
      <c r="X1" s="21" t="s">
        <v>9</v>
      </c>
      <c r="Z1" s="36" t="s">
        <v>15</v>
      </c>
    </row>
    <row r="2" spans="1:32" x14ac:dyDescent="0.25">
      <c r="A2" s="20" t="s">
        <v>361</v>
      </c>
      <c r="B2" s="20" t="s">
        <v>362</v>
      </c>
      <c r="C2">
        <f>осн!AM2</f>
        <v>250</v>
      </c>
      <c r="D2" s="20" t="e">
        <f>осн!M2</f>
        <v>#REF!</v>
      </c>
      <c r="E2" t="str">
        <f>осн!P2</f>
        <v>c111</v>
      </c>
      <c r="F2" s="20" t="s">
        <v>842</v>
      </c>
      <c r="G2" s="20" t="s">
        <v>2</v>
      </c>
      <c r="H2" s="20" t="s">
        <v>843</v>
      </c>
      <c r="I2" s="20" t="e">
        <f>осн!B2</f>
        <v>#REF!</v>
      </c>
      <c r="J2" s="20" t="s">
        <v>844</v>
      </c>
      <c r="K2" s="20" t="s">
        <v>0</v>
      </c>
      <c r="L2" s="20" t="e">
        <f>осн!K2</f>
        <v>#REF!</v>
      </c>
      <c r="M2" s="20" t="s">
        <v>3</v>
      </c>
      <c r="N2" s="20" t="s">
        <v>841</v>
      </c>
      <c r="O2" s="20" t="e">
        <f>осн!L2</f>
        <v>#REF!</v>
      </c>
      <c r="P2" s="20" t="s">
        <v>3</v>
      </c>
      <c r="Q2" s="20" t="s">
        <v>4</v>
      </c>
      <c r="R2" s="20" t="e">
        <f>осн!S2</f>
        <v>#REF!</v>
      </c>
      <c r="S2" s="20" t="s">
        <v>173</v>
      </c>
      <c r="T2" s="23" t="s">
        <v>174</v>
      </c>
      <c r="U2" t="str">
        <f>осн!P2</f>
        <v>c111</v>
      </c>
      <c r="V2" s="20" t="s">
        <v>175</v>
      </c>
      <c r="W2" t="e">
        <f>осн!G2</f>
        <v>#REF!</v>
      </c>
      <c r="X2" s="20" t="s">
        <v>5</v>
      </c>
      <c r="Z2" s="36" t="e">
        <f>A2&amp;B2&amp;", "&amp;C2&amp;", '"&amp;D2&amp;"', '"&amp;E2&amp;"', '"&amp;F2&amp;G2&amp;H2&amp;I2&amp;J2&amp;K2&amp;L2&amp;M2&amp;N2&amp;O2&amp;P2&amp;Q2&amp;R2&amp;S2&amp;"''"&amp;T2&amp;U2&amp;"''"&amp;V2&amp;W2&amp;X2</f>
        <v>#REF!</v>
      </c>
      <c r="AF2" t="str">
        <f>T2&amp;U2</f>
        <v>http://ez.iro51.ru/index.php/c111</v>
      </c>
    </row>
    <row r="3" spans="1:32" x14ac:dyDescent="0.25">
      <c r="A3" s="20" t="s">
        <v>361</v>
      </c>
      <c r="B3" s="20" t="s">
        <v>363</v>
      </c>
      <c r="C3">
        <f>осн!AM3</f>
        <v>251</v>
      </c>
      <c r="D3" s="20" t="e">
        <f>осн!M3</f>
        <v>#REF!</v>
      </c>
      <c r="E3" t="str">
        <f>осн!P3</f>
        <v>c112</v>
      </c>
      <c r="F3" s="20" t="s">
        <v>842</v>
      </c>
      <c r="G3" s="20" t="s">
        <v>2</v>
      </c>
      <c r="H3" s="20" t="s">
        <v>843</v>
      </c>
      <c r="I3" s="20" t="e">
        <f>осн!B3</f>
        <v>#REF!</v>
      </c>
      <c r="J3" s="20" t="s">
        <v>844</v>
      </c>
      <c r="K3" s="20" t="s">
        <v>0</v>
      </c>
      <c r="L3" s="20" t="e">
        <f>осн!K3</f>
        <v>#REF!</v>
      </c>
      <c r="M3" s="20" t="s">
        <v>3</v>
      </c>
      <c r="N3" s="20" t="s">
        <v>841</v>
      </c>
      <c r="O3" s="20" t="e">
        <f>осн!L3</f>
        <v>#REF!</v>
      </c>
      <c r="P3" s="20" t="s">
        <v>3</v>
      </c>
      <c r="Q3" s="20" t="s">
        <v>4</v>
      </c>
      <c r="R3" s="20" t="e">
        <f>осн!S3</f>
        <v>#REF!</v>
      </c>
      <c r="S3" s="20" t="s">
        <v>173</v>
      </c>
      <c r="T3" s="23" t="s">
        <v>174</v>
      </c>
      <c r="U3" t="str">
        <f>осн!P3</f>
        <v>c112</v>
      </c>
      <c r="V3" s="20" t="s">
        <v>175</v>
      </c>
      <c r="W3" t="e">
        <f>осн!G3</f>
        <v>#REF!</v>
      </c>
      <c r="X3" s="20" t="s">
        <v>5</v>
      </c>
      <c r="Z3" s="36" t="e">
        <f t="shared" ref="Z3:Z42" si="0">A3&amp;B3&amp;", "&amp;C3&amp;", '"&amp;D3&amp;"', '"&amp;E3&amp;"', '"&amp;F3&amp;G3&amp;H3&amp;I3&amp;J3&amp;K3&amp;L3&amp;M3&amp;N3&amp;O3&amp;P3&amp;Q3&amp;R3&amp;S3&amp;"''"&amp;T3&amp;U3&amp;"''"&amp;V3&amp;W3&amp;X3</f>
        <v>#REF!</v>
      </c>
      <c r="AF3" t="str">
        <f t="shared" ref="AF3:AF66" si="1">T3&amp;U3</f>
        <v>http://ez.iro51.ru/index.php/c112</v>
      </c>
    </row>
    <row r="4" spans="1:32" ht="12" customHeight="1" x14ac:dyDescent="0.25">
      <c r="A4" s="20" t="s">
        <v>361</v>
      </c>
      <c r="B4" s="20" t="s">
        <v>364</v>
      </c>
      <c r="C4">
        <f>осн!AM4</f>
        <v>252</v>
      </c>
      <c r="D4" s="20" t="e">
        <f>осн!M4</f>
        <v>#REF!</v>
      </c>
      <c r="E4" t="str">
        <f>осн!P4</f>
        <v>c113</v>
      </c>
      <c r="F4" s="20" t="s">
        <v>842</v>
      </c>
      <c r="G4" s="20" t="s">
        <v>2</v>
      </c>
      <c r="H4" s="20" t="s">
        <v>843</v>
      </c>
      <c r="I4" s="20" t="e">
        <f>осн!B4</f>
        <v>#REF!</v>
      </c>
      <c r="J4" s="20" t="s">
        <v>844</v>
      </c>
      <c r="K4" s="20" t="s">
        <v>0</v>
      </c>
      <c r="L4" s="20" t="e">
        <f>осн!K4</f>
        <v>#REF!</v>
      </c>
      <c r="M4" s="20" t="s">
        <v>3</v>
      </c>
      <c r="N4" s="20" t="s">
        <v>841</v>
      </c>
      <c r="O4" s="20" t="e">
        <f>осн!L4</f>
        <v>#REF!</v>
      </c>
      <c r="P4" s="20" t="s">
        <v>3</v>
      </c>
      <c r="Q4" s="20" t="s">
        <v>4</v>
      </c>
      <c r="R4" s="20" t="e">
        <f>осн!S4</f>
        <v>#REF!</v>
      </c>
      <c r="S4" s="20" t="s">
        <v>173</v>
      </c>
      <c r="T4" s="23" t="s">
        <v>174</v>
      </c>
      <c r="U4" t="str">
        <f>осн!P4</f>
        <v>c113</v>
      </c>
      <c r="V4" s="20" t="s">
        <v>175</v>
      </c>
      <c r="W4" t="e">
        <f>осн!G4</f>
        <v>#REF!</v>
      </c>
      <c r="X4" s="20" t="s">
        <v>5</v>
      </c>
      <c r="Z4" s="36" t="e">
        <f t="shared" si="0"/>
        <v>#REF!</v>
      </c>
      <c r="AF4" t="str">
        <f t="shared" si="1"/>
        <v>http://ez.iro51.ru/index.php/c113</v>
      </c>
    </row>
    <row r="5" spans="1:32" x14ac:dyDescent="0.25">
      <c r="A5" s="20" t="s">
        <v>361</v>
      </c>
      <c r="B5" s="20" t="s">
        <v>365</v>
      </c>
      <c r="C5">
        <f>осн!AM5</f>
        <v>253</v>
      </c>
      <c r="D5" s="20" t="e">
        <f>осн!M5</f>
        <v>#REF!</v>
      </c>
      <c r="E5" t="str">
        <f>осн!P5</f>
        <v>c114</v>
      </c>
      <c r="F5" s="20" t="s">
        <v>842</v>
      </c>
      <c r="G5" s="20" t="s">
        <v>2</v>
      </c>
      <c r="H5" s="20" t="s">
        <v>843</v>
      </c>
      <c r="I5" s="20" t="e">
        <f>осн!B5</f>
        <v>#REF!</v>
      </c>
      <c r="J5" s="20" t="s">
        <v>844</v>
      </c>
      <c r="K5" s="20" t="s">
        <v>0</v>
      </c>
      <c r="L5" s="20" t="e">
        <f>осн!K5</f>
        <v>#REF!</v>
      </c>
      <c r="M5" s="20" t="s">
        <v>3</v>
      </c>
      <c r="N5" s="20" t="s">
        <v>841</v>
      </c>
      <c r="O5" s="20" t="e">
        <f>осн!L5</f>
        <v>#REF!</v>
      </c>
      <c r="P5" s="20" t="s">
        <v>3</v>
      </c>
      <c r="Q5" s="20" t="s">
        <v>4</v>
      </c>
      <c r="R5" s="20" t="e">
        <f>осн!S5</f>
        <v>#REF!</v>
      </c>
      <c r="S5" s="20" t="s">
        <v>173</v>
      </c>
      <c r="T5" s="23" t="s">
        <v>174</v>
      </c>
      <c r="U5" t="str">
        <f>осн!P5</f>
        <v>c114</v>
      </c>
      <c r="V5" s="20" t="s">
        <v>175</v>
      </c>
      <c r="W5" t="e">
        <f>осн!G5</f>
        <v>#REF!</v>
      </c>
      <c r="X5" s="20" t="s">
        <v>5</v>
      </c>
      <c r="Z5" s="36" t="e">
        <f t="shared" si="0"/>
        <v>#REF!</v>
      </c>
      <c r="AF5" t="str">
        <f t="shared" si="1"/>
        <v>http://ez.iro51.ru/index.php/c114</v>
      </c>
    </row>
    <row r="6" spans="1:32" x14ac:dyDescent="0.25">
      <c r="A6" s="20" t="s">
        <v>361</v>
      </c>
      <c r="B6" s="20" t="s">
        <v>366</v>
      </c>
      <c r="C6">
        <f>осн!AM6</f>
        <v>254</v>
      </c>
      <c r="D6" s="20" t="e">
        <f>осн!M6</f>
        <v>#REF!</v>
      </c>
      <c r="E6" t="str">
        <f>осн!P6</f>
        <v>c115</v>
      </c>
      <c r="F6" s="20" t="s">
        <v>842</v>
      </c>
      <c r="G6" s="20" t="s">
        <v>2</v>
      </c>
      <c r="H6" s="20" t="s">
        <v>843</v>
      </c>
      <c r="I6" s="20" t="e">
        <f>осн!B6</f>
        <v>#REF!</v>
      </c>
      <c r="J6" s="20" t="s">
        <v>844</v>
      </c>
      <c r="K6" s="20" t="s">
        <v>0</v>
      </c>
      <c r="L6" s="20" t="e">
        <f>осн!K6</f>
        <v>#REF!</v>
      </c>
      <c r="M6" s="20" t="s">
        <v>3</v>
      </c>
      <c r="N6" s="20" t="s">
        <v>841</v>
      </c>
      <c r="O6" s="20" t="e">
        <f>осн!L6</f>
        <v>#REF!</v>
      </c>
      <c r="P6" s="20" t="s">
        <v>3</v>
      </c>
      <c r="Q6" s="20" t="s">
        <v>4</v>
      </c>
      <c r="R6" s="20" t="e">
        <f>осн!S6</f>
        <v>#REF!</v>
      </c>
      <c r="S6" s="20" t="s">
        <v>173</v>
      </c>
      <c r="T6" s="23" t="s">
        <v>174</v>
      </c>
      <c r="U6" t="str">
        <f>осн!P6</f>
        <v>c115</v>
      </c>
      <c r="V6" s="20" t="s">
        <v>175</v>
      </c>
      <c r="W6" t="e">
        <f>осн!G6</f>
        <v>#REF!</v>
      </c>
      <c r="X6" s="20" t="s">
        <v>5</v>
      </c>
      <c r="Z6" s="36" t="e">
        <f t="shared" si="0"/>
        <v>#REF!</v>
      </c>
      <c r="AF6" t="str">
        <f t="shared" si="1"/>
        <v>http://ez.iro51.ru/index.php/c115</v>
      </c>
    </row>
    <row r="7" spans="1:32" ht="17.25" customHeight="1" x14ac:dyDescent="0.25">
      <c r="A7" s="20" t="s">
        <v>361</v>
      </c>
      <c r="B7" s="20" t="s">
        <v>367</v>
      </c>
      <c r="C7">
        <f>осн!AM7</f>
        <v>255</v>
      </c>
      <c r="D7" s="20" t="e">
        <f>осн!M7</f>
        <v>#REF!</v>
      </c>
      <c r="E7" t="str">
        <f>осн!P7</f>
        <v>c116</v>
      </c>
      <c r="F7" s="20" t="s">
        <v>842</v>
      </c>
      <c r="G7" s="20" t="s">
        <v>2</v>
      </c>
      <c r="H7" s="20" t="s">
        <v>843</v>
      </c>
      <c r="I7" s="20" t="e">
        <f>осн!B7</f>
        <v>#REF!</v>
      </c>
      <c r="J7" s="20" t="s">
        <v>844</v>
      </c>
      <c r="K7" s="20" t="s">
        <v>0</v>
      </c>
      <c r="L7" s="20" t="e">
        <f>осн!K7</f>
        <v>#REF!</v>
      </c>
      <c r="M7" s="20" t="s">
        <v>3</v>
      </c>
      <c r="N7" s="20" t="s">
        <v>841</v>
      </c>
      <c r="O7" s="20" t="e">
        <f>осн!L7</f>
        <v>#REF!</v>
      </c>
      <c r="P7" s="20" t="s">
        <v>3</v>
      </c>
      <c r="Q7" s="20" t="s">
        <v>4</v>
      </c>
      <c r="R7" s="20" t="e">
        <f>осн!S7</f>
        <v>#REF!</v>
      </c>
      <c r="S7" s="20" t="s">
        <v>173</v>
      </c>
      <c r="T7" s="23" t="s">
        <v>174</v>
      </c>
      <c r="U7" t="str">
        <f>осн!P7</f>
        <v>c116</v>
      </c>
      <c r="V7" s="20" t="s">
        <v>175</v>
      </c>
      <c r="W7" t="e">
        <f>осн!G7</f>
        <v>#REF!</v>
      </c>
      <c r="X7" s="20" t="s">
        <v>5</v>
      </c>
      <c r="Z7" s="36" t="e">
        <f t="shared" si="0"/>
        <v>#REF!</v>
      </c>
      <c r="AF7" t="str">
        <f t="shared" si="1"/>
        <v>http://ez.iro51.ru/index.php/c116</v>
      </c>
    </row>
    <row r="8" spans="1:32" x14ac:dyDescent="0.25">
      <c r="A8" s="20" t="s">
        <v>361</v>
      </c>
      <c r="B8" s="20" t="s">
        <v>368</v>
      </c>
      <c r="C8">
        <f>осн!AM8</f>
        <v>256</v>
      </c>
      <c r="D8" s="20" t="e">
        <f>осн!M8</f>
        <v>#REF!</v>
      </c>
      <c r="E8" t="str">
        <f>осн!P8</f>
        <v>c117</v>
      </c>
      <c r="F8" s="20" t="s">
        <v>842</v>
      </c>
      <c r="G8" s="20" t="s">
        <v>2</v>
      </c>
      <c r="H8" s="20" t="s">
        <v>843</v>
      </c>
      <c r="I8" s="20" t="e">
        <f>осн!B8</f>
        <v>#REF!</v>
      </c>
      <c r="J8" s="20" t="s">
        <v>844</v>
      </c>
      <c r="K8" s="20" t="s">
        <v>0</v>
      </c>
      <c r="L8" s="20" t="e">
        <f>осн!K8</f>
        <v>#REF!</v>
      </c>
      <c r="M8" s="20" t="s">
        <v>3</v>
      </c>
      <c r="N8" s="20" t="s">
        <v>841</v>
      </c>
      <c r="O8" s="20" t="e">
        <f>осн!L8</f>
        <v>#REF!</v>
      </c>
      <c r="P8" s="20" t="s">
        <v>3</v>
      </c>
      <c r="Q8" s="20" t="s">
        <v>4</v>
      </c>
      <c r="R8" s="20" t="e">
        <f>осн!S8</f>
        <v>#REF!</v>
      </c>
      <c r="S8" s="20" t="s">
        <v>173</v>
      </c>
      <c r="T8" s="23" t="s">
        <v>174</v>
      </c>
      <c r="U8" t="str">
        <f>осн!P8</f>
        <v>c117</v>
      </c>
      <c r="V8" s="20" t="s">
        <v>175</v>
      </c>
      <c r="W8" t="e">
        <f>осн!G8</f>
        <v>#REF!</v>
      </c>
      <c r="X8" s="20" t="s">
        <v>5</v>
      </c>
      <c r="Z8" s="36" t="e">
        <f t="shared" si="0"/>
        <v>#REF!</v>
      </c>
      <c r="AF8" t="str">
        <f t="shared" si="1"/>
        <v>http://ez.iro51.ru/index.php/c117</v>
      </c>
    </row>
    <row r="9" spans="1:32" x14ac:dyDescent="0.25">
      <c r="A9" s="20" t="s">
        <v>361</v>
      </c>
      <c r="B9" s="20" t="s">
        <v>369</v>
      </c>
      <c r="C9">
        <f>осн!AM9</f>
        <v>257</v>
      </c>
      <c r="D9" s="20" t="e">
        <f>осн!M9</f>
        <v>#REF!</v>
      </c>
      <c r="E9" t="str">
        <f>осн!P9</f>
        <v>c118</v>
      </c>
      <c r="F9" s="20" t="s">
        <v>842</v>
      </c>
      <c r="G9" s="20" t="s">
        <v>2</v>
      </c>
      <c r="H9" s="20" t="s">
        <v>843</v>
      </c>
      <c r="I9" s="20" t="e">
        <f>осн!B9</f>
        <v>#REF!</v>
      </c>
      <c r="J9" s="20" t="s">
        <v>844</v>
      </c>
      <c r="K9" s="20" t="s">
        <v>0</v>
      </c>
      <c r="L9" s="20" t="e">
        <f>осн!K9</f>
        <v>#REF!</v>
      </c>
      <c r="M9" s="20" t="s">
        <v>3</v>
      </c>
      <c r="N9" s="20" t="s">
        <v>841</v>
      </c>
      <c r="O9" s="20" t="e">
        <f>осн!L9</f>
        <v>#REF!</v>
      </c>
      <c r="P9" s="20" t="s">
        <v>3</v>
      </c>
      <c r="Q9" s="20" t="s">
        <v>4</v>
      </c>
      <c r="R9" s="20" t="e">
        <f>осн!S9</f>
        <v>#REF!</v>
      </c>
      <c r="S9" s="20" t="s">
        <v>173</v>
      </c>
      <c r="T9" s="23" t="s">
        <v>174</v>
      </c>
      <c r="U9" t="str">
        <f>осн!P9</f>
        <v>c118</v>
      </c>
      <c r="V9" s="20" t="s">
        <v>175</v>
      </c>
      <c r="W9" t="e">
        <f>осн!G9</f>
        <v>#REF!</v>
      </c>
      <c r="X9" s="20" t="s">
        <v>5</v>
      </c>
      <c r="Z9" s="36" t="e">
        <f t="shared" si="0"/>
        <v>#REF!</v>
      </c>
      <c r="AF9" t="str">
        <f t="shared" si="1"/>
        <v>http://ez.iro51.ru/index.php/c118</v>
      </c>
    </row>
    <row r="10" spans="1:32" x14ac:dyDescent="0.25">
      <c r="A10" s="20" t="s">
        <v>361</v>
      </c>
      <c r="B10" s="20" t="s">
        <v>370</v>
      </c>
      <c r="C10">
        <f>осн!AM10</f>
        <v>258</v>
      </c>
      <c r="D10" s="20" t="e">
        <f>осн!M10</f>
        <v>#REF!</v>
      </c>
      <c r="E10" t="str">
        <f>осн!P10</f>
        <v>c119</v>
      </c>
      <c r="F10" s="20" t="s">
        <v>842</v>
      </c>
      <c r="G10" s="20" t="s">
        <v>2</v>
      </c>
      <c r="H10" s="20" t="s">
        <v>843</v>
      </c>
      <c r="I10" s="20" t="e">
        <f>осн!B10</f>
        <v>#REF!</v>
      </c>
      <c r="J10" s="20" t="s">
        <v>844</v>
      </c>
      <c r="K10" s="20" t="s">
        <v>0</v>
      </c>
      <c r="L10" s="20" t="e">
        <f>осн!K10</f>
        <v>#REF!</v>
      </c>
      <c r="M10" s="20" t="s">
        <v>3</v>
      </c>
      <c r="N10" s="20" t="s">
        <v>841</v>
      </c>
      <c r="O10" s="20" t="e">
        <f>осн!L10</f>
        <v>#REF!</v>
      </c>
      <c r="P10" s="20" t="s">
        <v>3</v>
      </c>
      <c r="Q10" s="20" t="s">
        <v>4</v>
      </c>
      <c r="R10" s="20" t="e">
        <f>осн!S10</f>
        <v>#REF!</v>
      </c>
      <c r="S10" s="20" t="s">
        <v>173</v>
      </c>
      <c r="T10" s="23" t="s">
        <v>174</v>
      </c>
      <c r="U10" t="str">
        <f>осн!P10</f>
        <v>c119</v>
      </c>
      <c r="V10" s="20" t="s">
        <v>175</v>
      </c>
      <c r="W10" t="e">
        <f>осн!G10</f>
        <v>#REF!</v>
      </c>
      <c r="X10" s="20" t="s">
        <v>5</v>
      </c>
      <c r="Z10" s="36" t="e">
        <f t="shared" si="0"/>
        <v>#REF!</v>
      </c>
      <c r="AF10" t="str">
        <f t="shared" si="1"/>
        <v>http://ez.iro51.ru/index.php/c119</v>
      </c>
    </row>
    <row r="11" spans="1:32" x14ac:dyDescent="0.25">
      <c r="A11" s="20" t="s">
        <v>361</v>
      </c>
      <c r="B11" s="20" t="s">
        <v>371</v>
      </c>
      <c r="C11">
        <f>осн!AM11</f>
        <v>259</v>
      </c>
      <c r="D11" s="20" t="e">
        <f>осн!M11</f>
        <v>#REF!</v>
      </c>
      <c r="E11" t="str">
        <f>осн!P11</f>
        <v>c120</v>
      </c>
      <c r="F11" s="20" t="s">
        <v>842</v>
      </c>
      <c r="G11" s="20" t="s">
        <v>2</v>
      </c>
      <c r="H11" s="20" t="s">
        <v>843</v>
      </c>
      <c r="I11" s="20" t="e">
        <f>осн!B11</f>
        <v>#REF!</v>
      </c>
      <c r="J11" s="20" t="s">
        <v>844</v>
      </c>
      <c r="K11" s="20" t="s">
        <v>0</v>
      </c>
      <c r="L11" s="20" t="e">
        <f>осн!K11</f>
        <v>#REF!</v>
      </c>
      <c r="M11" s="20" t="s">
        <v>3</v>
      </c>
      <c r="N11" s="20" t="s">
        <v>841</v>
      </c>
      <c r="O11" s="20" t="e">
        <f>осн!L11</f>
        <v>#REF!</v>
      </c>
      <c r="P11" s="20" t="s">
        <v>3</v>
      </c>
      <c r="Q11" s="20" t="s">
        <v>4</v>
      </c>
      <c r="R11" s="20" t="e">
        <f>осн!S11</f>
        <v>#REF!</v>
      </c>
      <c r="S11" s="20" t="s">
        <v>173</v>
      </c>
      <c r="T11" s="23" t="s">
        <v>174</v>
      </c>
      <c r="U11" t="str">
        <f>осн!P11</f>
        <v>c120</v>
      </c>
      <c r="V11" s="20" t="s">
        <v>175</v>
      </c>
      <c r="W11" t="e">
        <f>осн!G11</f>
        <v>#REF!</v>
      </c>
      <c r="X11" s="20" t="s">
        <v>5</v>
      </c>
      <c r="Z11" s="36" t="e">
        <f t="shared" si="0"/>
        <v>#REF!</v>
      </c>
      <c r="AF11" t="str">
        <f t="shared" si="1"/>
        <v>http://ez.iro51.ru/index.php/c120</v>
      </c>
    </row>
    <row r="12" spans="1:32" x14ac:dyDescent="0.25">
      <c r="A12" s="20" t="s">
        <v>361</v>
      </c>
      <c r="B12" s="20" t="s">
        <v>372</v>
      </c>
      <c r="C12">
        <f>осн!AM12</f>
        <v>260</v>
      </c>
      <c r="D12" s="20" t="e">
        <f>осн!M12</f>
        <v>#REF!</v>
      </c>
      <c r="E12" t="str">
        <f>осн!P12</f>
        <v>c121</v>
      </c>
      <c r="F12" s="20" t="s">
        <v>842</v>
      </c>
      <c r="G12" s="20" t="s">
        <v>2</v>
      </c>
      <c r="H12" s="20" t="s">
        <v>843</v>
      </c>
      <c r="I12" s="20" t="e">
        <f>осн!B12</f>
        <v>#REF!</v>
      </c>
      <c r="J12" s="20" t="s">
        <v>844</v>
      </c>
      <c r="K12" s="20" t="s">
        <v>0</v>
      </c>
      <c r="L12" s="20" t="e">
        <f>осн!K12</f>
        <v>#REF!</v>
      </c>
      <c r="M12" s="20" t="s">
        <v>3</v>
      </c>
      <c r="N12" s="20" t="s">
        <v>841</v>
      </c>
      <c r="O12" s="20" t="e">
        <f>осн!L12</f>
        <v>#REF!</v>
      </c>
      <c r="P12" s="20" t="s">
        <v>3</v>
      </c>
      <c r="Q12" s="20" t="s">
        <v>4</v>
      </c>
      <c r="R12" s="20" t="e">
        <f>осн!S12</f>
        <v>#REF!</v>
      </c>
      <c r="S12" s="20" t="s">
        <v>173</v>
      </c>
      <c r="T12" s="23" t="s">
        <v>174</v>
      </c>
      <c r="U12" t="str">
        <f>осн!P12</f>
        <v>c121</v>
      </c>
      <c r="V12" s="20" t="s">
        <v>175</v>
      </c>
      <c r="W12" t="e">
        <f>осн!G12</f>
        <v>#REF!</v>
      </c>
      <c r="X12" s="20" t="s">
        <v>5</v>
      </c>
      <c r="Z12" s="36" t="e">
        <f t="shared" si="0"/>
        <v>#REF!</v>
      </c>
      <c r="AF12" t="str">
        <f t="shared" si="1"/>
        <v>http://ez.iro51.ru/index.php/c121</v>
      </c>
    </row>
    <row r="13" spans="1:32" x14ac:dyDescent="0.25">
      <c r="A13" s="20" t="s">
        <v>361</v>
      </c>
      <c r="B13" s="20" t="s">
        <v>373</v>
      </c>
      <c r="C13">
        <f>осн!AM13</f>
        <v>261</v>
      </c>
      <c r="D13" s="20" t="e">
        <f>осн!M13</f>
        <v>#REF!</v>
      </c>
      <c r="E13" t="str">
        <f>осн!P13</f>
        <v>c122</v>
      </c>
      <c r="F13" s="20" t="s">
        <v>842</v>
      </c>
      <c r="G13" s="20" t="s">
        <v>2</v>
      </c>
      <c r="H13" s="20" t="s">
        <v>843</v>
      </c>
      <c r="I13" s="20" t="e">
        <f>осн!B13</f>
        <v>#REF!</v>
      </c>
      <c r="J13" s="20" t="s">
        <v>844</v>
      </c>
      <c r="K13" s="20" t="s">
        <v>0</v>
      </c>
      <c r="L13" s="20" t="e">
        <f>осн!K13</f>
        <v>#REF!</v>
      </c>
      <c r="M13" s="20" t="s">
        <v>3</v>
      </c>
      <c r="N13" s="20" t="s">
        <v>841</v>
      </c>
      <c r="O13" s="20" t="e">
        <f>осн!L13</f>
        <v>#REF!</v>
      </c>
      <c r="P13" s="20" t="s">
        <v>3</v>
      </c>
      <c r="Q13" s="20" t="s">
        <v>4</v>
      </c>
      <c r="R13" s="20" t="e">
        <f>осн!S13</f>
        <v>#REF!</v>
      </c>
      <c r="S13" s="20" t="s">
        <v>173</v>
      </c>
      <c r="T13" s="23" t="s">
        <v>174</v>
      </c>
      <c r="U13" t="str">
        <f>осн!P13</f>
        <v>c122</v>
      </c>
      <c r="V13" s="20" t="s">
        <v>175</v>
      </c>
      <c r="W13" t="e">
        <f>осн!G13</f>
        <v>#REF!</v>
      </c>
      <c r="X13" s="20" t="s">
        <v>5</v>
      </c>
      <c r="Z13" s="36" t="e">
        <f t="shared" si="0"/>
        <v>#REF!</v>
      </c>
      <c r="AF13" t="str">
        <f t="shared" si="1"/>
        <v>http://ez.iro51.ru/index.php/c122</v>
      </c>
    </row>
    <row r="14" spans="1:32" x14ac:dyDescent="0.25">
      <c r="A14" s="20" t="s">
        <v>361</v>
      </c>
      <c r="B14" s="20" t="s">
        <v>374</v>
      </c>
      <c r="C14">
        <f>осн!AM14</f>
        <v>262</v>
      </c>
      <c r="D14" s="20" t="e">
        <f>осн!M14</f>
        <v>#REF!</v>
      </c>
      <c r="E14" t="str">
        <f>осн!P14</f>
        <v>c123</v>
      </c>
      <c r="F14" s="20" t="s">
        <v>842</v>
      </c>
      <c r="G14" s="20" t="s">
        <v>2</v>
      </c>
      <c r="H14" s="20" t="s">
        <v>843</v>
      </c>
      <c r="I14" s="20">
        <f>осн!B14</f>
        <v>0</v>
      </c>
      <c r="J14" s="20" t="s">
        <v>844</v>
      </c>
      <c r="K14" s="20" t="s">
        <v>0</v>
      </c>
      <c r="L14" s="20">
        <f>осн!K14</f>
        <v>102</v>
      </c>
      <c r="M14" s="20" t="s">
        <v>3</v>
      </c>
      <c r="N14" s="20" t="s">
        <v>841</v>
      </c>
      <c r="O14" s="20">
        <f>осн!L14</f>
        <v>25</v>
      </c>
      <c r="P14" s="20" t="s">
        <v>3</v>
      </c>
      <c r="Q14" s="20" t="s">
        <v>4</v>
      </c>
      <c r="R14" s="20" t="str">
        <f>осн!S14</f>
        <v>Группа 3
24.09 - 12.10.2019</v>
      </c>
      <c r="S14" s="20" t="s">
        <v>173</v>
      </c>
      <c r="T14" s="23" t="s">
        <v>174</v>
      </c>
      <c r="U14" t="str">
        <f>осн!P14</f>
        <v>c123</v>
      </c>
      <c r="V14" s="20" t="s">
        <v>175</v>
      </c>
      <c r="W14" t="e">
        <f>осн!G14</f>
        <v>#N/A</v>
      </c>
      <c r="X14" s="20" t="s">
        <v>5</v>
      </c>
      <c r="Z14" s="36" t="e">
        <f t="shared" si="0"/>
        <v>#REF!</v>
      </c>
      <c r="AF14" t="str">
        <f t="shared" si="1"/>
        <v>http://ez.iro51.ru/index.php/c123</v>
      </c>
    </row>
    <row r="15" spans="1:32" x14ac:dyDescent="0.25">
      <c r="A15" s="20" t="s">
        <v>361</v>
      </c>
      <c r="B15" s="20" t="s">
        <v>375</v>
      </c>
      <c r="C15">
        <f>осн!AM15</f>
        <v>263</v>
      </c>
      <c r="D15" s="20" t="e">
        <f>осн!M15</f>
        <v>#REF!</v>
      </c>
      <c r="E15" t="str">
        <f>осн!P15</f>
        <v>c124</v>
      </c>
      <c r="F15" s="20" t="s">
        <v>842</v>
      </c>
      <c r="G15" s="20" t="s">
        <v>2</v>
      </c>
      <c r="H15" s="20" t="s">
        <v>843</v>
      </c>
      <c r="I15" s="20">
        <f>осн!B15</f>
        <v>0</v>
      </c>
      <c r="J15" s="20" t="s">
        <v>844</v>
      </c>
      <c r="K15" s="20" t="s">
        <v>0</v>
      </c>
      <c r="L15" s="20">
        <f>осн!K15</f>
        <v>102</v>
      </c>
      <c r="M15" s="20" t="s">
        <v>3</v>
      </c>
      <c r="N15" s="20" t="s">
        <v>841</v>
      </c>
      <c r="O15" s="20">
        <f>осн!L15</f>
        <v>25</v>
      </c>
      <c r="P15" s="20" t="s">
        <v>3</v>
      </c>
      <c r="Q15" s="20" t="s">
        <v>4</v>
      </c>
      <c r="R15" s="20" t="str">
        <f>осн!S15</f>
        <v>Группа 5
08.10 - 26.10.2019</v>
      </c>
      <c r="S15" s="20" t="s">
        <v>173</v>
      </c>
      <c r="T15" s="23" t="s">
        <v>174</v>
      </c>
      <c r="U15" t="str">
        <f>осн!P15</f>
        <v>c124</v>
      </c>
      <c r="V15" s="20" t="s">
        <v>175</v>
      </c>
      <c r="W15" t="e">
        <f>осн!G15</f>
        <v>#N/A</v>
      </c>
      <c r="X15" s="20" t="s">
        <v>5</v>
      </c>
      <c r="Z15" s="36" t="e">
        <f t="shared" si="0"/>
        <v>#REF!</v>
      </c>
      <c r="AF15" t="str">
        <f t="shared" si="1"/>
        <v>http://ez.iro51.ru/index.php/c124</v>
      </c>
    </row>
    <row r="16" spans="1:32" x14ac:dyDescent="0.25">
      <c r="A16" s="20" t="s">
        <v>361</v>
      </c>
      <c r="B16" s="20" t="s">
        <v>376</v>
      </c>
      <c r="C16">
        <f>осн!AM16</f>
        <v>264</v>
      </c>
      <c r="D16" s="20" t="e">
        <f>осн!M16</f>
        <v>#REF!</v>
      </c>
      <c r="E16" t="str">
        <f>осн!P16</f>
        <v>c125</v>
      </c>
      <c r="F16" s="20" t="s">
        <v>842</v>
      </c>
      <c r="G16" s="20" t="s">
        <v>2</v>
      </c>
      <c r="H16" s="20" t="s">
        <v>843</v>
      </c>
      <c r="I16" s="20" t="str">
        <f>осн!B16</f>
        <v xml:space="preserve">Воспитатели ДОО </v>
      </c>
      <c r="J16" s="20" t="s">
        <v>844</v>
      </c>
      <c r="K16" s="20" t="s">
        <v>0</v>
      </c>
      <c r="L16" s="20">
        <f>осн!K16</f>
        <v>18</v>
      </c>
      <c r="M16" s="20" t="s">
        <v>3</v>
      </c>
      <c r="N16" s="20" t="s">
        <v>841</v>
      </c>
      <c r="O16" s="20">
        <f>осн!L16</f>
        <v>25</v>
      </c>
      <c r="P16" s="20" t="s">
        <v>3</v>
      </c>
      <c r="Q16" s="20" t="s">
        <v>4</v>
      </c>
      <c r="R16" s="20" t="str">
        <f>осн!S16</f>
        <v>17.09 - 19.09.2019</v>
      </c>
      <c r="S16" s="20" t="s">
        <v>173</v>
      </c>
      <c r="T16" s="23" t="s">
        <v>174</v>
      </c>
      <c r="U16" t="str">
        <f>осн!P16</f>
        <v>c125</v>
      </c>
      <c r="V16" s="20" t="s">
        <v>175</v>
      </c>
      <c r="W16" t="e">
        <f>осн!G16</f>
        <v>#N/A</v>
      </c>
      <c r="X16" s="20" t="s">
        <v>5</v>
      </c>
      <c r="Z16" s="36" t="e">
        <f t="shared" si="0"/>
        <v>#REF!</v>
      </c>
      <c r="AF16" t="str">
        <f t="shared" si="1"/>
        <v>http://ez.iro51.ru/index.php/c125</v>
      </c>
    </row>
    <row r="17" spans="1:32" x14ac:dyDescent="0.25">
      <c r="A17" s="20" t="s">
        <v>361</v>
      </c>
      <c r="B17" s="20" t="s">
        <v>377</v>
      </c>
      <c r="C17">
        <f>осн!AM17</f>
        <v>265</v>
      </c>
      <c r="D17" s="20" t="e">
        <f>осн!M17</f>
        <v>#REF!</v>
      </c>
      <c r="E17" t="str">
        <f>осн!P17</f>
        <v>c126</v>
      </c>
      <c r="F17" s="20" t="s">
        <v>842</v>
      </c>
      <c r="G17" s="20" t="s">
        <v>2</v>
      </c>
      <c r="H17" s="20" t="s">
        <v>843</v>
      </c>
      <c r="I17" s="20" t="e">
        <f>осн!B17</f>
        <v>#REF!</v>
      </c>
      <c r="J17" s="20" t="s">
        <v>844</v>
      </c>
      <c r="K17" s="20" t="s">
        <v>0</v>
      </c>
      <c r="L17" s="20" t="e">
        <f>осн!K17</f>
        <v>#REF!</v>
      </c>
      <c r="M17" s="20" t="s">
        <v>3</v>
      </c>
      <c r="N17" s="20" t="s">
        <v>841</v>
      </c>
      <c r="O17" s="20" t="e">
        <f>осн!L17</f>
        <v>#REF!</v>
      </c>
      <c r="P17" s="20" t="s">
        <v>3</v>
      </c>
      <c r="Q17" s="20" t="s">
        <v>4</v>
      </c>
      <c r="R17" s="20" t="e">
        <f>осн!S17</f>
        <v>#REF!</v>
      </c>
      <c r="S17" s="20" t="s">
        <v>173</v>
      </c>
      <c r="T17" s="23" t="s">
        <v>174</v>
      </c>
      <c r="U17" t="str">
        <f>осн!P17</f>
        <v>c126</v>
      </c>
      <c r="V17" s="20" t="s">
        <v>175</v>
      </c>
      <c r="W17" t="e">
        <f>осн!G17</f>
        <v>#REF!</v>
      </c>
      <c r="X17" s="20" t="s">
        <v>5</v>
      </c>
      <c r="Z17" s="36" t="e">
        <f t="shared" si="0"/>
        <v>#REF!</v>
      </c>
      <c r="AF17" t="str">
        <f t="shared" si="1"/>
        <v>http://ez.iro51.ru/index.php/c126</v>
      </c>
    </row>
    <row r="18" spans="1:32" x14ac:dyDescent="0.25">
      <c r="A18" s="20" t="s">
        <v>361</v>
      </c>
      <c r="B18" s="20" t="s">
        <v>378</v>
      </c>
      <c r="C18">
        <f>осн!AM18</f>
        <v>266</v>
      </c>
      <c r="D18" s="20" t="e">
        <f>осн!M18</f>
        <v>#REF!</v>
      </c>
      <c r="E18" t="str">
        <f>осн!P18</f>
        <v>c127</v>
      </c>
      <c r="F18" s="20" t="s">
        <v>842</v>
      </c>
      <c r="G18" s="20" t="s">
        <v>2</v>
      </c>
      <c r="H18" s="20" t="s">
        <v>843</v>
      </c>
      <c r="I18" s="20">
        <f>осн!B18</f>
        <v>0</v>
      </c>
      <c r="J18" s="20" t="s">
        <v>844</v>
      </c>
      <c r="K18" s="20" t="s">
        <v>0</v>
      </c>
      <c r="L18" s="20">
        <f>осн!K18</f>
        <v>18</v>
      </c>
      <c r="M18" s="20" t="s">
        <v>3</v>
      </c>
      <c r="N18" s="20" t="s">
        <v>841</v>
      </c>
      <c r="O18" s="20">
        <f>осн!L18</f>
        <v>25</v>
      </c>
      <c r="P18" s="20" t="s">
        <v>3</v>
      </c>
      <c r="Q18" s="20" t="s">
        <v>4</v>
      </c>
      <c r="R18" s="20" t="str">
        <f>осн!S18</f>
        <v>Группа 2
18.11 - 20.11.2019</v>
      </c>
      <c r="S18" s="20" t="s">
        <v>173</v>
      </c>
      <c r="T18" s="23" t="s">
        <v>174</v>
      </c>
      <c r="U18" t="str">
        <f>осн!P18</f>
        <v>c127</v>
      </c>
      <c r="V18" s="20" t="s">
        <v>175</v>
      </c>
      <c r="W18" t="e">
        <f>осн!G18</f>
        <v>#N/A</v>
      </c>
      <c r="X18" s="20" t="s">
        <v>5</v>
      </c>
      <c r="Z18" s="36" t="e">
        <f t="shared" si="0"/>
        <v>#REF!</v>
      </c>
      <c r="AF18" t="str">
        <f t="shared" si="1"/>
        <v>http://ez.iro51.ru/index.php/c127</v>
      </c>
    </row>
    <row r="19" spans="1:32" x14ac:dyDescent="0.25">
      <c r="A19" s="20" t="s">
        <v>361</v>
      </c>
      <c r="B19" s="20" t="s">
        <v>379</v>
      </c>
      <c r="C19">
        <f>осн!AM19</f>
        <v>267</v>
      </c>
      <c r="D19" s="20" t="e">
        <f>осн!M19</f>
        <v>#REF!</v>
      </c>
      <c r="E19" t="str">
        <f>осн!P19</f>
        <v>c128</v>
      </c>
      <c r="F19" s="20" t="s">
        <v>842</v>
      </c>
      <c r="G19" s="20" t="s">
        <v>2</v>
      </c>
      <c r="H19" s="20" t="s">
        <v>843</v>
      </c>
      <c r="I19" s="20" t="e">
        <f>осн!B19</f>
        <v>#REF!</v>
      </c>
      <c r="J19" s="20" t="s">
        <v>844</v>
      </c>
      <c r="K19" s="20" t="s">
        <v>0</v>
      </c>
      <c r="L19" s="20" t="e">
        <f>осн!K19</f>
        <v>#REF!</v>
      </c>
      <c r="M19" s="20" t="s">
        <v>3</v>
      </c>
      <c r="N19" s="20" t="s">
        <v>841</v>
      </c>
      <c r="O19" s="20" t="e">
        <f>осн!L19</f>
        <v>#REF!</v>
      </c>
      <c r="P19" s="20" t="s">
        <v>3</v>
      </c>
      <c r="Q19" s="20" t="s">
        <v>4</v>
      </c>
      <c r="R19" s="20" t="e">
        <f>осн!S19</f>
        <v>#REF!</v>
      </c>
      <c r="S19" s="20" t="s">
        <v>173</v>
      </c>
      <c r="T19" s="23" t="s">
        <v>174</v>
      </c>
      <c r="U19" t="str">
        <f>осн!P19</f>
        <v>c128</v>
      </c>
      <c r="V19" s="20" t="s">
        <v>175</v>
      </c>
      <c r="W19" t="e">
        <f>осн!G19</f>
        <v>#REF!</v>
      </c>
      <c r="X19" s="20" t="s">
        <v>5</v>
      </c>
      <c r="Z19" s="36" t="e">
        <f t="shared" si="0"/>
        <v>#REF!</v>
      </c>
      <c r="AF19" t="str">
        <f t="shared" si="1"/>
        <v>http://ez.iro51.ru/index.php/c128</v>
      </c>
    </row>
    <row r="20" spans="1:32" x14ac:dyDescent="0.25">
      <c r="A20" s="20" t="s">
        <v>361</v>
      </c>
      <c r="B20" s="20" t="s">
        <v>380</v>
      </c>
      <c r="C20">
        <f>осн!AM20</f>
        <v>268</v>
      </c>
      <c r="D20" s="20" t="e">
        <f>осн!M20</f>
        <v>#REF!</v>
      </c>
      <c r="E20" t="str">
        <f>осн!P20</f>
        <v>c129</v>
      </c>
      <c r="F20" s="20" t="s">
        <v>842</v>
      </c>
      <c r="G20" s="20" t="s">
        <v>2</v>
      </c>
      <c r="H20" s="20" t="s">
        <v>843</v>
      </c>
      <c r="I20" s="20" t="str">
        <f>осн!B20</f>
        <v>Инструкторы по физической культуре ДОО</v>
      </c>
      <c r="J20" s="20" t="s">
        <v>844</v>
      </c>
      <c r="K20" s="20" t="s">
        <v>0</v>
      </c>
      <c r="L20" s="20">
        <f>осн!K20</f>
        <v>72</v>
      </c>
      <c r="M20" s="20" t="s">
        <v>3</v>
      </c>
      <c r="N20" s="20" t="s">
        <v>841</v>
      </c>
      <c r="O20" s="20" t="str">
        <f>осн!L20</f>
        <v>14.10 - 26.10.2019</v>
      </c>
      <c r="P20" s="20" t="s">
        <v>3</v>
      </c>
      <c r="Q20" s="20" t="s">
        <v>4</v>
      </c>
      <c r="R20" s="20" t="e">
        <f>осн!S20</f>
        <v>#REF!</v>
      </c>
      <c r="S20" s="20" t="s">
        <v>173</v>
      </c>
      <c r="T20" s="23" t="s">
        <v>174</v>
      </c>
      <c r="U20" t="str">
        <f>осн!P20</f>
        <v>c129</v>
      </c>
      <c r="V20" s="20" t="s">
        <v>175</v>
      </c>
      <c r="W20" t="e">
        <f>осн!G20</f>
        <v>#N/A</v>
      </c>
      <c r="X20" s="20" t="s">
        <v>5</v>
      </c>
      <c r="Z20" s="36" t="e">
        <f t="shared" si="0"/>
        <v>#REF!</v>
      </c>
      <c r="AF20" t="str">
        <f t="shared" si="1"/>
        <v>http://ez.iro51.ru/index.php/c129</v>
      </c>
    </row>
    <row r="21" spans="1:32" x14ac:dyDescent="0.25">
      <c r="A21" s="20" t="s">
        <v>361</v>
      </c>
      <c r="B21" s="20" t="s">
        <v>381</v>
      </c>
      <c r="C21">
        <f>осн!AM21</f>
        <v>269</v>
      </c>
      <c r="D21" s="20" t="e">
        <f>осн!M21</f>
        <v>#REF!</v>
      </c>
      <c r="E21" t="str">
        <f>осн!P21</f>
        <v>c130</v>
      </c>
      <c r="F21" s="20" t="s">
        <v>842</v>
      </c>
      <c r="G21" s="20" t="s">
        <v>2</v>
      </c>
      <c r="H21" s="20" t="s">
        <v>843</v>
      </c>
      <c r="I21" s="20" t="str">
        <f>осн!B21</f>
        <v>Учителя-дефектологи (логопеды, сурдо-, тифло-, олигофренопедагоги) ДОО</v>
      </c>
      <c r="J21" s="20" t="s">
        <v>844</v>
      </c>
      <c r="K21" s="20" t="s">
        <v>0</v>
      </c>
      <c r="L21" s="20">
        <f>осн!K21</f>
        <v>72</v>
      </c>
      <c r="M21" s="20" t="s">
        <v>3</v>
      </c>
      <c r="N21" s="20" t="s">
        <v>841</v>
      </c>
      <c r="O21" s="20">
        <f>осн!L21</f>
        <v>25</v>
      </c>
      <c r="P21" s="20" t="s">
        <v>3</v>
      </c>
      <c r="Q21" s="20" t="s">
        <v>4</v>
      </c>
      <c r="R21" s="20" t="str">
        <f>осн!S21</f>
        <v>14.10 - 26.10.2019</v>
      </c>
      <c r="S21" s="20" t="s">
        <v>173</v>
      </c>
      <c r="T21" s="23" t="s">
        <v>174</v>
      </c>
      <c r="U21" t="str">
        <f>осн!P21</f>
        <v>c130</v>
      </c>
      <c r="V21" s="20" t="s">
        <v>175</v>
      </c>
      <c r="W21" t="e">
        <f>осн!G21</f>
        <v>#N/A</v>
      </c>
      <c r="X21" s="20" t="s">
        <v>5</v>
      </c>
      <c r="Z21" s="36" t="e">
        <f t="shared" si="0"/>
        <v>#REF!</v>
      </c>
      <c r="AF21" t="str">
        <f t="shared" si="1"/>
        <v>http://ez.iro51.ru/index.php/c130</v>
      </c>
    </row>
    <row r="22" spans="1:32" x14ac:dyDescent="0.25">
      <c r="A22" s="20" t="s">
        <v>361</v>
      </c>
      <c r="B22" s="20" t="s">
        <v>382</v>
      </c>
      <c r="C22">
        <f>осн!AM22</f>
        <v>270</v>
      </c>
      <c r="D22" s="20" t="e">
        <f>осн!M22</f>
        <v>#REF!</v>
      </c>
      <c r="E22" t="str">
        <f>осн!P22</f>
        <v>c131</v>
      </c>
      <c r="F22" s="20" t="s">
        <v>842</v>
      </c>
      <c r="G22" s="20" t="s">
        <v>2</v>
      </c>
      <c r="H22" s="20" t="s">
        <v>843</v>
      </c>
      <c r="I22" s="20" t="str">
        <f>осн!B22</f>
        <v>Специалисты служб ранней помощи детям с ОВЗ и их семьям и консультационных центров</v>
      </c>
      <c r="J22" s="20" t="s">
        <v>844</v>
      </c>
      <c r="K22" s="20" t="s">
        <v>0</v>
      </c>
      <c r="L22" s="20">
        <f>осн!K22</f>
        <v>24</v>
      </c>
      <c r="M22" s="20" t="s">
        <v>3</v>
      </c>
      <c r="N22" s="20" t="s">
        <v>841</v>
      </c>
      <c r="O22" s="20">
        <f>осн!L22</f>
        <v>25</v>
      </c>
      <c r="P22" s="20" t="s">
        <v>3</v>
      </c>
      <c r="Q22" s="20" t="s">
        <v>4</v>
      </c>
      <c r="R22" s="20" t="str">
        <f>осн!S22</f>
        <v>03.12 - 06.12.2019</v>
      </c>
      <c r="S22" s="20" t="s">
        <v>173</v>
      </c>
      <c r="T22" s="23" t="s">
        <v>174</v>
      </c>
      <c r="U22" t="str">
        <f>осн!P22</f>
        <v>c131</v>
      </c>
      <c r="V22" s="20" t="s">
        <v>175</v>
      </c>
      <c r="W22" t="e">
        <f>осн!G22</f>
        <v>#N/A</v>
      </c>
      <c r="X22" s="20" t="s">
        <v>5</v>
      </c>
      <c r="Z22" s="36" t="e">
        <f t="shared" si="0"/>
        <v>#REF!</v>
      </c>
      <c r="AF22" t="str">
        <f t="shared" si="1"/>
        <v>http://ez.iro51.ru/index.php/c131</v>
      </c>
    </row>
    <row r="23" spans="1:32" x14ac:dyDescent="0.25">
      <c r="A23" s="20" t="s">
        <v>361</v>
      </c>
      <c r="B23" s="20" t="s">
        <v>383</v>
      </c>
      <c r="C23">
        <f>осн!AM23</f>
        <v>271</v>
      </c>
      <c r="D23" s="20" t="e">
        <f>осн!M23</f>
        <v>#REF!</v>
      </c>
      <c r="E23" t="str">
        <f>осн!P23</f>
        <v>c132</v>
      </c>
      <c r="F23" s="20" t="s">
        <v>842</v>
      </c>
      <c r="G23" s="20" t="s">
        <v>2</v>
      </c>
      <c r="H23" s="20" t="s">
        <v>843</v>
      </c>
      <c r="I23" s="20" t="e">
        <f>осн!B23</f>
        <v>#REF!</v>
      </c>
      <c r="J23" s="20" t="s">
        <v>844</v>
      </c>
      <c r="K23" s="20" t="s">
        <v>0</v>
      </c>
      <c r="L23" s="20" t="e">
        <f>осн!K23</f>
        <v>#REF!</v>
      </c>
      <c r="M23" s="20" t="s">
        <v>3</v>
      </c>
      <c r="N23" s="20" t="s">
        <v>841</v>
      </c>
      <c r="O23" s="20" t="e">
        <f>осн!L23</f>
        <v>#REF!</v>
      </c>
      <c r="P23" s="20" t="s">
        <v>3</v>
      </c>
      <c r="Q23" s="20" t="s">
        <v>4</v>
      </c>
      <c r="R23" s="20" t="e">
        <f>осн!S23</f>
        <v>#REF!</v>
      </c>
      <c r="S23" s="20" t="s">
        <v>173</v>
      </c>
      <c r="T23" s="23" t="s">
        <v>174</v>
      </c>
      <c r="U23" t="str">
        <f>осн!P23</f>
        <v>c132</v>
      </c>
      <c r="V23" s="20" t="s">
        <v>175</v>
      </c>
      <c r="W23" t="e">
        <f>осн!G23</f>
        <v>#REF!</v>
      </c>
      <c r="X23" s="20" t="s">
        <v>5</v>
      </c>
      <c r="Z23" s="36" t="e">
        <f t="shared" si="0"/>
        <v>#REF!</v>
      </c>
      <c r="AF23" t="str">
        <f t="shared" si="1"/>
        <v>http://ez.iro51.ru/index.php/c132</v>
      </c>
    </row>
    <row r="24" spans="1:32" x14ac:dyDescent="0.25">
      <c r="A24" s="20" t="s">
        <v>361</v>
      </c>
      <c r="B24" s="20" t="s">
        <v>384</v>
      </c>
      <c r="C24">
        <f>осн!AM24</f>
        <v>272</v>
      </c>
      <c r="D24" s="20" t="e">
        <f>осн!M24</f>
        <v>#REF!</v>
      </c>
      <c r="E24" t="str">
        <f>осн!P24</f>
        <v>c133</v>
      </c>
      <c r="F24" s="20" t="s">
        <v>842</v>
      </c>
      <c r="G24" s="20" t="s">
        <v>2</v>
      </c>
      <c r="H24" s="20" t="s">
        <v>843</v>
      </c>
      <c r="I24" s="20" t="str">
        <f>осн!B24</f>
        <v>Учителя начальных классов</v>
      </c>
      <c r="J24" s="20" t="s">
        <v>844</v>
      </c>
      <c r="K24" s="20" t="s">
        <v>0</v>
      </c>
      <c r="L24" s="20">
        <f>осн!K24</f>
        <v>108</v>
      </c>
      <c r="M24" s="20" t="s">
        <v>3</v>
      </c>
      <c r="N24" s="20" t="s">
        <v>841</v>
      </c>
      <c r="O24" s="20">
        <f>осн!L24</f>
        <v>25</v>
      </c>
      <c r="P24" s="20" t="s">
        <v>3</v>
      </c>
      <c r="Q24" s="20" t="s">
        <v>4</v>
      </c>
      <c r="R24" s="20" t="str">
        <f>осн!S24</f>
        <v>Группа 1
&lt;/span&gt;&lt;br /&gt;&lt;span style="font-size: 12pt;"&gt;1 этап  30.09 - 12.10.2019
\n&lt;/span&gt;&lt;br /&gt;&lt;span style="font-size: 12pt;"&gt;2 этап  11.11 - 16.11.2019</v>
      </c>
      <c r="S24" s="20" t="s">
        <v>173</v>
      </c>
      <c r="T24" s="23" t="s">
        <v>174</v>
      </c>
      <c r="U24" t="str">
        <f>осн!P24</f>
        <v>c133</v>
      </c>
      <c r="V24" s="20" t="s">
        <v>175</v>
      </c>
      <c r="W24" t="e">
        <f>осн!G24</f>
        <v>#N/A</v>
      </c>
      <c r="X24" s="20" t="s">
        <v>5</v>
      </c>
      <c r="Z24" s="36" t="e">
        <f t="shared" si="0"/>
        <v>#REF!</v>
      </c>
      <c r="AF24" t="str">
        <f t="shared" si="1"/>
        <v>http://ez.iro51.ru/index.php/c133</v>
      </c>
    </row>
    <row r="25" spans="1:32" x14ac:dyDescent="0.25">
      <c r="A25" s="20" t="s">
        <v>361</v>
      </c>
      <c r="B25" s="20" t="s">
        <v>385</v>
      </c>
      <c r="C25">
        <f>осн!AM25</f>
        <v>273</v>
      </c>
      <c r="D25" s="20" t="e">
        <f>осн!M25</f>
        <v>#REF!</v>
      </c>
      <c r="E25" t="str">
        <f>осн!P25</f>
        <v>c134</v>
      </c>
      <c r="F25" s="20" t="s">
        <v>842</v>
      </c>
      <c r="G25" s="20" t="s">
        <v>2</v>
      </c>
      <c r="H25" s="20" t="s">
        <v>843</v>
      </c>
      <c r="I25" s="20" t="e">
        <f>осн!B25</f>
        <v>#REF!</v>
      </c>
      <c r="J25" s="20" t="s">
        <v>844</v>
      </c>
      <c r="K25" s="20" t="s">
        <v>0</v>
      </c>
      <c r="L25" s="20" t="e">
        <f>осн!K25</f>
        <v>#REF!</v>
      </c>
      <c r="M25" s="20" t="s">
        <v>3</v>
      </c>
      <c r="N25" s="20" t="s">
        <v>841</v>
      </c>
      <c r="O25" s="20" t="e">
        <f>осн!L25</f>
        <v>#REF!</v>
      </c>
      <c r="P25" s="20" t="s">
        <v>3</v>
      </c>
      <c r="Q25" s="20" t="s">
        <v>4</v>
      </c>
      <c r="R25" s="20" t="e">
        <f>осн!S25</f>
        <v>#REF!</v>
      </c>
      <c r="S25" s="20" t="s">
        <v>173</v>
      </c>
      <c r="T25" s="23" t="s">
        <v>174</v>
      </c>
      <c r="U25" t="str">
        <f>осн!P25</f>
        <v>c134</v>
      </c>
      <c r="V25" s="20" t="s">
        <v>175</v>
      </c>
      <c r="W25" t="e">
        <f>осн!G25</f>
        <v>#REF!</v>
      </c>
      <c r="X25" s="20" t="s">
        <v>5</v>
      </c>
      <c r="Z25" s="36" t="e">
        <f t="shared" si="0"/>
        <v>#REF!</v>
      </c>
      <c r="AF25" t="str">
        <f t="shared" si="1"/>
        <v>http://ez.iro51.ru/index.php/c134</v>
      </c>
    </row>
    <row r="26" spans="1:32" x14ac:dyDescent="0.25">
      <c r="A26" s="20" t="s">
        <v>361</v>
      </c>
      <c r="B26" s="20" t="s">
        <v>386</v>
      </c>
      <c r="C26">
        <f>осн!AM26</f>
        <v>274</v>
      </c>
      <c r="D26" s="20" t="e">
        <f>осн!M26</f>
        <v>#REF!</v>
      </c>
      <c r="E26" t="str">
        <f>осн!P26</f>
        <v>c135</v>
      </c>
      <c r="F26" s="20" t="s">
        <v>842</v>
      </c>
      <c r="G26" s="20" t="s">
        <v>2</v>
      </c>
      <c r="H26" s="20" t="s">
        <v>843</v>
      </c>
      <c r="I26" s="20" t="e">
        <f>осн!B26</f>
        <v>#REF!</v>
      </c>
      <c r="J26" s="20" t="s">
        <v>844</v>
      </c>
      <c r="K26" s="20" t="s">
        <v>0</v>
      </c>
      <c r="L26" s="20" t="e">
        <f>осн!K26</f>
        <v>#REF!</v>
      </c>
      <c r="M26" s="20" t="s">
        <v>3</v>
      </c>
      <c r="N26" s="20" t="s">
        <v>841</v>
      </c>
      <c r="O26" s="20" t="e">
        <f>осн!L26</f>
        <v>#REF!</v>
      </c>
      <c r="P26" s="20" t="s">
        <v>3</v>
      </c>
      <c r="Q26" s="20" t="s">
        <v>4</v>
      </c>
      <c r="R26" s="20" t="e">
        <f>осн!S26</f>
        <v>#REF!</v>
      </c>
      <c r="S26" s="20" t="s">
        <v>173</v>
      </c>
      <c r="T26" s="23" t="s">
        <v>174</v>
      </c>
      <c r="U26" t="str">
        <f>осн!P26</f>
        <v>c135</v>
      </c>
      <c r="V26" s="20" t="s">
        <v>175</v>
      </c>
      <c r="W26" t="e">
        <f>осн!G26</f>
        <v>#REF!</v>
      </c>
      <c r="X26" s="20" t="s">
        <v>5</v>
      </c>
      <c r="Z26" s="36" t="e">
        <f t="shared" si="0"/>
        <v>#REF!</v>
      </c>
      <c r="AF26" t="str">
        <f t="shared" si="1"/>
        <v>http://ez.iro51.ru/index.php/c135</v>
      </c>
    </row>
    <row r="27" spans="1:32" x14ac:dyDescent="0.25">
      <c r="A27" s="20" t="s">
        <v>361</v>
      </c>
      <c r="B27" s="20" t="s">
        <v>387</v>
      </c>
      <c r="C27">
        <f>осн!AM27</f>
        <v>275</v>
      </c>
      <c r="D27" s="20" t="e">
        <f>осн!M27</f>
        <v>#REF!</v>
      </c>
      <c r="E27" t="str">
        <f>осн!P27</f>
        <v>c136</v>
      </c>
      <c r="F27" s="20" t="s">
        <v>842</v>
      </c>
      <c r="G27" s="20" t="s">
        <v>2</v>
      </c>
      <c r="H27" s="20" t="s">
        <v>843</v>
      </c>
      <c r="I27" s="20" t="e">
        <f>осн!B27</f>
        <v>#REF!</v>
      </c>
      <c r="J27" s="20" t="s">
        <v>844</v>
      </c>
      <c r="K27" s="20" t="s">
        <v>0</v>
      </c>
      <c r="L27" s="20" t="e">
        <f>осн!K27</f>
        <v>#REF!</v>
      </c>
      <c r="M27" s="20" t="s">
        <v>3</v>
      </c>
      <c r="N27" s="20" t="s">
        <v>841</v>
      </c>
      <c r="O27" s="20" t="e">
        <f>осн!L27</f>
        <v>#REF!</v>
      </c>
      <c r="P27" s="20" t="s">
        <v>3</v>
      </c>
      <c r="Q27" s="20" t="s">
        <v>4</v>
      </c>
      <c r="R27" s="20" t="e">
        <f>осн!S27</f>
        <v>#REF!</v>
      </c>
      <c r="S27" s="20" t="s">
        <v>173</v>
      </c>
      <c r="T27" s="23" t="s">
        <v>174</v>
      </c>
      <c r="U27" t="str">
        <f>осн!P27</f>
        <v>c136</v>
      </c>
      <c r="V27" s="20" t="s">
        <v>175</v>
      </c>
      <c r="W27" t="e">
        <f>осн!G27</f>
        <v>#REF!</v>
      </c>
      <c r="X27" s="20" t="s">
        <v>5</v>
      </c>
      <c r="Z27" s="36" t="e">
        <f t="shared" si="0"/>
        <v>#REF!</v>
      </c>
      <c r="AF27" t="str">
        <f t="shared" si="1"/>
        <v>http://ez.iro51.ru/index.php/c136</v>
      </c>
    </row>
    <row r="28" spans="1:32" x14ac:dyDescent="0.25">
      <c r="A28" s="20" t="s">
        <v>361</v>
      </c>
      <c r="B28" s="20" t="s">
        <v>388</v>
      </c>
      <c r="C28">
        <f>осн!AM28</f>
        <v>276</v>
      </c>
      <c r="D28" s="20" t="e">
        <f>осн!M28</f>
        <v>#REF!</v>
      </c>
      <c r="E28" t="str">
        <f>осн!P28</f>
        <v>c137</v>
      </c>
      <c r="F28" s="20" t="s">
        <v>842</v>
      </c>
      <c r="G28" s="20" t="s">
        <v>2</v>
      </c>
      <c r="H28" s="20" t="s">
        <v>843</v>
      </c>
      <c r="I28" s="20" t="e">
        <f>осн!B28</f>
        <v>#REF!</v>
      </c>
      <c r="J28" s="20" t="s">
        <v>844</v>
      </c>
      <c r="K28" s="20" t="s">
        <v>0</v>
      </c>
      <c r="L28" s="20" t="e">
        <f>осн!K28</f>
        <v>#REF!</v>
      </c>
      <c r="M28" s="20" t="s">
        <v>3</v>
      </c>
      <c r="N28" s="20" t="s">
        <v>841</v>
      </c>
      <c r="O28" s="20" t="e">
        <f>осн!L28</f>
        <v>#REF!</v>
      </c>
      <c r="P28" s="20" t="s">
        <v>3</v>
      </c>
      <c r="Q28" s="20" t="s">
        <v>4</v>
      </c>
      <c r="R28" s="20" t="e">
        <f>осн!S28</f>
        <v>#REF!</v>
      </c>
      <c r="S28" s="20" t="s">
        <v>173</v>
      </c>
      <c r="T28" s="23" t="s">
        <v>174</v>
      </c>
      <c r="U28" t="str">
        <f>осн!P28</f>
        <v>c137</v>
      </c>
      <c r="V28" s="20" t="s">
        <v>175</v>
      </c>
      <c r="W28" t="e">
        <f>осн!G28</f>
        <v>#REF!</v>
      </c>
      <c r="X28" s="20" t="s">
        <v>5</v>
      </c>
      <c r="Z28" s="36" t="e">
        <f t="shared" si="0"/>
        <v>#REF!</v>
      </c>
      <c r="AF28" t="str">
        <f t="shared" si="1"/>
        <v>http://ez.iro51.ru/index.php/c137</v>
      </c>
    </row>
    <row r="29" spans="1:32" x14ac:dyDescent="0.25">
      <c r="A29" s="20" t="s">
        <v>361</v>
      </c>
      <c r="B29" s="20" t="s">
        <v>389</v>
      </c>
      <c r="C29">
        <f>осн!AM29</f>
        <v>277</v>
      </c>
      <c r="D29" s="20" t="e">
        <f>осн!M29</f>
        <v>#REF!</v>
      </c>
      <c r="E29" t="str">
        <f>осн!P29</f>
        <v>c138</v>
      </c>
      <c r="F29" s="20" t="s">
        <v>842</v>
      </c>
      <c r="G29" s="20" t="s">
        <v>2</v>
      </c>
      <c r="H29" s="20" t="s">
        <v>843</v>
      </c>
      <c r="I29" s="20" t="e">
        <f>осн!B29</f>
        <v>#REF!</v>
      </c>
      <c r="J29" s="20" t="s">
        <v>844</v>
      </c>
      <c r="K29" s="20" t="s">
        <v>0</v>
      </c>
      <c r="L29" s="20" t="e">
        <f>осн!K29</f>
        <v>#REF!</v>
      </c>
      <c r="M29" s="20" t="s">
        <v>3</v>
      </c>
      <c r="N29" s="20" t="s">
        <v>841</v>
      </c>
      <c r="O29" s="20" t="e">
        <f>осн!L29</f>
        <v>#REF!</v>
      </c>
      <c r="P29" s="20" t="s">
        <v>3</v>
      </c>
      <c r="Q29" s="20" t="s">
        <v>4</v>
      </c>
      <c r="R29" s="20" t="e">
        <f>осн!S29</f>
        <v>#REF!</v>
      </c>
      <c r="S29" s="20" t="s">
        <v>173</v>
      </c>
      <c r="T29" s="23" t="s">
        <v>174</v>
      </c>
      <c r="U29" t="str">
        <f>осн!P29</f>
        <v>c138</v>
      </c>
      <c r="V29" s="20" t="s">
        <v>175</v>
      </c>
      <c r="W29" t="e">
        <f>осн!G29</f>
        <v>#REF!</v>
      </c>
      <c r="X29" s="20" t="s">
        <v>5</v>
      </c>
      <c r="Z29" s="36" t="e">
        <f t="shared" si="0"/>
        <v>#REF!</v>
      </c>
      <c r="AF29" t="str">
        <f t="shared" si="1"/>
        <v>http://ez.iro51.ru/index.php/c138</v>
      </c>
    </row>
    <row r="30" spans="1:32" x14ac:dyDescent="0.25">
      <c r="A30" s="20" t="s">
        <v>361</v>
      </c>
      <c r="B30" s="20" t="s">
        <v>390</v>
      </c>
      <c r="C30">
        <f>осн!AM30</f>
        <v>278</v>
      </c>
      <c r="D30" s="20" t="e">
        <f>осн!M30</f>
        <v>#REF!</v>
      </c>
      <c r="E30" t="str">
        <f>осн!P30</f>
        <v>c139</v>
      </c>
      <c r="F30" s="20" t="s">
        <v>842</v>
      </c>
      <c r="G30" s="20" t="s">
        <v>2</v>
      </c>
      <c r="H30" s="20" t="s">
        <v>843</v>
      </c>
      <c r="I30" s="20" t="e">
        <f>осн!B30</f>
        <v>#REF!</v>
      </c>
      <c r="J30" s="20" t="s">
        <v>844</v>
      </c>
      <c r="K30" s="20" t="s">
        <v>0</v>
      </c>
      <c r="L30" s="20" t="e">
        <f>осн!K30</f>
        <v>#REF!</v>
      </c>
      <c r="M30" s="20" t="s">
        <v>3</v>
      </c>
      <c r="N30" s="20" t="s">
        <v>841</v>
      </c>
      <c r="O30" s="20" t="e">
        <f>осн!L30</f>
        <v>#REF!</v>
      </c>
      <c r="P30" s="20" t="s">
        <v>3</v>
      </c>
      <c r="Q30" s="20" t="s">
        <v>4</v>
      </c>
      <c r="R30" s="20" t="e">
        <f>осн!S30</f>
        <v>#REF!</v>
      </c>
      <c r="S30" s="20" t="s">
        <v>173</v>
      </c>
      <c r="T30" s="23" t="s">
        <v>174</v>
      </c>
      <c r="U30" t="str">
        <f>осн!P30</f>
        <v>c139</v>
      </c>
      <c r="V30" s="20" t="s">
        <v>175</v>
      </c>
      <c r="W30" t="e">
        <f>осн!G30</f>
        <v>#REF!</v>
      </c>
      <c r="X30" s="20" t="s">
        <v>5</v>
      </c>
      <c r="Z30" s="36" t="e">
        <f t="shared" si="0"/>
        <v>#REF!</v>
      </c>
      <c r="AF30" t="str">
        <f t="shared" si="1"/>
        <v>http://ez.iro51.ru/index.php/c139</v>
      </c>
    </row>
    <row r="31" spans="1:32" x14ac:dyDescent="0.25">
      <c r="A31" s="20" t="s">
        <v>361</v>
      </c>
      <c r="B31" s="20" t="s">
        <v>391</v>
      </c>
      <c r="C31">
        <f>осн!AM31</f>
        <v>279</v>
      </c>
      <c r="D31" s="20" t="e">
        <f>осн!M31</f>
        <v>#REF!</v>
      </c>
      <c r="E31" t="str">
        <f>осн!P31</f>
        <v>c140</v>
      </c>
      <c r="F31" s="20" t="s">
        <v>842</v>
      </c>
      <c r="G31" s="20" t="s">
        <v>2</v>
      </c>
      <c r="H31" s="20" t="s">
        <v>843</v>
      </c>
      <c r="I31" s="20" t="e">
        <f>осн!B31</f>
        <v>#REF!</v>
      </c>
      <c r="J31" s="20" t="s">
        <v>844</v>
      </c>
      <c r="K31" s="20" t="s">
        <v>0</v>
      </c>
      <c r="L31" s="20" t="e">
        <f>осн!K31</f>
        <v>#REF!</v>
      </c>
      <c r="M31" s="20" t="s">
        <v>3</v>
      </c>
      <c r="N31" s="20" t="s">
        <v>841</v>
      </c>
      <c r="O31" s="20" t="e">
        <f>осн!L31</f>
        <v>#REF!</v>
      </c>
      <c r="P31" s="20" t="s">
        <v>3</v>
      </c>
      <c r="Q31" s="20" t="s">
        <v>4</v>
      </c>
      <c r="R31" s="20" t="e">
        <f>осн!S31</f>
        <v>#REF!</v>
      </c>
      <c r="S31" s="20" t="s">
        <v>173</v>
      </c>
      <c r="T31" s="23" t="s">
        <v>174</v>
      </c>
      <c r="U31" t="str">
        <f>осн!P31</f>
        <v>c140</v>
      </c>
      <c r="V31" s="20" t="s">
        <v>175</v>
      </c>
      <c r="W31" t="e">
        <f>осн!G31</f>
        <v>#REF!</v>
      </c>
      <c r="X31" s="20" t="s">
        <v>5</v>
      </c>
      <c r="Z31" s="36" t="e">
        <f t="shared" si="0"/>
        <v>#REF!</v>
      </c>
      <c r="AF31" t="str">
        <f t="shared" si="1"/>
        <v>http://ez.iro51.ru/index.php/c140</v>
      </c>
    </row>
    <row r="32" spans="1:32" x14ac:dyDescent="0.25">
      <c r="A32" s="20" t="s">
        <v>361</v>
      </c>
      <c r="B32" s="20" t="s">
        <v>392</v>
      </c>
      <c r="C32">
        <f>осн!AM32</f>
        <v>280</v>
      </c>
      <c r="D32" s="20" t="e">
        <f>осн!M32</f>
        <v>#REF!</v>
      </c>
      <c r="E32" t="str">
        <f>осн!P32</f>
        <v>c141</v>
      </c>
      <c r="F32" s="20" t="s">
        <v>842</v>
      </c>
      <c r="G32" s="20" t="s">
        <v>2</v>
      </c>
      <c r="H32" s="20" t="s">
        <v>843</v>
      </c>
      <c r="I32" s="20" t="e">
        <f>осн!B32</f>
        <v>#REF!</v>
      </c>
      <c r="J32" s="20" t="s">
        <v>844</v>
      </c>
      <c r="K32" s="20" t="s">
        <v>0</v>
      </c>
      <c r="L32" s="20" t="e">
        <f>осн!K32</f>
        <v>#REF!</v>
      </c>
      <c r="M32" s="20" t="s">
        <v>3</v>
      </c>
      <c r="N32" s="20" t="s">
        <v>841</v>
      </c>
      <c r="O32" s="20" t="e">
        <f>осн!L32</f>
        <v>#REF!</v>
      </c>
      <c r="P32" s="20" t="s">
        <v>3</v>
      </c>
      <c r="Q32" s="20" t="s">
        <v>4</v>
      </c>
      <c r="R32" s="20" t="e">
        <f>осн!S32</f>
        <v>#REF!</v>
      </c>
      <c r="S32" s="20" t="s">
        <v>173</v>
      </c>
      <c r="T32" s="23" t="s">
        <v>174</v>
      </c>
      <c r="U32" t="str">
        <f>осн!P32</f>
        <v>c141</v>
      </c>
      <c r="V32" s="20" t="s">
        <v>175</v>
      </c>
      <c r="W32" t="e">
        <f>осн!G32</f>
        <v>#REF!</v>
      </c>
      <c r="X32" s="20" t="s">
        <v>5</v>
      </c>
      <c r="Z32" s="36" t="e">
        <f t="shared" si="0"/>
        <v>#REF!</v>
      </c>
      <c r="AF32" t="str">
        <f t="shared" si="1"/>
        <v>http://ez.iro51.ru/index.php/c141</v>
      </c>
    </row>
    <row r="33" spans="1:32" x14ac:dyDescent="0.25">
      <c r="A33" s="20" t="s">
        <v>361</v>
      </c>
      <c r="B33" s="20" t="s">
        <v>393</v>
      </c>
      <c r="C33">
        <f>осн!AM33</f>
        <v>281</v>
      </c>
      <c r="D33" s="20" t="e">
        <f>осн!M33</f>
        <v>#REF!</v>
      </c>
      <c r="E33" t="str">
        <f>осн!P33</f>
        <v>c142</v>
      </c>
      <c r="F33" s="20" t="s">
        <v>842</v>
      </c>
      <c r="G33" s="20" t="s">
        <v>2</v>
      </c>
      <c r="H33" s="20" t="s">
        <v>843</v>
      </c>
      <c r="I33" s="20" t="e">
        <f>осн!B33</f>
        <v>#REF!</v>
      </c>
      <c r="J33" s="20" t="s">
        <v>844</v>
      </c>
      <c r="K33" s="20" t="s">
        <v>0</v>
      </c>
      <c r="L33" s="20" t="e">
        <f>осн!K33</f>
        <v>#REF!</v>
      </c>
      <c r="M33" s="20" t="s">
        <v>3</v>
      </c>
      <c r="N33" s="20" t="s">
        <v>841</v>
      </c>
      <c r="O33" s="20" t="e">
        <f>осн!L33</f>
        <v>#REF!</v>
      </c>
      <c r="P33" s="20" t="s">
        <v>3</v>
      </c>
      <c r="Q33" s="20" t="s">
        <v>4</v>
      </c>
      <c r="R33" s="20" t="e">
        <f>осн!S33</f>
        <v>#REF!</v>
      </c>
      <c r="S33" s="20" t="s">
        <v>173</v>
      </c>
      <c r="T33" s="23" t="s">
        <v>174</v>
      </c>
      <c r="U33" t="str">
        <f>осн!P33</f>
        <v>c142</v>
      </c>
      <c r="V33" s="20" t="s">
        <v>175</v>
      </c>
      <c r="W33" t="e">
        <f>осн!G33</f>
        <v>#REF!</v>
      </c>
      <c r="X33" s="20" t="s">
        <v>5</v>
      </c>
      <c r="Z33" s="36" t="e">
        <f t="shared" si="0"/>
        <v>#REF!</v>
      </c>
      <c r="AF33" t="str">
        <f t="shared" si="1"/>
        <v>http://ez.iro51.ru/index.php/c142</v>
      </c>
    </row>
    <row r="34" spans="1:32" x14ac:dyDescent="0.25">
      <c r="A34" s="20" t="s">
        <v>361</v>
      </c>
      <c r="B34" s="20" t="s">
        <v>394</v>
      </c>
      <c r="C34">
        <f>осн!AM34</f>
        <v>282</v>
      </c>
      <c r="D34" s="20" t="e">
        <f>осн!M34</f>
        <v>#REF!</v>
      </c>
      <c r="E34" t="str">
        <f>осн!P34</f>
        <v>c143</v>
      </c>
      <c r="F34" s="20" t="s">
        <v>842</v>
      </c>
      <c r="G34" s="20" t="s">
        <v>2</v>
      </c>
      <c r="H34" s="20" t="s">
        <v>843</v>
      </c>
      <c r="I34" s="20" t="e">
        <f>осн!B34</f>
        <v>#REF!</v>
      </c>
      <c r="J34" s="20" t="s">
        <v>844</v>
      </c>
      <c r="K34" s="20" t="s">
        <v>0</v>
      </c>
      <c r="L34" s="20" t="e">
        <f>осн!K34</f>
        <v>#REF!</v>
      </c>
      <c r="M34" s="20" t="s">
        <v>3</v>
      </c>
      <c r="N34" s="20" t="s">
        <v>841</v>
      </c>
      <c r="O34" s="20" t="e">
        <f>осн!L34</f>
        <v>#REF!</v>
      </c>
      <c r="P34" s="20" t="s">
        <v>3</v>
      </c>
      <c r="Q34" s="20" t="s">
        <v>4</v>
      </c>
      <c r="R34" s="20" t="e">
        <f>осн!S34</f>
        <v>#REF!</v>
      </c>
      <c r="S34" s="20" t="s">
        <v>173</v>
      </c>
      <c r="T34" s="23" t="s">
        <v>174</v>
      </c>
      <c r="U34" t="str">
        <f>осн!P34</f>
        <v>c143</v>
      </c>
      <c r="V34" s="20" t="s">
        <v>175</v>
      </c>
      <c r="W34" t="e">
        <f>осн!G34</f>
        <v>#REF!</v>
      </c>
      <c r="X34" s="20" t="s">
        <v>5</v>
      </c>
      <c r="Z34" s="36" t="e">
        <f t="shared" si="0"/>
        <v>#REF!</v>
      </c>
      <c r="AF34" t="str">
        <f t="shared" si="1"/>
        <v>http://ez.iro51.ru/index.php/c143</v>
      </c>
    </row>
    <row r="35" spans="1:32" x14ac:dyDescent="0.25">
      <c r="A35" s="20" t="s">
        <v>361</v>
      </c>
      <c r="B35" s="20" t="s">
        <v>395</v>
      </c>
      <c r="C35">
        <f>осн!AM35</f>
        <v>283</v>
      </c>
      <c r="D35" s="20" t="e">
        <f>осн!M35</f>
        <v>#REF!</v>
      </c>
      <c r="E35" t="str">
        <f>осн!P35</f>
        <v>c144</v>
      </c>
      <c r="F35" s="20" t="s">
        <v>842</v>
      </c>
      <c r="G35" s="20" t="s">
        <v>2</v>
      </c>
      <c r="H35" s="20" t="s">
        <v>843</v>
      </c>
      <c r="I35" s="20" t="e">
        <f>осн!B35</f>
        <v>#REF!</v>
      </c>
      <c r="J35" s="20" t="s">
        <v>844</v>
      </c>
      <c r="K35" s="20" t="s">
        <v>0</v>
      </c>
      <c r="L35" s="20" t="e">
        <f>осн!K35</f>
        <v>#REF!</v>
      </c>
      <c r="M35" s="20" t="s">
        <v>3</v>
      </c>
      <c r="N35" s="20" t="s">
        <v>841</v>
      </c>
      <c r="O35" s="20" t="e">
        <f>осн!L35</f>
        <v>#REF!</v>
      </c>
      <c r="P35" s="20" t="s">
        <v>3</v>
      </c>
      <c r="Q35" s="20" t="s">
        <v>4</v>
      </c>
      <c r="R35" s="20" t="e">
        <f>осн!S35</f>
        <v>#REF!</v>
      </c>
      <c r="S35" s="20" t="s">
        <v>173</v>
      </c>
      <c r="T35" s="23" t="s">
        <v>174</v>
      </c>
      <c r="U35" t="str">
        <f>осн!P35</f>
        <v>c144</v>
      </c>
      <c r="V35" s="20" t="s">
        <v>175</v>
      </c>
      <c r="W35" t="e">
        <f>осн!G35</f>
        <v>#REF!</v>
      </c>
      <c r="X35" s="20" t="s">
        <v>5</v>
      </c>
      <c r="Z35" s="36" t="e">
        <f t="shared" si="0"/>
        <v>#REF!</v>
      </c>
      <c r="AF35" t="str">
        <f t="shared" si="1"/>
        <v>http://ez.iro51.ru/index.php/c144</v>
      </c>
    </row>
    <row r="36" spans="1:32" x14ac:dyDescent="0.25">
      <c r="A36" s="20" t="s">
        <v>361</v>
      </c>
      <c r="B36" s="20" t="s">
        <v>396</v>
      </c>
      <c r="C36">
        <f>осн!AM36</f>
        <v>284</v>
      </c>
      <c r="D36" s="20" t="e">
        <f>осн!M36</f>
        <v>#REF!</v>
      </c>
      <c r="E36" t="str">
        <f>осн!P36</f>
        <v>c145</v>
      </c>
      <c r="F36" s="20" t="s">
        <v>842</v>
      </c>
      <c r="G36" s="20" t="s">
        <v>2</v>
      </c>
      <c r="H36" s="20" t="s">
        <v>843</v>
      </c>
      <c r="I36" s="20" t="e">
        <f>осн!B36</f>
        <v>#REF!</v>
      </c>
      <c r="J36" s="20" t="s">
        <v>844</v>
      </c>
      <c r="K36" s="20" t="s">
        <v>0</v>
      </c>
      <c r="L36" s="20" t="e">
        <f>осн!K36</f>
        <v>#REF!</v>
      </c>
      <c r="M36" s="20" t="s">
        <v>3</v>
      </c>
      <c r="N36" s="20" t="s">
        <v>841</v>
      </c>
      <c r="O36" s="20" t="e">
        <f>осн!L36</f>
        <v>#REF!</v>
      </c>
      <c r="P36" s="20" t="s">
        <v>3</v>
      </c>
      <c r="Q36" s="20" t="s">
        <v>4</v>
      </c>
      <c r="R36" s="20" t="e">
        <f>осн!S36</f>
        <v>#REF!</v>
      </c>
      <c r="S36" s="20" t="s">
        <v>173</v>
      </c>
      <c r="T36" s="23" t="s">
        <v>174</v>
      </c>
      <c r="U36" t="str">
        <f>осн!P36</f>
        <v>c145</v>
      </c>
      <c r="V36" s="20" t="s">
        <v>175</v>
      </c>
      <c r="W36" t="e">
        <f>осн!G36</f>
        <v>#REF!</v>
      </c>
      <c r="X36" s="20" t="s">
        <v>5</v>
      </c>
      <c r="Z36" s="36" t="e">
        <f t="shared" si="0"/>
        <v>#REF!</v>
      </c>
      <c r="AF36" t="str">
        <f t="shared" si="1"/>
        <v>http://ez.iro51.ru/index.php/c145</v>
      </c>
    </row>
    <row r="37" spans="1:32" x14ac:dyDescent="0.25">
      <c r="A37" s="20" t="s">
        <v>361</v>
      </c>
      <c r="B37" s="20" t="s">
        <v>397</v>
      </c>
      <c r="C37">
        <f>осн!AM37</f>
        <v>285</v>
      </c>
      <c r="D37" s="20" t="e">
        <f>осн!M37</f>
        <v>#REF!</v>
      </c>
      <c r="E37" t="str">
        <f>осн!P37</f>
        <v>c146</v>
      </c>
      <c r="F37" s="20" t="s">
        <v>842</v>
      </c>
      <c r="G37" s="20" t="s">
        <v>2</v>
      </c>
      <c r="H37" s="20" t="s">
        <v>843</v>
      </c>
      <c r="I37" s="20" t="e">
        <f>осн!B37</f>
        <v>#REF!</v>
      </c>
      <c r="J37" s="20" t="s">
        <v>844</v>
      </c>
      <c r="K37" s="20" t="s">
        <v>0</v>
      </c>
      <c r="L37" s="20" t="e">
        <f>осн!K37</f>
        <v>#REF!</v>
      </c>
      <c r="M37" s="20" t="s">
        <v>3</v>
      </c>
      <c r="N37" s="20" t="s">
        <v>841</v>
      </c>
      <c r="O37" s="20" t="e">
        <f>осн!L37</f>
        <v>#REF!</v>
      </c>
      <c r="P37" s="20" t="s">
        <v>3</v>
      </c>
      <c r="Q37" s="20" t="s">
        <v>4</v>
      </c>
      <c r="R37" s="20" t="e">
        <f>осн!S37</f>
        <v>#REF!</v>
      </c>
      <c r="S37" s="20" t="s">
        <v>173</v>
      </c>
      <c r="T37" s="23" t="s">
        <v>174</v>
      </c>
      <c r="U37" t="str">
        <f>осн!P37</f>
        <v>c146</v>
      </c>
      <c r="V37" s="20" t="s">
        <v>175</v>
      </c>
      <c r="W37" t="e">
        <f>осн!G37</f>
        <v>#REF!</v>
      </c>
      <c r="X37" s="20" t="s">
        <v>5</v>
      </c>
      <c r="Z37" s="36" t="e">
        <f t="shared" si="0"/>
        <v>#REF!</v>
      </c>
      <c r="AF37" t="str">
        <f t="shared" si="1"/>
        <v>http://ez.iro51.ru/index.php/c146</v>
      </c>
    </row>
    <row r="38" spans="1:32" x14ac:dyDescent="0.25">
      <c r="A38" s="20" t="s">
        <v>361</v>
      </c>
      <c r="B38" s="20" t="s">
        <v>398</v>
      </c>
      <c r="C38">
        <f>осн!AM38</f>
        <v>286</v>
      </c>
      <c r="D38" s="20" t="e">
        <f>осн!M38</f>
        <v>#REF!</v>
      </c>
      <c r="E38" t="str">
        <f>осн!P38</f>
        <v>c147</v>
      </c>
      <c r="F38" s="20" t="s">
        <v>842</v>
      </c>
      <c r="G38" s="20" t="s">
        <v>2</v>
      </c>
      <c r="H38" s="20" t="s">
        <v>843</v>
      </c>
      <c r="I38" s="20" t="e">
        <f>осн!B38</f>
        <v>#REF!</v>
      </c>
      <c r="J38" s="20" t="s">
        <v>844</v>
      </c>
      <c r="K38" s="20" t="s">
        <v>0</v>
      </c>
      <c r="L38" s="20" t="e">
        <f>осн!K38</f>
        <v>#REF!</v>
      </c>
      <c r="M38" s="20" t="s">
        <v>3</v>
      </c>
      <c r="N38" s="20" t="s">
        <v>841</v>
      </c>
      <c r="O38" s="20" t="e">
        <f>осн!L38</f>
        <v>#REF!</v>
      </c>
      <c r="P38" s="20" t="s">
        <v>3</v>
      </c>
      <c r="Q38" s="20" t="s">
        <v>4</v>
      </c>
      <c r="R38" s="20" t="e">
        <f>осн!S38</f>
        <v>#REF!</v>
      </c>
      <c r="S38" s="20" t="s">
        <v>173</v>
      </c>
      <c r="T38" s="23" t="s">
        <v>174</v>
      </c>
      <c r="U38" t="str">
        <f>осн!P38</f>
        <v>c147</v>
      </c>
      <c r="V38" s="20" t="s">
        <v>175</v>
      </c>
      <c r="W38" t="e">
        <f>осн!G38</f>
        <v>#REF!</v>
      </c>
      <c r="X38" s="20" t="s">
        <v>5</v>
      </c>
      <c r="Z38" s="36" t="e">
        <f t="shared" si="0"/>
        <v>#REF!</v>
      </c>
      <c r="AF38" t="str">
        <f t="shared" si="1"/>
        <v>http://ez.iro51.ru/index.php/c147</v>
      </c>
    </row>
    <row r="39" spans="1:32" x14ac:dyDescent="0.25">
      <c r="A39" s="20" t="s">
        <v>361</v>
      </c>
      <c r="B39" s="20" t="s">
        <v>399</v>
      </c>
      <c r="C39">
        <f>осн!AM39</f>
        <v>287</v>
      </c>
      <c r="D39" s="20" t="e">
        <f>осн!M39</f>
        <v>#REF!</v>
      </c>
      <c r="E39" t="str">
        <f>осн!P39</f>
        <v>c148</v>
      </c>
      <c r="F39" s="20" t="s">
        <v>842</v>
      </c>
      <c r="G39" s="20" t="s">
        <v>2</v>
      </c>
      <c r="H39" s="20" t="s">
        <v>843</v>
      </c>
      <c r="I39" s="20" t="e">
        <f>осн!B39</f>
        <v>#REF!</v>
      </c>
      <c r="J39" s="20" t="s">
        <v>844</v>
      </c>
      <c r="K39" s="20" t="s">
        <v>0</v>
      </c>
      <c r="L39" s="20" t="e">
        <f>осн!K39</f>
        <v>#REF!</v>
      </c>
      <c r="M39" s="20" t="s">
        <v>3</v>
      </c>
      <c r="N39" s="20" t="s">
        <v>841</v>
      </c>
      <c r="O39" s="20" t="e">
        <f>осн!L39</f>
        <v>#REF!</v>
      </c>
      <c r="P39" s="20" t="s">
        <v>3</v>
      </c>
      <c r="Q39" s="20" t="s">
        <v>4</v>
      </c>
      <c r="R39" s="20" t="e">
        <f>осн!S39</f>
        <v>#REF!</v>
      </c>
      <c r="S39" s="20" t="s">
        <v>173</v>
      </c>
      <c r="T39" s="23" t="s">
        <v>174</v>
      </c>
      <c r="U39" t="str">
        <f>осн!P39</f>
        <v>c148</v>
      </c>
      <c r="V39" s="20" t="s">
        <v>175</v>
      </c>
      <c r="W39" t="e">
        <f>осн!G39</f>
        <v>#REF!</v>
      </c>
      <c r="X39" s="20" t="s">
        <v>5</v>
      </c>
      <c r="Z39" s="36" t="e">
        <f t="shared" si="0"/>
        <v>#REF!</v>
      </c>
      <c r="AF39" t="str">
        <f t="shared" si="1"/>
        <v>http://ez.iro51.ru/index.php/c148</v>
      </c>
    </row>
    <row r="40" spans="1:32" x14ac:dyDescent="0.25">
      <c r="A40" s="20" t="s">
        <v>361</v>
      </c>
      <c r="B40" s="20" t="s">
        <v>400</v>
      </c>
      <c r="C40">
        <f>осн!AM40</f>
        <v>288</v>
      </c>
      <c r="D40" s="20" t="e">
        <f>осн!M40</f>
        <v>#REF!</v>
      </c>
      <c r="E40" t="str">
        <f>осн!P40</f>
        <v>c149</v>
      </c>
      <c r="F40" s="20" t="s">
        <v>842</v>
      </c>
      <c r="G40" s="20" t="s">
        <v>2</v>
      </c>
      <c r="H40" s="20" t="s">
        <v>843</v>
      </c>
      <c r="I40" s="20" t="e">
        <f>осн!B40</f>
        <v>#REF!</v>
      </c>
      <c r="J40" s="20" t="s">
        <v>844</v>
      </c>
      <c r="K40" s="20" t="s">
        <v>0</v>
      </c>
      <c r="L40" s="20" t="e">
        <f>осн!K40</f>
        <v>#REF!</v>
      </c>
      <c r="M40" s="20" t="s">
        <v>3</v>
      </c>
      <c r="N40" s="20" t="s">
        <v>841</v>
      </c>
      <c r="O40" s="20" t="e">
        <f>осн!L40</f>
        <v>#REF!</v>
      </c>
      <c r="P40" s="20" t="s">
        <v>3</v>
      </c>
      <c r="Q40" s="20" t="s">
        <v>4</v>
      </c>
      <c r="R40" s="20" t="e">
        <f>осн!S40</f>
        <v>#REF!</v>
      </c>
      <c r="S40" s="20" t="s">
        <v>173</v>
      </c>
      <c r="T40" s="23" t="s">
        <v>174</v>
      </c>
      <c r="U40" t="str">
        <f>осн!P40</f>
        <v>c149</v>
      </c>
      <c r="V40" s="20" t="s">
        <v>175</v>
      </c>
      <c r="W40" t="e">
        <f>осн!G40</f>
        <v>#REF!</v>
      </c>
      <c r="X40" s="20" t="s">
        <v>5</v>
      </c>
      <c r="Z40" s="36" t="e">
        <f t="shared" si="0"/>
        <v>#REF!</v>
      </c>
      <c r="AF40" t="str">
        <f t="shared" si="1"/>
        <v>http://ez.iro51.ru/index.php/c149</v>
      </c>
    </row>
    <row r="41" spans="1:32" x14ac:dyDescent="0.25">
      <c r="A41" s="20" t="s">
        <v>361</v>
      </c>
      <c r="B41" s="20" t="s">
        <v>401</v>
      </c>
      <c r="C41">
        <f>осн!AM41</f>
        <v>289</v>
      </c>
      <c r="D41" s="20" t="e">
        <f>осн!M41</f>
        <v>#REF!</v>
      </c>
      <c r="E41" t="str">
        <f>осн!P41</f>
        <v>c150</v>
      </c>
      <c r="F41" s="20" t="s">
        <v>842</v>
      </c>
      <c r="G41" s="20" t="s">
        <v>2</v>
      </c>
      <c r="H41" s="20" t="s">
        <v>843</v>
      </c>
      <c r="I41" s="20" t="e">
        <f>осн!B41</f>
        <v>#REF!</v>
      </c>
      <c r="J41" s="20" t="s">
        <v>844</v>
      </c>
      <c r="K41" s="20" t="s">
        <v>0</v>
      </c>
      <c r="L41" s="20" t="e">
        <f>осн!K41</f>
        <v>#REF!</v>
      </c>
      <c r="M41" s="20" t="s">
        <v>3</v>
      </c>
      <c r="N41" s="20" t="s">
        <v>841</v>
      </c>
      <c r="O41" s="20" t="e">
        <f>осн!L41</f>
        <v>#REF!</v>
      </c>
      <c r="P41" s="20" t="s">
        <v>3</v>
      </c>
      <c r="Q41" s="20" t="s">
        <v>4</v>
      </c>
      <c r="R41" s="20" t="e">
        <f>осн!S41</f>
        <v>#REF!</v>
      </c>
      <c r="S41" s="20" t="s">
        <v>173</v>
      </c>
      <c r="T41" s="23" t="s">
        <v>174</v>
      </c>
      <c r="U41" t="str">
        <f>осн!P41</f>
        <v>c150</v>
      </c>
      <c r="V41" s="20" t="s">
        <v>175</v>
      </c>
      <c r="W41" t="e">
        <f>осн!G41</f>
        <v>#REF!</v>
      </c>
      <c r="X41" s="20" t="s">
        <v>5</v>
      </c>
      <c r="Z41" s="36" t="e">
        <f t="shared" si="0"/>
        <v>#REF!</v>
      </c>
      <c r="AF41" t="str">
        <f t="shared" si="1"/>
        <v>http://ez.iro51.ru/index.php/c150</v>
      </c>
    </row>
    <row r="42" spans="1:32" x14ac:dyDescent="0.25">
      <c r="A42" s="20" t="s">
        <v>361</v>
      </c>
      <c r="B42" s="20" t="s">
        <v>402</v>
      </c>
      <c r="C42">
        <f>осн!AM42</f>
        <v>290</v>
      </c>
      <c r="D42" s="20" t="e">
        <f>осн!M42</f>
        <v>#REF!</v>
      </c>
      <c r="E42" t="str">
        <f>осн!P42</f>
        <v>c151</v>
      </c>
      <c r="F42" s="20" t="s">
        <v>842</v>
      </c>
      <c r="G42" s="20" t="s">
        <v>2</v>
      </c>
      <c r="H42" s="20" t="s">
        <v>843</v>
      </c>
      <c r="I42" s="20" t="e">
        <f>осн!B42</f>
        <v>#REF!</v>
      </c>
      <c r="J42" s="20" t="s">
        <v>844</v>
      </c>
      <c r="K42" s="20" t="s">
        <v>0</v>
      </c>
      <c r="L42" s="20" t="e">
        <f>осн!K42</f>
        <v>#REF!</v>
      </c>
      <c r="M42" s="20" t="s">
        <v>3</v>
      </c>
      <c r="N42" s="20" t="s">
        <v>841</v>
      </c>
      <c r="O42" s="20" t="e">
        <f>осн!L42</f>
        <v>#REF!</v>
      </c>
      <c r="P42" s="20" t="s">
        <v>3</v>
      </c>
      <c r="Q42" s="20" t="s">
        <v>4</v>
      </c>
      <c r="R42" s="20" t="e">
        <f>осн!S42</f>
        <v>#REF!</v>
      </c>
      <c r="S42" s="20" t="s">
        <v>173</v>
      </c>
      <c r="T42" s="23" t="s">
        <v>174</v>
      </c>
      <c r="U42" t="str">
        <f>осн!P42</f>
        <v>c151</v>
      </c>
      <c r="V42" s="20" t="s">
        <v>175</v>
      </c>
      <c r="W42" t="e">
        <f>осн!G42</f>
        <v>#REF!</v>
      </c>
      <c r="X42" s="20" t="s">
        <v>5</v>
      </c>
      <c r="Z42" s="36" t="e">
        <f t="shared" si="0"/>
        <v>#REF!</v>
      </c>
      <c r="AF42" t="str">
        <f t="shared" si="1"/>
        <v>http://ez.iro51.ru/index.php/c151</v>
      </c>
    </row>
    <row r="43" spans="1:32" x14ac:dyDescent="0.25">
      <c r="A43" s="20" t="s">
        <v>361</v>
      </c>
      <c r="B43" s="20" t="s">
        <v>403</v>
      </c>
      <c r="C43">
        <f>осн!AM43</f>
        <v>291</v>
      </c>
      <c r="D43" s="20" t="e">
        <f>осн!M43</f>
        <v>#REF!</v>
      </c>
      <c r="E43" t="str">
        <f>осн!P43</f>
        <v>c152</v>
      </c>
      <c r="F43" s="20" t="s">
        <v>842</v>
      </c>
      <c r="G43" s="20" t="s">
        <v>2</v>
      </c>
      <c r="H43" s="20" t="s">
        <v>843</v>
      </c>
      <c r="I43" s="20" t="e">
        <f>осн!B43</f>
        <v>#REF!</v>
      </c>
      <c r="J43" s="20" t="s">
        <v>844</v>
      </c>
      <c r="K43" s="20" t="s">
        <v>0</v>
      </c>
      <c r="L43" s="20" t="e">
        <f>осн!K43</f>
        <v>#REF!</v>
      </c>
      <c r="M43" s="20" t="s">
        <v>3</v>
      </c>
      <c r="N43" s="20" t="s">
        <v>841</v>
      </c>
      <c r="O43" s="20" t="e">
        <f>осн!L43</f>
        <v>#REF!</v>
      </c>
      <c r="P43" s="20" t="s">
        <v>3</v>
      </c>
      <c r="Q43" s="20" t="s">
        <v>4</v>
      </c>
      <c r="R43" s="20" t="e">
        <f>осн!S43</f>
        <v>#REF!</v>
      </c>
      <c r="S43" s="20" t="s">
        <v>173</v>
      </c>
      <c r="T43" s="23" t="s">
        <v>174</v>
      </c>
      <c r="U43" t="str">
        <f>осн!P43</f>
        <v>c152</v>
      </c>
      <c r="V43" s="20" t="s">
        <v>175</v>
      </c>
      <c r="W43" t="e">
        <f>осн!G43</f>
        <v>#REF!</v>
      </c>
      <c r="X43" s="20" t="s">
        <v>5</v>
      </c>
      <c r="Z43" s="36" t="e">
        <f t="shared" ref="Z43:Z66" si="2">A43&amp;B43&amp;", "&amp;C43&amp;", '"&amp;D43&amp;"', '"&amp;E43&amp;"', '"&amp;F43&amp;G43&amp;H43&amp;I43&amp;J43&amp;K43&amp;L43&amp;M43&amp;N43&amp;O43&amp;P43&amp;Q43&amp;R43&amp;S43&amp;"''"&amp;T43&amp;U43&amp;"''"&amp;V43&amp;W43&amp;X43</f>
        <v>#REF!</v>
      </c>
      <c r="AF43" t="str">
        <f t="shared" si="1"/>
        <v>http://ez.iro51.ru/index.php/c152</v>
      </c>
    </row>
    <row r="44" spans="1:32" x14ac:dyDescent="0.25">
      <c r="A44" s="20" t="s">
        <v>361</v>
      </c>
      <c r="B44" s="20" t="s">
        <v>404</v>
      </c>
      <c r="C44">
        <f>осн!AM44</f>
        <v>292</v>
      </c>
      <c r="D44" s="20" t="e">
        <f>осн!M44</f>
        <v>#REF!</v>
      </c>
      <c r="E44" t="str">
        <f>осн!P44</f>
        <v>c153</v>
      </c>
      <c r="F44" s="20" t="s">
        <v>842</v>
      </c>
      <c r="G44" s="20" t="s">
        <v>2</v>
      </c>
      <c r="H44" s="20" t="s">
        <v>843</v>
      </c>
      <c r="I44" s="20" t="e">
        <f>осн!B44</f>
        <v>#REF!</v>
      </c>
      <c r="J44" s="20" t="s">
        <v>844</v>
      </c>
      <c r="K44" s="20" t="s">
        <v>0</v>
      </c>
      <c r="L44" s="20" t="e">
        <f>осн!K44</f>
        <v>#REF!</v>
      </c>
      <c r="M44" s="20" t="s">
        <v>3</v>
      </c>
      <c r="N44" s="20" t="s">
        <v>841</v>
      </c>
      <c r="O44" s="20" t="e">
        <f>осн!L44</f>
        <v>#REF!</v>
      </c>
      <c r="P44" s="20" t="s">
        <v>3</v>
      </c>
      <c r="Q44" s="20" t="s">
        <v>4</v>
      </c>
      <c r="R44" s="20" t="e">
        <f>осн!S44</f>
        <v>#REF!</v>
      </c>
      <c r="S44" s="20" t="s">
        <v>173</v>
      </c>
      <c r="T44" s="23" t="s">
        <v>174</v>
      </c>
      <c r="U44" t="str">
        <f>осн!P44</f>
        <v>c153</v>
      </c>
      <c r="V44" s="20" t="s">
        <v>175</v>
      </c>
      <c r="W44" t="e">
        <f>осн!G44</f>
        <v>#REF!</v>
      </c>
      <c r="X44" s="20" t="s">
        <v>5</v>
      </c>
      <c r="Z44" s="36" t="e">
        <f t="shared" si="2"/>
        <v>#REF!</v>
      </c>
      <c r="AA44" s="20"/>
      <c r="AF44" t="str">
        <f t="shared" si="1"/>
        <v>http://ez.iro51.ru/index.php/c153</v>
      </c>
    </row>
    <row r="45" spans="1:32" x14ac:dyDescent="0.25">
      <c r="A45" s="20" t="s">
        <v>361</v>
      </c>
      <c r="B45" s="20" t="s">
        <v>405</v>
      </c>
      <c r="C45">
        <f>осн!AM45</f>
        <v>293</v>
      </c>
      <c r="D45" s="20" t="e">
        <f>осн!M45</f>
        <v>#REF!</v>
      </c>
      <c r="E45" t="str">
        <f>осн!P45</f>
        <v>c154</v>
      </c>
      <c r="F45" s="20" t="s">
        <v>842</v>
      </c>
      <c r="G45" s="20" t="s">
        <v>2</v>
      </c>
      <c r="H45" s="20" t="s">
        <v>843</v>
      </c>
      <c r="I45" s="20" t="e">
        <f>осн!B45</f>
        <v>#REF!</v>
      </c>
      <c r="J45" s="20" t="s">
        <v>844</v>
      </c>
      <c r="K45" s="20" t="s">
        <v>0</v>
      </c>
      <c r="L45" s="20" t="e">
        <f>осн!K45</f>
        <v>#REF!</v>
      </c>
      <c r="M45" s="20" t="s">
        <v>3</v>
      </c>
      <c r="N45" s="20" t="s">
        <v>841</v>
      </c>
      <c r="O45" s="20" t="e">
        <f>осн!L45</f>
        <v>#REF!</v>
      </c>
      <c r="P45" s="20" t="s">
        <v>3</v>
      </c>
      <c r="Q45" s="20" t="s">
        <v>4</v>
      </c>
      <c r="R45" s="20" t="e">
        <f>осн!S45</f>
        <v>#REF!</v>
      </c>
      <c r="S45" s="20" t="s">
        <v>173</v>
      </c>
      <c r="T45" s="23" t="s">
        <v>174</v>
      </c>
      <c r="U45" t="str">
        <f>осн!P45</f>
        <v>c154</v>
      </c>
      <c r="V45" s="20" t="s">
        <v>175</v>
      </c>
      <c r="W45" t="e">
        <f>осн!G45</f>
        <v>#REF!</v>
      </c>
      <c r="X45" s="20" t="s">
        <v>5</v>
      </c>
      <c r="Z45" s="36" t="e">
        <f t="shared" si="2"/>
        <v>#REF!</v>
      </c>
      <c r="AF45" t="str">
        <f t="shared" si="1"/>
        <v>http://ez.iro51.ru/index.php/c154</v>
      </c>
    </row>
    <row r="46" spans="1:32" x14ac:dyDescent="0.25">
      <c r="A46" s="20" t="s">
        <v>361</v>
      </c>
      <c r="B46" s="20" t="s">
        <v>406</v>
      </c>
      <c r="C46">
        <f>осн!AM46</f>
        <v>294</v>
      </c>
      <c r="D46" s="20" t="e">
        <f>осн!M46</f>
        <v>#REF!</v>
      </c>
      <c r="E46" t="str">
        <f>осн!P46</f>
        <v>c155</v>
      </c>
      <c r="F46" s="20" t="s">
        <v>842</v>
      </c>
      <c r="G46" s="20" t="s">
        <v>2</v>
      </c>
      <c r="H46" s="20" t="s">
        <v>843</v>
      </c>
      <c r="I46" s="20" t="e">
        <f>осн!B46</f>
        <v>#REF!</v>
      </c>
      <c r="J46" s="20" t="s">
        <v>844</v>
      </c>
      <c r="K46" s="20" t="s">
        <v>0</v>
      </c>
      <c r="L46" s="20" t="e">
        <f>осн!K46</f>
        <v>#REF!</v>
      </c>
      <c r="M46" s="20" t="s">
        <v>3</v>
      </c>
      <c r="N46" s="20" t="s">
        <v>841</v>
      </c>
      <c r="O46" s="20" t="e">
        <f>осн!L46</f>
        <v>#REF!</v>
      </c>
      <c r="P46" s="20" t="s">
        <v>3</v>
      </c>
      <c r="Q46" s="20" t="s">
        <v>4</v>
      </c>
      <c r="R46" s="20" t="e">
        <f>осн!S46</f>
        <v>#REF!</v>
      </c>
      <c r="S46" s="20" t="s">
        <v>173</v>
      </c>
      <c r="T46" s="23" t="s">
        <v>174</v>
      </c>
      <c r="U46" t="str">
        <f>осн!P46</f>
        <v>c155</v>
      </c>
      <c r="V46" s="20" t="s">
        <v>175</v>
      </c>
      <c r="W46" t="e">
        <f>осн!G46</f>
        <v>#REF!</v>
      </c>
      <c r="X46" s="20" t="s">
        <v>5</v>
      </c>
      <c r="Z46" s="36" t="e">
        <f t="shared" si="2"/>
        <v>#REF!</v>
      </c>
      <c r="AF46" t="str">
        <f t="shared" si="1"/>
        <v>http://ez.iro51.ru/index.php/c155</v>
      </c>
    </row>
    <row r="47" spans="1:32" x14ac:dyDescent="0.25">
      <c r="A47" s="20" t="s">
        <v>361</v>
      </c>
      <c r="B47" s="20" t="s">
        <v>407</v>
      </c>
      <c r="C47">
        <f>осн!AM47</f>
        <v>295</v>
      </c>
      <c r="D47" s="20" t="e">
        <f>осн!M47</f>
        <v>#REF!</v>
      </c>
      <c r="E47" t="str">
        <f>осн!P47</f>
        <v>c156</v>
      </c>
      <c r="F47" s="20" t="s">
        <v>842</v>
      </c>
      <c r="G47" s="20" t="s">
        <v>2</v>
      </c>
      <c r="H47" s="20" t="s">
        <v>843</v>
      </c>
      <c r="I47" s="20" t="e">
        <f>осн!B47</f>
        <v>#REF!</v>
      </c>
      <c r="J47" s="20" t="s">
        <v>844</v>
      </c>
      <c r="K47" s="20" t="s">
        <v>0</v>
      </c>
      <c r="L47" s="20" t="e">
        <f>осн!K47</f>
        <v>#REF!</v>
      </c>
      <c r="M47" s="20" t="s">
        <v>3</v>
      </c>
      <c r="N47" s="20" t="s">
        <v>841</v>
      </c>
      <c r="O47" s="20" t="e">
        <f>осн!L47</f>
        <v>#REF!</v>
      </c>
      <c r="P47" s="20" t="s">
        <v>3</v>
      </c>
      <c r="Q47" s="20" t="s">
        <v>4</v>
      </c>
      <c r="R47" s="20" t="e">
        <f>осн!S47</f>
        <v>#REF!</v>
      </c>
      <c r="S47" s="20" t="s">
        <v>173</v>
      </c>
      <c r="T47" s="23" t="s">
        <v>174</v>
      </c>
      <c r="U47" t="str">
        <f>осн!P47</f>
        <v>c156</v>
      </c>
      <c r="V47" s="20" t="s">
        <v>175</v>
      </c>
      <c r="W47" t="e">
        <f>осн!G47</f>
        <v>#REF!</v>
      </c>
      <c r="X47" s="20" t="s">
        <v>5</v>
      </c>
      <c r="Z47" s="36" t="e">
        <f t="shared" si="2"/>
        <v>#REF!</v>
      </c>
      <c r="AF47" t="str">
        <f t="shared" si="1"/>
        <v>http://ez.iro51.ru/index.php/c156</v>
      </c>
    </row>
    <row r="48" spans="1:32" x14ac:dyDescent="0.25">
      <c r="A48" s="20" t="s">
        <v>361</v>
      </c>
      <c r="B48" s="20" t="s">
        <v>408</v>
      </c>
      <c r="C48">
        <f>осн!AM48</f>
        <v>296</v>
      </c>
      <c r="D48" s="20" t="e">
        <f>осн!M48</f>
        <v>#REF!</v>
      </c>
      <c r="E48" t="str">
        <f>осн!P48</f>
        <v>c157</v>
      </c>
      <c r="F48" s="20" t="s">
        <v>842</v>
      </c>
      <c r="G48" s="20" t="s">
        <v>2</v>
      </c>
      <c r="H48" s="20" t="s">
        <v>843</v>
      </c>
      <c r="I48" s="20" t="e">
        <f>осн!B48</f>
        <v>#REF!</v>
      </c>
      <c r="J48" s="20" t="s">
        <v>844</v>
      </c>
      <c r="K48" s="20" t="s">
        <v>0</v>
      </c>
      <c r="L48" s="20" t="e">
        <f>осн!K48</f>
        <v>#REF!</v>
      </c>
      <c r="M48" s="20" t="s">
        <v>3</v>
      </c>
      <c r="N48" s="20" t="s">
        <v>841</v>
      </c>
      <c r="O48" s="20" t="e">
        <f>осн!L48</f>
        <v>#REF!</v>
      </c>
      <c r="P48" s="20" t="s">
        <v>3</v>
      </c>
      <c r="Q48" s="20" t="s">
        <v>4</v>
      </c>
      <c r="R48" s="20" t="e">
        <f>осн!S48</f>
        <v>#REF!</v>
      </c>
      <c r="S48" s="20" t="s">
        <v>173</v>
      </c>
      <c r="T48" s="23" t="s">
        <v>174</v>
      </c>
      <c r="U48" t="str">
        <f>осн!P48</f>
        <v>c157</v>
      </c>
      <c r="V48" s="20" t="s">
        <v>175</v>
      </c>
      <c r="W48" t="e">
        <f>осн!G48</f>
        <v>#REF!</v>
      </c>
      <c r="X48" s="20" t="s">
        <v>5</v>
      </c>
      <c r="Z48" s="36" t="e">
        <f t="shared" si="2"/>
        <v>#REF!</v>
      </c>
      <c r="AF48" t="str">
        <f t="shared" si="1"/>
        <v>http://ez.iro51.ru/index.php/c157</v>
      </c>
    </row>
    <row r="49" spans="1:32" x14ac:dyDescent="0.25">
      <c r="A49" s="20" t="s">
        <v>361</v>
      </c>
      <c r="B49" s="20" t="s">
        <v>409</v>
      </c>
      <c r="C49">
        <f>осн!AM49</f>
        <v>297</v>
      </c>
      <c r="D49" s="20" t="e">
        <f>осн!M49</f>
        <v>#REF!</v>
      </c>
      <c r="E49" t="str">
        <f>осн!P49</f>
        <v>c158</v>
      </c>
      <c r="F49" s="20" t="s">
        <v>842</v>
      </c>
      <c r="G49" s="20" t="s">
        <v>2</v>
      </c>
      <c r="H49" s="20" t="s">
        <v>843</v>
      </c>
      <c r="I49" s="20" t="e">
        <f>осн!B49</f>
        <v>#REF!</v>
      </c>
      <c r="J49" s="20" t="s">
        <v>844</v>
      </c>
      <c r="K49" s="20" t="s">
        <v>0</v>
      </c>
      <c r="L49" s="20" t="e">
        <f>осн!K49</f>
        <v>#REF!</v>
      </c>
      <c r="M49" s="20" t="s">
        <v>3</v>
      </c>
      <c r="N49" s="20" t="s">
        <v>841</v>
      </c>
      <c r="O49" s="20" t="e">
        <f>осн!L49</f>
        <v>#REF!</v>
      </c>
      <c r="P49" s="20" t="s">
        <v>3</v>
      </c>
      <c r="Q49" s="20" t="s">
        <v>4</v>
      </c>
      <c r="R49" s="20" t="e">
        <f>осн!S49</f>
        <v>#REF!</v>
      </c>
      <c r="S49" s="20" t="s">
        <v>173</v>
      </c>
      <c r="T49" s="23" t="s">
        <v>174</v>
      </c>
      <c r="U49" t="str">
        <f>осн!P49</f>
        <v>c158</v>
      </c>
      <c r="V49" s="20" t="s">
        <v>175</v>
      </c>
      <c r="W49" t="e">
        <f>осн!G49</f>
        <v>#REF!</v>
      </c>
      <c r="X49" s="20" t="s">
        <v>5</v>
      </c>
      <c r="Z49" s="36" t="e">
        <f t="shared" si="2"/>
        <v>#REF!</v>
      </c>
      <c r="AA49" s="19"/>
      <c r="AF49" t="str">
        <f t="shared" si="1"/>
        <v>http://ez.iro51.ru/index.php/c158</v>
      </c>
    </row>
    <row r="50" spans="1:32" x14ac:dyDescent="0.25">
      <c r="A50" s="20" t="s">
        <v>361</v>
      </c>
      <c r="B50" s="20" t="s">
        <v>410</v>
      </c>
      <c r="C50">
        <f>осн!AM50</f>
        <v>298</v>
      </c>
      <c r="D50" s="20" t="e">
        <f>осн!M50</f>
        <v>#REF!</v>
      </c>
      <c r="E50" t="str">
        <f>осн!P50</f>
        <v>c159</v>
      </c>
      <c r="F50" s="20" t="s">
        <v>842</v>
      </c>
      <c r="G50" s="20" t="s">
        <v>2</v>
      </c>
      <c r="H50" s="20" t="s">
        <v>843</v>
      </c>
      <c r="I50" s="20" t="e">
        <f>осн!B50</f>
        <v>#REF!</v>
      </c>
      <c r="J50" s="20" t="s">
        <v>844</v>
      </c>
      <c r="K50" s="20" t="s">
        <v>0</v>
      </c>
      <c r="L50" s="20" t="e">
        <f>осн!K50</f>
        <v>#REF!</v>
      </c>
      <c r="M50" s="20" t="s">
        <v>3</v>
      </c>
      <c r="N50" s="20" t="s">
        <v>841</v>
      </c>
      <c r="O50" s="20" t="e">
        <f>осн!L50</f>
        <v>#REF!</v>
      </c>
      <c r="P50" s="20" t="s">
        <v>3</v>
      </c>
      <c r="Q50" s="20" t="s">
        <v>4</v>
      </c>
      <c r="R50" s="20" t="e">
        <f>осн!S50</f>
        <v>#REF!</v>
      </c>
      <c r="S50" s="20" t="s">
        <v>173</v>
      </c>
      <c r="T50" s="23" t="s">
        <v>174</v>
      </c>
      <c r="U50" t="str">
        <f>осн!P50</f>
        <v>c159</v>
      </c>
      <c r="V50" s="20" t="s">
        <v>175</v>
      </c>
      <c r="W50" t="e">
        <f>осн!G50</f>
        <v>#REF!</v>
      </c>
      <c r="X50" s="20" t="s">
        <v>5</v>
      </c>
      <c r="Z50" s="36" t="e">
        <f t="shared" si="2"/>
        <v>#REF!</v>
      </c>
      <c r="AF50" t="str">
        <f t="shared" si="1"/>
        <v>http://ez.iro51.ru/index.php/c159</v>
      </c>
    </row>
    <row r="51" spans="1:32" x14ac:dyDescent="0.25">
      <c r="A51" s="20" t="s">
        <v>361</v>
      </c>
      <c r="B51" s="20" t="s">
        <v>411</v>
      </c>
      <c r="C51">
        <f>осн!AM51</f>
        <v>299</v>
      </c>
      <c r="D51" s="20" t="e">
        <f>осн!M51</f>
        <v>#REF!</v>
      </c>
      <c r="E51" t="str">
        <f>осн!P51</f>
        <v>c160</v>
      </c>
      <c r="F51" s="20" t="s">
        <v>842</v>
      </c>
      <c r="G51" s="20" t="s">
        <v>2</v>
      </c>
      <c r="H51" s="20" t="s">
        <v>843</v>
      </c>
      <c r="I51" s="20" t="e">
        <f>осн!B51</f>
        <v>#REF!</v>
      </c>
      <c r="J51" s="20" t="s">
        <v>844</v>
      </c>
      <c r="K51" s="20" t="s">
        <v>0</v>
      </c>
      <c r="L51" s="20" t="e">
        <f>осн!K51</f>
        <v>#REF!</v>
      </c>
      <c r="M51" s="20" t="s">
        <v>3</v>
      </c>
      <c r="N51" s="20" t="s">
        <v>841</v>
      </c>
      <c r="O51" s="20" t="e">
        <f>осн!L51</f>
        <v>#REF!</v>
      </c>
      <c r="P51" s="20" t="s">
        <v>3</v>
      </c>
      <c r="Q51" s="20" t="s">
        <v>4</v>
      </c>
      <c r="R51" s="20" t="e">
        <f>осн!S51</f>
        <v>#REF!</v>
      </c>
      <c r="S51" s="20" t="s">
        <v>173</v>
      </c>
      <c r="T51" s="23" t="s">
        <v>174</v>
      </c>
      <c r="U51" t="str">
        <f>осн!P51</f>
        <v>c160</v>
      </c>
      <c r="V51" s="20" t="s">
        <v>175</v>
      </c>
      <c r="W51" t="e">
        <f>осн!G51</f>
        <v>#REF!</v>
      </c>
      <c r="X51" s="20" t="s">
        <v>5</v>
      </c>
      <c r="Z51" s="36" t="e">
        <f t="shared" si="2"/>
        <v>#REF!</v>
      </c>
      <c r="AF51" t="str">
        <f t="shared" si="1"/>
        <v>http://ez.iro51.ru/index.php/c160</v>
      </c>
    </row>
    <row r="52" spans="1:32" x14ac:dyDescent="0.25">
      <c r="A52" s="20" t="s">
        <v>361</v>
      </c>
      <c r="B52" s="20" t="s">
        <v>412</v>
      </c>
      <c r="C52">
        <f>осн!AM52</f>
        <v>300</v>
      </c>
      <c r="D52" s="20" t="e">
        <f>осн!M52</f>
        <v>#REF!</v>
      </c>
      <c r="E52" t="str">
        <f>осн!P52</f>
        <v>c161</v>
      </c>
      <c r="F52" s="20" t="s">
        <v>842</v>
      </c>
      <c r="G52" s="20" t="s">
        <v>2</v>
      </c>
      <c r="H52" s="20" t="s">
        <v>843</v>
      </c>
      <c r="I52" s="20" t="e">
        <f>осн!B52</f>
        <v>#REF!</v>
      </c>
      <c r="J52" s="20" t="s">
        <v>844</v>
      </c>
      <c r="K52" s="20" t="s">
        <v>0</v>
      </c>
      <c r="L52" s="20" t="e">
        <f>осн!K52</f>
        <v>#REF!</v>
      </c>
      <c r="M52" s="20" t="s">
        <v>3</v>
      </c>
      <c r="N52" s="20" t="s">
        <v>841</v>
      </c>
      <c r="O52" s="20" t="e">
        <f>осн!L52</f>
        <v>#REF!</v>
      </c>
      <c r="P52" s="20" t="s">
        <v>3</v>
      </c>
      <c r="Q52" s="20" t="s">
        <v>4</v>
      </c>
      <c r="R52" s="20" t="e">
        <f>осн!S52</f>
        <v>#REF!</v>
      </c>
      <c r="S52" s="20" t="s">
        <v>173</v>
      </c>
      <c r="T52" s="23" t="s">
        <v>174</v>
      </c>
      <c r="U52" t="str">
        <f>осн!P52</f>
        <v>c161</v>
      </c>
      <c r="V52" s="20" t="s">
        <v>175</v>
      </c>
      <c r="W52" t="e">
        <f>осн!G52</f>
        <v>#REF!</v>
      </c>
      <c r="X52" s="20" t="s">
        <v>5</v>
      </c>
      <c r="Z52" s="36" t="e">
        <f t="shared" si="2"/>
        <v>#REF!</v>
      </c>
      <c r="AF52" t="str">
        <f t="shared" si="1"/>
        <v>http://ez.iro51.ru/index.php/c161</v>
      </c>
    </row>
    <row r="53" spans="1:32" x14ac:dyDescent="0.25">
      <c r="A53" s="20" t="s">
        <v>361</v>
      </c>
      <c r="B53" s="20" t="s">
        <v>413</v>
      </c>
      <c r="C53">
        <f>осн!AM53</f>
        <v>301</v>
      </c>
      <c r="D53" s="20" t="e">
        <f>осн!M53</f>
        <v>#REF!</v>
      </c>
      <c r="E53" t="str">
        <f>осн!P53</f>
        <v>c162</v>
      </c>
      <c r="F53" s="20" t="s">
        <v>842</v>
      </c>
      <c r="G53" s="20" t="s">
        <v>2</v>
      </c>
      <c r="H53" s="20" t="s">
        <v>843</v>
      </c>
      <c r="I53" s="20" t="e">
        <f>осн!B53</f>
        <v>#REF!</v>
      </c>
      <c r="J53" s="20" t="s">
        <v>844</v>
      </c>
      <c r="K53" s="20" t="s">
        <v>0</v>
      </c>
      <c r="L53" s="20" t="e">
        <f>осн!K53</f>
        <v>#REF!</v>
      </c>
      <c r="M53" s="20" t="s">
        <v>3</v>
      </c>
      <c r="N53" s="20" t="s">
        <v>841</v>
      </c>
      <c r="O53" s="20" t="e">
        <f>осн!L53</f>
        <v>#REF!</v>
      </c>
      <c r="P53" s="20" t="s">
        <v>3</v>
      </c>
      <c r="Q53" s="20" t="s">
        <v>4</v>
      </c>
      <c r="R53" s="20" t="e">
        <f>осн!S53</f>
        <v>#REF!</v>
      </c>
      <c r="S53" s="20" t="s">
        <v>173</v>
      </c>
      <c r="T53" s="23" t="s">
        <v>174</v>
      </c>
      <c r="U53" t="str">
        <f>осн!P53</f>
        <v>c162</v>
      </c>
      <c r="V53" s="20" t="s">
        <v>175</v>
      </c>
      <c r="W53" t="e">
        <f>осн!G53</f>
        <v>#REF!</v>
      </c>
      <c r="X53" s="20" t="s">
        <v>5</v>
      </c>
      <c r="Z53" s="36" t="e">
        <f t="shared" si="2"/>
        <v>#REF!</v>
      </c>
      <c r="AA53" s="19"/>
      <c r="AF53" t="str">
        <f t="shared" si="1"/>
        <v>http://ez.iro51.ru/index.php/c162</v>
      </c>
    </row>
    <row r="54" spans="1:32" x14ac:dyDescent="0.25">
      <c r="A54" s="20" t="s">
        <v>361</v>
      </c>
      <c r="B54" s="20" t="s">
        <v>414</v>
      </c>
      <c r="C54">
        <f>осн!AM54</f>
        <v>302</v>
      </c>
      <c r="D54" s="20" t="e">
        <f>осн!M54</f>
        <v>#REF!</v>
      </c>
      <c r="E54" t="str">
        <f>осн!P54</f>
        <v>c163</v>
      </c>
      <c r="F54" s="20" t="s">
        <v>842</v>
      </c>
      <c r="G54" s="20" t="s">
        <v>2</v>
      </c>
      <c r="H54" s="20" t="s">
        <v>843</v>
      </c>
      <c r="I54" s="20" t="e">
        <f>осн!B54</f>
        <v>#REF!</v>
      </c>
      <c r="J54" s="20" t="s">
        <v>844</v>
      </c>
      <c r="K54" s="20" t="s">
        <v>0</v>
      </c>
      <c r="L54" s="20" t="e">
        <f>осн!K54</f>
        <v>#REF!</v>
      </c>
      <c r="M54" s="20" t="s">
        <v>3</v>
      </c>
      <c r="N54" s="20" t="s">
        <v>841</v>
      </c>
      <c r="O54" s="20" t="e">
        <f>осн!L54</f>
        <v>#REF!</v>
      </c>
      <c r="P54" s="20" t="s">
        <v>3</v>
      </c>
      <c r="Q54" s="20" t="s">
        <v>4</v>
      </c>
      <c r="R54" s="20" t="e">
        <f>осн!S54</f>
        <v>#REF!</v>
      </c>
      <c r="S54" s="20" t="s">
        <v>173</v>
      </c>
      <c r="T54" s="23" t="s">
        <v>174</v>
      </c>
      <c r="U54" t="str">
        <f>осн!P54</f>
        <v>c163</v>
      </c>
      <c r="V54" s="20" t="s">
        <v>175</v>
      </c>
      <c r="W54" t="e">
        <f>осн!G54</f>
        <v>#REF!</v>
      </c>
      <c r="X54" s="20" t="s">
        <v>5</v>
      </c>
      <c r="Z54" s="36" t="e">
        <f t="shared" si="2"/>
        <v>#REF!</v>
      </c>
      <c r="AF54" t="str">
        <f t="shared" si="1"/>
        <v>http://ez.iro51.ru/index.php/c163</v>
      </c>
    </row>
    <row r="55" spans="1:32" x14ac:dyDescent="0.25">
      <c r="A55" s="20" t="s">
        <v>361</v>
      </c>
      <c r="B55" s="20" t="s">
        <v>415</v>
      </c>
      <c r="C55">
        <f>осн!AM55</f>
        <v>303</v>
      </c>
      <c r="D55" s="20" t="e">
        <f>осн!M55</f>
        <v>#REF!</v>
      </c>
      <c r="E55" t="str">
        <f>осн!P55</f>
        <v>c164</v>
      </c>
      <c r="F55" s="20" t="s">
        <v>842</v>
      </c>
      <c r="G55" s="20" t="s">
        <v>2</v>
      </c>
      <c r="H55" s="20" t="s">
        <v>843</v>
      </c>
      <c r="I55" s="20">
        <f>осн!B55</f>
        <v>0</v>
      </c>
      <c r="J55" s="20" t="s">
        <v>844</v>
      </c>
      <c r="K55" s="20" t="s">
        <v>0</v>
      </c>
      <c r="L55" s="20">
        <f>осн!K55</f>
        <v>0</v>
      </c>
      <c r="M55" s="20" t="s">
        <v>3</v>
      </c>
      <c r="N55" s="20" t="s">
        <v>841</v>
      </c>
      <c r="O55" s="20">
        <f>осн!L55</f>
        <v>0</v>
      </c>
      <c r="P55" s="20" t="s">
        <v>3</v>
      </c>
      <c r="Q55" s="20" t="s">
        <v>4</v>
      </c>
      <c r="R55" s="20" t="str">
        <f>осн!S55</f>
        <v/>
      </c>
      <c r="S55" s="20" t="s">
        <v>173</v>
      </c>
      <c r="T55" s="23" t="s">
        <v>174</v>
      </c>
      <c r="U55" t="str">
        <f>осн!P55</f>
        <v>c164</v>
      </c>
      <c r="V55" s="20" t="s">
        <v>175</v>
      </c>
      <c r="W55" t="e">
        <f>осн!G55</f>
        <v>#N/A</v>
      </c>
      <c r="X55" s="20" t="s">
        <v>5</v>
      </c>
      <c r="Z55" s="36" t="e">
        <f t="shared" si="2"/>
        <v>#REF!</v>
      </c>
      <c r="AF55" t="str">
        <f t="shared" si="1"/>
        <v>http://ez.iro51.ru/index.php/c164</v>
      </c>
    </row>
    <row r="56" spans="1:32" x14ac:dyDescent="0.25">
      <c r="A56" s="20" t="s">
        <v>361</v>
      </c>
      <c r="B56" s="20" t="s">
        <v>416</v>
      </c>
      <c r="C56">
        <f>осн!AM56</f>
        <v>304</v>
      </c>
      <c r="D56" s="20" t="e">
        <f>осн!M56</f>
        <v>#REF!</v>
      </c>
      <c r="E56" t="str">
        <f>осн!P56</f>
        <v>c165</v>
      </c>
      <c r="F56" s="20" t="s">
        <v>842</v>
      </c>
      <c r="G56" s="20" t="s">
        <v>2</v>
      </c>
      <c r="H56" s="20" t="s">
        <v>843</v>
      </c>
      <c r="I56" s="20">
        <f>осн!B56</f>
        <v>0</v>
      </c>
      <c r="J56" s="20" t="s">
        <v>844</v>
      </c>
      <c r="K56" s="20" t="s">
        <v>0</v>
      </c>
      <c r="L56" s="20">
        <f>осн!K56</f>
        <v>0</v>
      </c>
      <c r="M56" s="20" t="s">
        <v>3</v>
      </c>
      <c r="N56" s="20" t="s">
        <v>841</v>
      </c>
      <c r="O56" s="20">
        <f>осн!L56</f>
        <v>0</v>
      </c>
      <c r="P56" s="20" t="s">
        <v>3</v>
      </c>
      <c r="Q56" s="20" t="s">
        <v>4</v>
      </c>
      <c r="R56" s="20" t="str">
        <f>осн!S56</f>
        <v/>
      </c>
      <c r="S56" s="20" t="s">
        <v>173</v>
      </c>
      <c r="T56" s="23" t="s">
        <v>174</v>
      </c>
      <c r="U56" t="str">
        <f>осн!P56</f>
        <v>c165</v>
      </c>
      <c r="V56" s="20" t="s">
        <v>175</v>
      </c>
      <c r="W56" t="e">
        <f>осн!G56</f>
        <v>#N/A</v>
      </c>
      <c r="X56" s="20" t="s">
        <v>5</v>
      </c>
      <c r="Z56" s="36" t="e">
        <f t="shared" si="2"/>
        <v>#REF!</v>
      </c>
      <c r="AF56" t="str">
        <f t="shared" si="1"/>
        <v>http://ez.iro51.ru/index.php/c165</v>
      </c>
    </row>
    <row r="57" spans="1:32" x14ac:dyDescent="0.25">
      <c r="A57" s="20" t="s">
        <v>361</v>
      </c>
      <c r="B57" s="20" t="s">
        <v>417</v>
      </c>
      <c r="C57">
        <f>осн!AM57</f>
        <v>305</v>
      </c>
      <c r="D57" s="20" t="e">
        <f>осн!M57</f>
        <v>#REF!</v>
      </c>
      <c r="E57" t="str">
        <f>осн!P57</f>
        <v>c166</v>
      </c>
      <c r="F57" s="20" t="s">
        <v>842</v>
      </c>
      <c r="G57" s="20" t="s">
        <v>2</v>
      </c>
      <c r="H57" s="20" t="s">
        <v>843</v>
      </c>
      <c r="I57" s="20">
        <f>осн!B57</f>
        <v>0</v>
      </c>
      <c r="J57" s="20" t="s">
        <v>844</v>
      </c>
      <c r="K57" s="20" t="s">
        <v>0</v>
      </c>
      <c r="L57" s="20">
        <f>осн!K57</f>
        <v>0</v>
      </c>
      <c r="M57" s="20" t="s">
        <v>3</v>
      </c>
      <c r="N57" s="20" t="s">
        <v>841</v>
      </c>
      <c r="O57" s="20">
        <f>осн!L57</f>
        <v>0</v>
      </c>
      <c r="P57" s="20" t="s">
        <v>3</v>
      </c>
      <c r="Q57" s="20" t="s">
        <v>4</v>
      </c>
      <c r="R57" s="20" t="str">
        <f>осн!S57</f>
        <v/>
      </c>
      <c r="S57" s="20" t="s">
        <v>173</v>
      </c>
      <c r="T57" s="23" t="s">
        <v>174</v>
      </c>
      <c r="U57" t="str">
        <f>осн!P57</f>
        <v>c166</v>
      </c>
      <c r="V57" s="20" t="s">
        <v>175</v>
      </c>
      <c r="W57" t="e">
        <f>осн!G57</f>
        <v>#N/A</v>
      </c>
      <c r="X57" s="20" t="s">
        <v>5</v>
      </c>
      <c r="Z57" s="36" t="e">
        <f t="shared" si="2"/>
        <v>#REF!</v>
      </c>
      <c r="AF57" t="str">
        <f t="shared" si="1"/>
        <v>http://ez.iro51.ru/index.php/c166</v>
      </c>
    </row>
    <row r="58" spans="1:32" x14ac:dyDescent="0.25">
      <c r="A58" s="20" t="s">
        <v>361</v>
      </c>
      <c r="B58" s="20" t="s">
        <v>418</v>
      </c>
      <c r="C58">
        <f>осн!AM58</f>
        <v>306</v>
      </c>
      <c r="D58" s="20" t="e">
        <f>осн!M58</f>
        <v>#REF!</v>
      </c>
      <c r="E58" t="str">
        <f>осн!P58</f>
        <v>c167</v>
      </c>
      <c r="F58" s="20" t="s">
        <v>842</v>
      </c>
      <c r="G58" s="20" t="s">
        <v>2</v>
      </c>
      <c r="H58" s="20" t="s">
        <v>843</v>
      </c>
      <c r="I58" s="20">
        <f>осн!B58</f>
        <v>0</v>
      </c>
      <c r="J58" s="20" t="s">
        <v>844</v>
      </c>
      <c r="K58" s="20" t="s">
        <v>0</v>
      </c>
      <c r="L58" s="20">
        <f>осн!K58</f>
        <v>0</v>
      </c>
      <c r="M58" s="20" t="s">
        <v>3</v>
      </c>
      <c r="N58" s="20" t="s">
        <v>841</v>
      </c>
      <c r="O58" s="20">
        <f>осн!L58</f>
        <v>0</v>
      </c>
      <c r="P58" s="20" t="s">
        <v>3</v>
      </c>
      <c r="Q58" s="20" t="s">
        <v>4</v>
      </c>
      <c r="R58" s="20" t="str">
        <f>осн!S58</f>
        <v/>
      </c>
      <c r="S58" s="20" t="s">
        <v>173</v>
      </c>
      <c r="T58" s="23" t="s">
        <v>174</v>
      </c>
      <c r="U58" t="str">
        <f>осн!P58</f>
        <v>c167</v>
      </c>
      <c r="V58" s="20" t="s">
        <v>175</v>
      </c>
      <c r="W58" t="e">
        <f>осн!G58</f>
        <v>#N/A</v>
      </c>
      <c r="X58" s="20" t="s">
        <v>5</v>
      </c>
      <c r="Z58" s="36" t="e">
        <f t="shared" si="2"/>
        <v>#REF!</v>
      </c>
      <c r="AF58" t="str">
        <f t="shared" si="1"/>
        <v>http://ez.iro51.ru/index.php/c167</v>
      </c>
    </row>
    <row r="59" spans="1:32" x14ac:dyDescent="0.25">
      <c r="A59" s="20" t="s">
        <v>361</v>
      </c>
      <c r="B59" s="20" t="s">
        <v>419</v>
      </c>
      <c r="C59">
        <f>осн!AM59</f>
        <v>307</v>
      </c>
      <c r="D59" s="20" t="e">
        <f>осн!M59</f>
        <v>#REF!</v>
      </c>
      <c r="E59" t="str">
        <f>осн!P59</f>
        <v>c168</v>
      </c>
      <c r="F59" s="20" t="s">
        <v>842</v>
      </c>
      <c r="G59" s="20" t="s">
        <v>2</v>
      </c>
      <c r="H59" s="20" t="s">
        <v>843</v>
      </c>
      <c r="I59" s="20">
        <f>осн!B59</f>
        <v>0</v>
      </c>
      <c r="J59" s="20" t="s">
        <v>844</v>
      </c>
      <c r="K59" s="20" t="s">
        <v>0</v>
      </c>
      <c r="L59" s="20">
        <f>осн!K59</f>
        <v>0</v>
      </c>
      <c r="M59" s="20" t="s">
        <v>3</v>
      </c>
      <c r="N59" s="20" t="s">
        <v>841</v>
      </c>
      <c r="O59" s="20">
        <f>осн!L59</f>
        <v>0</v>
      </c>
      <c r="P59" s="20" t="s">
        <v>3</v>
      </c>
      <c r="Q59" s="20" t="s">
        <v>4</v>
      </c>
      <c r="R59" s="20" t="str">
        <f>осн!S59</f>
        <v/>
      </c>
      <c r="S59" s="20" t="s">
        <v>173</v>
      </c>
      <c r="T59" s="23" t="s">
        <v>174</v>
      </c>
      <c r="U59" t="str">
        <f>осн!P59</f>
        <v>c168</v>
      </c>
      <c r="V59" s="20" t="s">
        <v>175</v>
      </c>
      <c r="W59" t="e">
        <f>осн!G59</f>
        <v>#N/A</v>
      </c>
      <c r="X59" s="20" t="s">
        <v>5</v>
      </c>
      <c r="Z59" s="36" t="e">
        <f t="shared" si="2"/>
        <v>#REF!</v>
      </c>
      <c r="AF59" t="str">
        <f t="shared" si="1"/>
        <v>http://ez.iro51.ru/index.php/c168</v>
      </c>
    </row>
    <row r="60" spans="1:32" x14ac:dyDescent="0.25">
      <c r="A60" s="20" t="s">
        <v>361</v>
      </c>
      <c r="B60" s="20" t="s">
        <v>420</v>
      </c>
      <c r="C60">
        <f>осн!AM60</f>
        <v>308</v>
      </c>
      <c r="D60" s="20" t="e">
        <f>осн!M60</f>
        <v>#REF!</v>
      </c>
      <c r="E60" t="str">
        <f>осн!P60</f>
        <v>c169</v>
      </c>
      <c r="F60" s="20" t="s">
        <v>842</v>
      </c>
      <c r="G60" s="20" t="s">
        <v>2</v>
      </c>
      <c r="H60" s="20" t="s">
        <v>843</v>
      </c>
      <c r="I60" s="20">
        <f>осн!B60</f>
        <v>0</v>
      </c>
      <c r="J60" s="20" t="s">
        <v>844</v>
      </c>
      <c r="K60" s="20" t="s">
        <v>0</v>
      </c>
      <c r="L60" s="20">
        <f>осн!K60</f>
        <v>0</v>
      </c>
      <c r="M60" s="20" t="s">
        <v>3</v>
      </c>
      <c r="N60" s="20" t="s">
        <v>841</v>
      </c>
      <c r="O60" s="20">
        <f>осн!L60</f>
        <v>0</v>
      </c>
      <c r="P60" s="20" t="s">
        <v>3</v>
      </c>
      <c r="Q60" s="20" t="s">
        <v>4</v>
      </c>
      <c r="R60" s="20" t="str">
        <f>осн!S60</f>
        <v/>
      </c>
      <c r="S60" s="20" t="s">
        <v>173</v>
      </c>
      <c r="T60" s="23" t="s">
        <v>174</v>
      </c>
      <c r="U60" t="str">
        <f>осн!P60</f>
        <v>c169</v>
      </c>
      <c r="V60" s="20" t="s">
        <v>175</v>
      </c>
      <c r="W60" t="e">
        <f>осн!G60</f>
        <v>#N/A</v>
      </c>
      <c r="X60" s="20" t="s">
        <v>5</v>
      </c>
      <c r="Z60" s="36" t="e">
        <f t="shared" si="2"/>
        <v>#REF!</v>
      </c>
      <c r="AF60" t="str">
        <f t="shared" si="1"/>
        <v>http://ez.iro51.ru/index.php/c169</v>
      </c>
    </row>
    <row r="61" spans="1:32" x14ac:dyDescent="0.25">
      <c r="A61" s="20" t="s">
        <v>361</v>
      </c>
      <c r="B61" s="20" t="s">
        <v>421</v>
      </c>
      <c r="C61">
        <f>осн!AM61</f>
        <v>309</v>
      </c>
      <c r="D61" s="20" t="e">
        <f>осн!M61</f>
        <v>#REF!</v>
      </c>
      <c r="E61" t="str">
        <f>осн!P61</f>
        <v>c170</v>
      </c>
      <c r="F61" s="20" t="s">
        <v>842</v>
      </c>
      <c r="G61" s="20" t="s">
        <v>2</v>
      </c>
      <c r="H61" s="20" t="s">
        <v>843</v>
      </c>
      <c r="I61" s="20">
        <f>осн!B61</f>
        <v>0</v>
      </c>
      <c r="J61" s="20" t="s">
        <v>844</v>
      </c>
      <c r="K61" s="20" t="s">
        <v>0</v>
      </c>
      <c r="L61" s="20">
        <f>осн!K61</f>
        <v>0</v>
      </c>
      <c r="M61" s="20" t="s">
        <v>3</v>
      </c>
      <c r="N61" s="20" t="s">
        <v>841</v>
      </c>
      <c r="O61" s="20">
        <f>осн!L61</f>
        <v>0</v>
      </c>
      <c r="P61" s="20" t="s">
        <v>3</v>
      </c>
      <c r="Q61" s="20" t="s">
        <v>4</v>
      </c>
      <c r="R61" s="20" t="str">
        <f>осн!S61</f>
        <v/>
      </c>
      <c r="S61" s="20" t="s">
        <v>173</v>
      </c>
      <c r="T61" s="23" t="s">
        <v>174</v>
      </c>
      <c r="U61" t="str">
        <f>осн!P61</f>
        <v>c170</v>
      </c>
      <c r="V61" s="20" t="s">
        <v>175</v>
      </c>
      <c r="W61" t="e">
        <f>осн!G61</f>
        <v>#N/A</v>
      </c>
      <c r="X61" s="20" t="s">
        <v>5</v>
      </c>
      <c r="Z61" s="36" t="e">
        <f t="shared" si="2"/>
        <v>#REF!</v>
      </c>
      <c r="AF61" t="str">
        <f t="shared" si="1"/>
        <v>http://ez.iro51.ru/index.php/c170</v>
      </c>
    </row>
    <row r="62" spans="1:32" x14ac:dyDescent="0.25">
      <c r="A62" s="20" t="s">
        <v>361</v>
      </c>
      <c r="B62" s="20" t="s">
        <v>422</v>
      </c>
      <c r="C62">
        <f>осн!AM62</f>
        <v>310</v>
      </c>
      <c r="D62" s="20" t="e">
        <f>осн!M62</f>
        <v>#REF!</v>
      </c>
      <c r="E62" t="str">
        <f>осн!P62</f>
        <v>c171</v>
      </c>
      <c r="F62" s="20" t="s">
        <v>842</v>
      </c>
      <c r="G62" s="20" t="s">
        <v>2</v>
      </c>
      <c r="H62" s="20" t="s">
        <v>843</v>
      </c>
      <c r="I62" s="20">
        <f>осн!B62</f>
        <v>0</v>
      </c>
      <c r="J62" s="20" t="s">
        <v>844</v>
      </c>
      <c r="K62" s="20" t="s">
        <v>0</v>
      </c>
      <c r="L62" s="20">
        <f>осн!K62</f>
        <v>0</v>
      </c>
      <c r="M62" s="20" t="s">
        <v>3</v>
      </c>
      <c r="N62" s="20" t="s">
        <v>841</v>
      </c>
      <c r="O62" s="20">
        <f>осн!L62</f>
        <v>0</v>
      </c>
      <c r="P62" s="20" t="s">
        <v>3</v>
      </c>
      <c r="Q62" s="20" t="s">
        <v>4</v>
      </c>
      <c r="R62" s="20" t="str">
        <f>осн!S62</f>
        <v/>
      </c>
      <c r="S62" s="20" t="s">
        <v>173</v>
      </c>
      <c r="T62" s="23" t="s">
        <v>174</v>
      </c>
      <c r="U62" t="str">
        <f>осн!P62</f>
        <v>c171</v>
      </c>
      <c r="V62" s="20" t="s">
        <v>175</v>
      </c>
      <c r="W62" t="e">
        <f>осн!G62</f>
        <v>#N/A</v>
      </c>
      <c r="X62" s="20" t="s">
        <v>5</v>
      </c>
      <c r="Z62" s="36" t="e">
        <f t="shared" si="2"/>
        <v>#REF!</v>
      </c>
      <c r="AF62" t="str">
        <f t="shared" si="1"/>
        <v>http://ez.iro51.ru/index.php/c171</v>
      </c>
    </row>
    <row r="63" spans="1:32" x14ac:dyDescent="0.25">
      <c r="A63" s="20" t="s">
        <v>361</v>
      </c>
      <c r="B63" s="20" t="s">
        <v>423</v>
      </c>
      <c r="C63">
        <f>осн!AM63</f>
        <v>311</v>
      </c>
      <c r="D63" s="20" t="e">
        <f>осн!M63</f>
        <v>#REF!</v>
      </c>
      <c r="E63" t="str">
        <f>осн!P63</f>
        <v>c172</v>
      </c>
      <c r="F63" s="20" t="s">
        <v>842</v>
      </c>
      <c r="G63" s="20" t="s">
        <v>2</v>
      </c>
      <c r="H63" s="20" t="s">
        <v>843</v>
      </c>
      <c r="I63" s="20">
        <f>осн!B63</f>
        <v>0</v>
      </c>
      <c r="J63" s="20" t="s">
        <v>844</v>
      </c>
      <c r="K63" s="20" t="s">
        <v>0</v>
      </c>
      <c r="L63" s="20">
        <f>осн!K63</f>
        <v>0</v>
      </c>
      <c r="M63" s="20" t="s">
        <v>3</v>
      </c>
      <c r="N63" s="20" t="s">
        <v>841</v>
      </c>
      <c r="O63" s="20">
        <f>осн!L63</f>
        <v>0</v>
      </c>
      <c r="P63" s="20" t="s">
        <v>3</v>
      </c>
      <c r="Q63" s="20" t="s">
        <v>4</v>
      </c>
      <c r="R63" s="20" t="str">
        <f>осн!S63</f>
        <v/>
      </c>
      <c r="S63" s="20" t="s">
        <v>173</v>
      </c>
      <c r="T63" s="23" t="s">
        <v>174</v>
      </c>
      <c r="U63" t="str">
        <f>осн!P63</f>
        <v>c172</v>
      </c>
      <c r="V63" s="20" t="s">
        <v>175</v>
      </c>
      <c r="W63" t="e">
        <f>осн!G63</f>
        <v>#N/A</v>
      </c>
      <c r="X63" s="20" t="s">
        <v>5</v>
      </c>
      <c r="Z63" s="36" t="e">
        <f t="shared" si="2"/>
        <v>#REF!</v>
      </c>
      <c r="AF63" t="str">
        <f t="shared" si="1"/>
        <v>http://ez.iro51.ru/index.php/c172</v>
      </c>
    </row>
    <row r="64" spans="1:32" x14ac:dyDescent="0.25">
      <c r="A64" s="20" t="s">
        <v>361</v>
      </c>
      <c r="B64" s="20" t="s">
        <v>424</v>
      </c>
      <c r="C64">
        <f>осн!AM64</f>
        <v>312</v>
      </c>
      <c r="D64" s="20" t="e">
        <f>осн!M64</f>
        <v>#REF!</v>
      </c>
      <c r="E64" t="str">
        <f>осн!P64</f>
        <v>c173</v>
      </c>
      <c r="F64" s="20" t="s">
        <v>842</v>
      </c>
      <c r="G64" s="20" t="s">
        <v>2</v>
      </c>
      <c r="H64" s="20" t="s">
        <v>843</v>
      </c>
      <c r="I64" s="20">
        <f>осн!B64</f>
        <v>0</v>
      </c>
      <c r="J64" s="20" t="s">
        <v>844</v>
      </c>
      <c r="K64" s="20" t="s">
        <v>0</v>
      </c>
      <c r="L64" s="20">
        <f>осн!K64</f>
        <v>0</v>
      </c>
      <c r="M64" s="20" t="s">
        <v>3</v>
      </c>
      <c r="N64" s="20" t="s">
        <v>841</v>
      </c>
      <c r="O64" s="20">
        <f>осн!L64</f>
        <v>0</v>
      </c>
      <c r="P64" s="20" t="s">
        <v>3</v>
      </c>
      <c r="Q64" s="20" t="s">
        <v>4</v>
      </c>
      <c r="R64" s="20" t="str">
        <f>осн!S64</f>
        <v/>
      </c>
      <c r="S64" s="20" t="s">
        <v>173</v>
      </c>
      <c r="T64" s="23" t="s">
        <v>174</v>
      </c>
      <c r="U64" t="str">
        <f>осн!P64</f>
        <v>c173</v>
      </c>
      <c r="V64" s="20" t="s">
        <v>175</v>
      </c>
      <c r="W64" t="e">
        <f>осн!G64</f>
        <v>#N/A</v>
      </c>
      <c r="X64" s="20" t="s">
        <v>5</v>
      </c>
      <c r="Z64" s="36" t="e">
        <f t="shared" si="2"/>
        <v>#REF!</v>
      </c>
      <c r="AF64" t="str">
        <f t="shared" si="1"/>
        <v>http://ez.iro51.ru/index.php/c173</v>
      </c>
    </row>
    <row r="65" spans="1:32" x14ac:dyDescent="0.25">
      <c r="A65" s="20" t="s">
        <v>361</v>
      </c>
      <c r="B65" s="20" t="s">
        <v>425</v>
      </c>
      <c r="C65">
        <f>осн!AM65</f>
        <v>313</v>
      </c>
      <c r="D65" s="20" t="e">
        <f>осн!M65</f>
        <v>#REF!</v>
      </c>
      <c r="E65" t="str">
        <f>осн!P65</f>
        <v>c174</v>
      </c>
      <c r="F65" s="20" t="s">
        <v>842</v>
      </c>
      <c r="G65" s="20" t="s">
        <v>2</v>
      </c>
      <c r="H65" s="20" t="s">
        <v>843</v>
      </c>
      <c r="I65" s="20">
        <f>осн!B65</f>
        <v>0</v>
      </c>
      <c r="J65" s="20" t="s">
        <v>844</v>
      </c>
      <c r="K65" s="20" t="s">
        <v>0</v>
      </c>
      <c r="L65" s="20">
        <f>осн!K65</f>
        <v>0</v>
      </c>
      <c r="M65" s="20" t="s">
        <v>3</v>
      </c>
      <c r="N65" s="20" t="s">
        <v>841</v>
      </c>
      <c r="O65" s="20">
        <f>осн!L65</f>
        <v>0</v>
      </c>
      <c r="P65" s="20" t="s">
        <v>3</v>
      </c>
      <c r="Q65" s="20" t="s">
        <v>4</v>
      </c>
      <c r="R65" s="20" t="str">
        <f>осн!S65</f>
        <v/>
      </c>
      <c r="S65" s="20" t="s">
        <v>173</v>
      </c>
      <c r="T65" s="23" t="s">
        <v>174</v>
      </c>
      <c r="U65" t="str">
        <f>осн!P65</f>
        <v>c174</v>
      </c>
      <c r="V65" s="20" t="s">
        <v>175</v>
      </c>
      <c r="W65" t="e">
        <f>осн!G65</f>
        <v>#N/A</v>
      </c>
      <c r="X65" s="20" t="s">
        <v>5</v>
      </c>
      <c r="Z65" s="36" t="e">
        <f t="shared" si="2"/>
        <v>#REF!</v>
      </c>
      <c r="AF65" t="str">
        <f t="shared" si="1"/>
        <v>http://ez.iro51.ru/index.php/c174</v>
      </c>
    </row>
    <row r="66" spans="1:32" x14ac:dyDescent="0.25">
      <c r="A66" s="20" t="s">
        <v>361</v>
      </c>
      <c r="B66" s="20" t="s">
        <v>426</v>
      </c>
      <c r="C66">
        <f>осн!AM66</f>
        <v>314</v>
      </c>
      <c r="D66" s="20" t="e">
        <f>осн!M66</f>
        <v>#REF!</v>
      </c>
      <c r="E66" t="str">
        <f>осн!P66</f>
        <v>c175</v>
      </c>
      <c r="F66" s="20" t="s">
        <v>842</v>
      </c>
      <c r="G66" s="20" t="s">
        <v>2</v>
      </c>
      <c r="H66" s="20" t="s">
        <v>843</v>
      </c>
      <c r="I66" s="20">
        <f>осн!B66</f>
        <v>0</v>
      </c>
      <c r="J66" s="20" t="s">
        <v>844</v>
      </c>
      <c r="K66" s="20" t="s">
        <v>0</v>
      </c>
      <c r="L66" s="20">
        <f>осн!K66</f>
        <v>0</v>
      </c>
      <c r="M66" s="20" t="s">
        <v>3</v>
      </c>
      <c r="N66" s="20" t="s">
        <v>841</v>
      </c>
      <c r="O66" s="20">
        <f>осн!L66</f>
        <v>0</v>
      </c>
      <c r="P66" s="20" t="s">
        <v>3</v>
      </c>
      <c r="Q66" s="20" t="s">
        <v>4</v>
      </c>
      <c r="R66" s="20" t="str">
        <f>осн!S66</f>
        <v/>
      </c>
      <c r="S66" s="20" t="s">
        <v>173</v>
      </c>
      <c r="T66" s="23" t="s">
        <v>174</v>
      </c>
      <c r="U66" t="str">
        <f>осн!P66</f>
        <v>c175</v>
      </c>
      <c r="V66" s="20" t="s">
        <v>175</v>
      </c>
      <c r="W66" t="e">
        <f>осн!G66</f>
        <v>#N/A</v>
      </c>
      <c r="X66" s="20" t="s">
        <v>5</v>
      </c>
      <c r="Z66" s="36" t="e">
        <f t="shared" si="2"/>
        <v>#REF!</v>
      </c>
      <c r="AF66" t="str">
        <f t="shared" si="1"/>
        <v>http://ez.iro51.ru/index.php/c175</v>
      </c>
    </row>
    <row r="67" spans="1:32" x14ac:dyDescent="0.25">
      <c r="A67" s="20" t="s">
        <v>361</v>
      </c>
      <c r="B67" s="20" t="s">
        <v>427</v>
      </c>
      <c r="C67">
        <f>осн!AM67</f>
        <v>315</v>
      </c>
      <c r="D67" s="20" t="e">
        <f>осн!M67</f>
        <v>#REF!</v>
      </c>
      <c r="E67" t="str">
        <f>осн!P67</f>
        <v>c176</v>
      </c>
      <c r="F67" s="20" t="s">
        <v>842</v>
      </c>
      <c r="G67" s="20" t="s">
        <v>2</v>
      </c>
      <c r="H67" s="20" t="s">
        <v>843</v>
      </c>
      <c r="I67" s="20">
        <f>осн!B67</f>
        <v>0</v>
      </c>
      <c r="J67" s="20" t="s">
        <v>844</v>
      </c>
      <c r="K67" s="20" t="s">
        <v>0</v>
      </c>
      <c r="L67" s="20">
        <f>осн!K67</f>
        <v>0</v>
      </c>
      <c r="M67" s="20" t="s">
        <v>3</v>
      </c>
      <c r="N67" s="20" t="s">
        <v>841</v>
      </c>
      <c r="O67" s="20">
        <f>осн!L67</f>
        <v>0</v>
      </c>
      <c r="P67" s="20" t="s">
        <v>3</v>
      </c>
      <c r="Q67" s="20" t="s">
        <v>4</v>
      </c>
      <c r="R67" s="20" t="str">
        <f>осн!S67</f>
        <v/>
      </c>
      <c r="S67" s="20" t="s">
        <v>173</v>
      </c>
      <c r="T67" s="23" t="s">
        <v>174</v>
      </c>
      <c r="U67" t="str">
        <f>осн!P67</f>
        <v>c176</v>
      </c>
      <c r="V67" s="20" t="s">
        <v>175</v>
      </c>
      <c r="W67" t="e">
        <f>осн!G67</f>
        <v>#N/A</v>
      </c>
      <c r="X67" s="20" t="s">
        <v>5</v>
      </c>
      <c r="Z67" s="36" t="e">
        <f t="shared" ref="Z67:Z130" si="3">A67&amp;B67&amp;", "&amp;C67&amp;", '"&amp;D67&amp;"', '"&amp;E67&amp;"', '"&amp;F67&amp;G67&amp;H67&amp;I67&amp;J67&amp;K67&amp;L67&amp;M67&amp;N67&amp;O67&amp;P67&amp;Q67&amp;R67&amp;S67&amp;"''"&amp;T67&amp;U67&amp;"''"&amp;V67&amp;W67&amp;X67</f>
        <v>#REF!</v>
      </c>
      <c r="AF67" t="str">
        <f t="shared" ref="AF67:AF88" si="4">T67&amp;U67</f>
        <v>http://ez.iro51.ru/index.php/c176</v>
      </c>
    </row>
    <row r="68" spans="1:32" x14ac:dyDescent="0.25">
      <c r="A68" s="20" t="s">
        <v>361</v>
      </c>
      <c r="B68" s="20" t="s">
        <v>428</v>
      </c>
      <c r="C68">
        <f>осн!AM68</f>
        <v>316</v>
      </c>
      <c r="D68" s="20" t="e">
        <f>осн!M68</f>
        <v>#REF!</v>
      </c>
      <c r="E68" t="str">
        <f>осн!P68</f>
        <v>c177</v>
      </c>
      <c r="F68" s="20" t="s">
        <v>842</v>
      </c>
      <c r="G68" s="20" t="s">
        <v>2</v>
      </c>
      <c r="H68" s="20" t="s">
        <v>843</v>
      </c>
      <c r="I68" s="20">
        <f>осн!B68</f>
        <v>0</v>
      </c>
      <c r="J68" s="20" t="s">
        <v>844</v>
      </c>
      <c r="K68" s="20" t="s">
        <v>0</v>
      </c>
      <c r="L68" s="20">
        <f>осн!K68</f>
        <v>0</v>
      </c>
      <c r="M68" s="20" t="s">
        <v>3</v>
      </c>
      <c r="N68" s="20" t="s">
        <v>841</v>
      </c>
      <c r="O68" s="20">
        <f>осн!L68</f>
        <v>0</v>
      </c>
      <c r="P68" s="20" t="s">
        <v>3</v>
      </c>
      <c r="Q68" s="20" t="s">
        <v>4</v>
      </c>
      <c r="R68" s="20" t="str">
        <f>осн!S68</f>
        <v/>
      </c>
      <c r="S68" s="20" t="s">
        <v>173</v>
      </c>
      <c r="T68" s="23" t="s">
        <v>174</v>
      </c>
      <c r="U68" t="str">
        <f>осн!P68</f>
        <v>c177</v>
      </c>
      <c r="V68" s="20" t="s">
        <v>175</v>
      </c>
      <c r="W68" t="e">
        <f>осн!G68</f>
        <v>#N/A</v>
      </c>
      <c r="X68" s="20" t="s">
        <v>5</v>
      </c>
      <c r="Z68" s="36" t="e">
        <f t="shared" si="3"/>
        <v>#REF!</v>
      </c>
      <c r="AF68" t="str">
        <f t="shared" si="4"/>
        <v>http://ez.iro51.ru/index.php/c177</v>
      </c>
    </row>
    <row r="69" spans="1:32" x14ac:dyDescent="0.25">
      <c r="A69" s="20" t="s">
        <v>361</v>
      </c>
      <c r="B69" s="20" t="s">
        <v>429</v>
      </c>
      <c r="C69">
        <f>осн!AM69</f>
        <v>317</v>
      </c>
      <c r="D69" s="20" t="e">
        <f>осн!M69</f>
        <v>#REF!</v>
      </c>
      <c r="E69" t="str">
        <f>осн!P69</f>
        <v>c178</v>
      </c>
      <c r="F69" s="20" t="s">
        <v>842</v>
      </c>
      <c r="G69" s="20" t="s">
        <v>2</v>
      </c>
      <c r="H69" s="20" t="s">
        <v>843</v>
      </c>
      <c r="I69" s="20">
        <f>осн!B69</f>
        <v>0</v>
      </c>
      <c r="J69" s="20" t="s">
        <v>844</v>
      </c>
      <c r="K69" s="20" t="s">
        <v>0</v>
      </c>
      <c r="L69" s="20">
        <f>осн!K69</f>
        <v>0</v>
      </c>
      <c r="M69" s="20" t="s">
        <v>3</v>
      </c>
      <c r="N69" s="20" t="s">
        <v>841</v>
      </c>
      <c r="O69" s="20">
        <f>осн!L69</f>
        <v>0</v>
      </c>
      <c r="P69" s="20" t="s">
        <v>3</v>
      </c>
      <c r="Q69" s="20" t="s">
        <v>4</v>
      </c>
      <c r="R69" s="20" t="str">
        <f>осн!S69</f>
        <v/>
      </c>
      <c r="S69" s="20" t="s">
        <v>173</v>
      </c>
      <c r="T69" s="23" t="s">
        <v>174</v>
      </c>
      <c r="U69" t="str">
        <f>осн!P69</f>
        <v>c178</v>
      </c>
      <c r="V69" s="20" t="s">
        <v>175</v>
      </c>
      <c r="W69" t="e">
        <f>осн!G69</f>
        <v>#N/A</v>
      </c>
      <c r="X69" s="20" t="s">
        <v>5</v>
      </c>
      <c r="Z69" s="36" t="e">
        <f t="shared" si="3"/>
        <v>#REF!</v>
      </c>
      <c r="AF69" t="str">
        <f t="shared" si="4"/>
        <v>http://ez.iro51.ru/index.php/c178</v>
      </c>
    </row>
    <row r="70" spans="1:32" x14ac:dyDescent="0.25">
      <c r="A70" s="20" t="s">
        <v>361</v>
      </c>
      <c r="B70" s="20" t="s">
        <v>430</v>
      </c>
      <c r="C70">
        <f>осн!AM70</f>
        <v>318</v>
      </c>
      <c r="D70" s="20" t="e">
        <f>осн!M70</f>
        <v>#REF!</v>
      </c>
      <c r="E70" t="str">
        <f>осн!P70</f>
        <v>c179</v>
      </c>
      <c r="F70" s="20" t="s">
        <v>842</v>
      </c>
      <c r="G70" s="20" t="s">
        <v>2</v>
      </c>
      <c r="H70" s="20" t="s">
        <v>843</v>
      </c>
      <c r="I70" s="20">
        <f>осн!B70</f>
        <v>0</v>
      </c>
      <c r="J70" s="20" t="s">
        <v>844</v>
      </c>
      <c r="K70" s="20" t="s">
        <v>0</v>
      </c>
      <c r="L70" s="20">
        <f>осн!K70</f>
        <v>0</v>
      </c>
      <c r="M70" s="20" t="s">
        <v>3</v>
      </c>
      <c r="N70" s="20" t="s">
        <v>841</v>
      </c>
      <c r="O70" s="20">
        <f>осн!L70</f>
        <v>0</v>
      </c>
      <c r="P70" s="20" t="s">
        <v>3</v>
      </c>
      <c r="Q70" s="20" t="s">
        <v>4</v>
      </c>
      <c r="R70" s="20" t="str">
        <f>осн!S70</f>
        <v/>
      </c>
      <c r="S70" s="20" t="s">
        <v>173</v>
      </c>
      <c r="T70" s="23" t="s">
        <v>174</v>
      </c>
      <c r="U70" t="str">
        <f>осн!P70</f>
        <v>c179</v>
      </c>
      <c r="V70" s="20" t="s">
        <v>175</v>
      </c>
      <c r="W70" t="e">
        <f>осн!G70</f>
        <v>#N/A</v>
      </c>
      <c r="X70" s="20" t="s">
        <v>5</v>
      </c>
      <c r="Z70" s="36" t="e">
        <f t="shared" si="3"/>
        <v>#REF!</v>
      </c>
      <c r="AF70" t="str">
        <f t="shared" si="4"/>
        <v>http://ez.iro51.ru/index.php/c179</v>
      </c>
    </row>
    <row r="71" spans="1:32" x14ac:dyDescent="0.25">
      <c r="A71" s="20" t="s">
        <v>361</v>
      </c>
      <c r="B71" s="20" t="s">
        <v>431</v>
      </c>
      <c r="C71">
        <f>осн!AM71</f>
        <v>319</v>
      </c>
      <c r="D71" s="20" t="e">
        <f>осн!M71</f>
        <v>#REF!</v>
      </c>
      <c r="E71" t="str">
        <f>осн!P71</f>
        <v>c180</v>
      </c>
      <c r="F71" s="20" t="s">
        <v>842</v>
      </c>
      <c r="G71" s="20" t="s">
        <v>2</v>
      </c>
      <c r="H71" s="20" t="s">
        <v>843</v>
      </c>
      <c r="I71" s="20">
        <f>осн!B71</f>
        <v>0</v>
      </c>
      <c r="J71" s="20" t="s">
        <v>844</v>
      </c>
      <c r="K71" s="20" t="s">
        <v>0</v>
      </c>
      <c r="L71" s="20">
        <f>осн!K71</f>
        <v>0</v>
      </c>
      <c r="M71" s="20" t="s">
        <v>3</v>
      </c>
      <c r="N71" s="20" t="s">
        <v>841</v>
      </c>
      <c r="O71" s="20">
        <f>осн!L71</f>
        <v>0</v>
      </c>
      <c r="P71" s="20" t="s">
        <v>3</v>
      </c>
      <c r="Q71" s="20" t="s">
        <v>4</v>
      </c>
      <c r="R71" s="20" t="str">
        <f>осн!S71</f>
        <v/>
      </c>
      <c r="S71" s="20" t="s">
        <v>173</v>
      </c>
      <c r="T71" s="23" t="s">
        <v>174</v>
      </c>
      <c r="U71" t="str">
        <f>осн!P71</f>
        <v>c180</v>
      </c>
      <c r="V71" s="20" t="s">
        <v>175</v>
      </c>
      <c r="W71" t="e">
        <f>осн!G71</f>
        <v>#N/A</v>
      </c>
      <c r="X71" s="20" t="s">
        <v>5</v>
      </c>
      <c r="Z71" s="36" t="e">
        <f t="shared" si="3"/>
        <v>#REF!</v>
      </c>
      <c r="AF71" t="str">
        <f t="shared" si="4"/>
        <v>http://ez.iro51.ru/index.php/c180</v>
      </c>
    </row>
    <row r="72" spans="1:32" x14ac:dyDescent="0.25">
      <c r="A72" s="20" t="s">
        <v>361</v>
      </c>
      <c r="B72" s="20" t="s">
        <v>432</v>
      </c>
      <c r="C72">
        <f>осн!AM72</f>
        <v>320</v>
      </c>
      <c r="D72" s="20" t="e">
        <f>осн!M72</f>
        <v>#REF!</v>
      </c>
      <c r="E72" t="str">
        <f>осн!P72</f>
        <v>c181</v>
      </c>
      <c r="F72" s="20" t="s">
        <v>842</v>
      </c>
      <c r="G72" s="20" t="s">
        <v>2</v>
      </c>
      <c r="H72" s="20" t="s">
        <v>843</v>
      </c>
      <c r="I72" s="20">
        <f>осн!B72</f>
        <v>0</v>
      </c>
      <c r="J72" s="20" t="s">
        <v>844</v>
      </c>
      <c r="K72" s="20" t="s">
        <v>0</v>
      </c>
      <c r="L72" s="20">
        <f>осн!K72</f>
        <v>0</v>
      </c>
      <c r="M72" s="20" t="s">
        <v>3</v>
      </c>
      <c r="N72" s="20" t="s">
        <v>841</v>
      </c>
      <c r="O72" s="20">
        <f>осн!L72</f>
        <v>0</v>
      </c>
      <c r="P72" s="20" t="s">
        <v>3</v>
      </c>
      <c r="Q72" s="20" t="s">
        <v>4</v>
      </c>
      <c r="R72" s="20" t="str">
        <f>осн!S72</f>
        <v/>
      </c>
      <c r="S72" s="20" t="s">
        <v>173</v>
      </c>
      <c r="T72" s="23" t="s">
        <v>174</v>
      </c>
      <c r="U72" t="str">
        <f>осн!P72</f>
        <v>c181</v>
      </c>
      <c r="V72" s="20" t="s">
        <v>175</v>
      </c>
      <c r="W72" t="e">
        <f>осн!G72</f>
        <v>#N/A</v>
      </c>
      <c r="X72" s="20" t="s">
        <v>5</v>
      </c>
      <c r="Z72" s="36" t="e">
        <f t="shared" si="3"/>
        <v>#REF!</v>
      </c>
      <c r="AF72" t="str">
        <f t="shared" si="4"/>
        <v>http://ez.iro51.ru/index.php/c181</v>
      </c>
    </row>
    <row r="73" spans="1:32" x14ac:dyDescent="0.25">
      <c r="A73" s="20" t="s">
        <v>361</v>
      </c>
      <c r="B73" s="20" t="s">
        <v>433</v>
      </c>
      <c r="C73">
        <f>осн!AM73</f>
        <v>321</v>
      </c>
      <c r="D73" s="20" t="e">
        <f>осн!M73</f>
        <v>#REF!</v>
      </c>
      <c r="E73" t="str">
        <f>осн!P73</f>
        <v>c182</v>
      </c>
      <c r="F73" s="20" t="s">
        <v>842</v>
      </c>
      <c r="G73" s="20" t="s">
        <v>2</v>
      </c>
      <c r="H73" s="20" t="s">
        <v>843</v>
      </c>
      <c r="I73" s="20">
        <f>осн!B73</f>
        <v>0</v>
      </c>
      <c r="J73" s="20" t="s">
        <v>844</v>
      </c>
      <c r="K73" s="20" t="s">
        <v>0</v>
      </c>
      <c r="L73" s="20">
        <f>осн!K73</f>
        <v>0</v>
      </c>
      <c r="M73" s="20" t="s">
        <v>3</v>
      </c>
      <c r="N73" s="20" t="s">
        <v>841</v>
      </c>
      <c r="O73" s="20">
        <f>осн!L73</f>
        <v>0</v>
      </c>
      <c r="P73" s="20" t="s">
        <v>3</v>
      </c>
      <c r="Q73" s="20" t="s">
        <v>4</v>
      </c>
      <c r="R73" s="20" t="str">
        <f>осн!S73</f>
        <v/>
      </c>
      <c r="S73" s="20" t="s">
        <v>173</v>
      </c>
      <c r="T73" s="23" t="s">
        <v>174</v>
      </c>
      <c r="U73" t="str">
        <f>осн!P73</f>
        <v>c182</v>
      </c>
      <c r="V73" s="20" t="s">
        <v>175</v>
      </c>
      <c r="W73" t="e">
        <f>осн!G73</f>
        <v>#N/A</v>
      </c>
      <c r="X73" s="20" t="s">
        <v>5</v>
      </c>
      <c r="Z73" s="36" t="e">
        <f t="shared" si="3"/>
        <v>#REF!</v>
      </c>
      <c r="AF73" t="str">
        <f t="shared" si="4"/>
        <v>http://ez.iro51.ru/index.php/c182</v>
      </c>
    </row>
    <row r="74" spans="1:32" x14ac:dyDescent="0.25">
      <c r="A74" s="20" t="s">
        <v>361</v>
      </c>
      <c r="B74" s="20" t="s">
        <v>434</v>
      </c>
      <c r="C74">
        <f>осн!AM74</f>
        <v>322</v>
      </c>
      <c r="D74" s="20" t="e">
        <f>осн!M74</f>
        <v>#REF!</v>
      </c>
      <c r="E74" t="str">
        <f>осн!P74</f>
        <v>c183</v>
      </c>
      <c r="F74" s="20" t="s">
        <v>842</v>
      </c>
      <c r="G74" s="20" t="s">
        <v>2</v>
      </c>
      <c r="H74" s="20" t="s">
        <v>843</v>
      </c>
      <c r="I74" s="20">
        <f>осн!B74</f>
        <v>0</v>
      </c>
      <c r="J74" s="20" t="s">
        <v>844</v>
      </c>
      <c r="K74" s="20" t="s">
        <v>0</v>
      </c>
      <c r="L74" s="20">
        <f>осн!K74</f>
        <v>0</v>
      </c>
      <c r="M74" s="20" t="s">
        <v>3</v>
      </c>
      <c r="N74" s="20" t="s">
        <v>841</v>
      </c>
      <c r="O74" s="20">
        <f>осн!L74</f>
        <v>0</v>
      </c>
      <c r="P74" s="20" t="s">
        <v>3</v>
      </c>
      <c r="Q74" s="20" t="s">
        <v>4</v>
      </c>
      <c r="R74" s="20" t="str">
        <f>осн!S74</f>
        <v/>
      </c>
      <c r="S74" s="20" t="s">
        <v>173</v>
      </c>
      <c r="T74" s="23" t="s">
        <v>174</v>
      </c>
      <c r="U74" t="str">
        <f>осн!P74</f>
        <v>c183</v>
      </c>
      <c r="V74" s="20" t="s">
        <v>175</v>
      </c>
      <c r="W74" t="e">
        <f>осн!G74</f>
        <v>#N/A</v>
      </c>
      <c r="X74" s="20" t="s">
        <v>5</v>
      </c>
      <c r="Z74" s="36" t="e">
        <f t="shared" si="3"/>
        <v>#REF!</v>
      </c>
      <c r="AF74" t="str">
        <f t="shared" si="4"/>
        <v>http://ez.iro51.ru/index.php/c183</v>
      </c>
    </row>
    <row r="75" spans="1:32" x14ac:dyDescent="0.25">
      <c r="A75" s="20" t="s">
        <v>361</v>
      </c>
      <c r="B75" s="20" t="s">
        <v>435</v>
      </c>
      <c r="C75">
        <f>осн!AM75</f>
        <v>323</v>
      </c>
      <c r="D75" s="20" t="e">
        <f>осн!M75</f>
        <v>#REF!</v>
      </c>
      <c r="E75" t="str">
        <f>осн!P75</f>
        <v>c184</v>
      </c>
      <c r="F75" s="20" t="s">
        <v>842</v>
      </c>
      <c r="G75" s="20" t="s">
        <v>2</v>
      </c>
      <c r="H75" s="20" t="s">
        <v>843</v>
      </c>
      <c r="I75" s="20">
        <f>осн!B75</f>
        <v>0</v>
      </c>
      <c r="J75" s="20" t="s">
        <v>844</v>
      </c>
      <c r="K75" s="20" t="s">
        <v>0</v>
      </c>
      <c r="L75" s="20">
        <f>осн!K75</f>
        <v>0</v>
      </c>
      <c r="M75" s="20" t="s">
        <v>3</v>
      </c>
      <c r="N75" s="20" t="s">
        <v>841</v>
      </c>
      <c r="O75" s="20">
        <f>осн!L75</f>
        <v>0</v>
      </c>
      <c r="P75" s="20" t="s">
        <v>3</v>
      </c>
      <c r="Q75" s="20" t="s">
        <v>4</v>
      </c>
      <c r="R75" s="20" t="str">
        <f>осн!S75</f>
        <v/>
      </c>
      <c r="S75" s="20" t="s">
        <v>173</v>
      </c>
      <c r="T75" s="23" t="s">
        <v>174</v>
      </c>
      <c r="U75" t="str">
        <f>осн!P75</f>
        <v>c184</v>
      </c>
      <c r="V75" s="20" t="s">
        <v>175</v>
      </c>
      <c r="W75" t="e">
        <f>осн!G75</f>
        <v>#N/A</v>
      </c>
      <c r="X75" s="20" t="s">
        <v>5</v>
      </c>
      <c r="Z75" s="36" t="e">
        <f t="shared" si="3"/>
        <v>#REF!</v>
      </c>
      <c r="AF75" t="str">
        <f t="shared" si="4"/>
        <v>http://ez.iro51.ru/index.php/c184</v>
      </c>
    </row>
    <row r="76" spans="1:32" x14ac:dyDescent="0.25">
      <c r="A76" s="20" t="s">
        <v>361</v>
      </c>
      <c r="B76" s="20" t="s">
        <v>436</v>
      </c>
      <c r="C76">
        <f>осн!AM76</f>
        <v>324</v>
      </c>
      <c r="D76" s="20" t="e">
        <f>осн!M76</f>
        <v>#REF!</v>
      </c>
      <c r="E76" t="str">
        <f>осн!P76</f>
        <v>c185</v>
      </c>
      <c r="F76" s="20" t="s">
        <v>842</v>
      </c>
      <c r="G76" s="20" t="s">
        <v>2</v>
      </c>
      <c r="H76" s="20" t="s">
        <v>843</v>
      </c>
      <c r="I76" s="20">
        <f>осн!B76</f>
        <v>0</v>
      </c>
      <c r="J76" s="20" t="s">
        <v>844</v>
      </c>
      <c r="K76" s="20" t="s">
        <v>0</v>
      </c>
      <c r="L76" s="20">
        <f>осн!K76</f>
        <v>0</v>
      </c>
      <c r="M76" s="20" t="s">
        <v>3</v>
      </c>
      <c r="N76" s="20" t="s">
        <v>841</v>
      </c>
      <c r="O76" s="20">
        <f>осн!L76</f>
        <v>0</v>
      </c>
      <c r="P76" s="20" t="s">
        <v>3</v>
      </c>
      <c r="Q76" s="20" t="s">
        <v>4</v>
      </c>
      <c r="R76" s="20" t="str">
        <f>осн!S76</f>
        <v/>
      </c>
      <c r="S76" s="20" t="s">
        <v>173</v>
      </c>
      <c r="T76" s="23" t="s">
        <v>174</v>
      </c>
      <c r="U76" t="str">
        <f>осн!P76</f>
        <v>c185</v>
      </c>
      <c r="V76" s="20" t="s">
        <v>175</v>
      </c>
      <c r="W76" t="e">
        <f>осн!G76</f>
        <v>#N/A</v>
      </c>
      <c r="X76" s="20" t="s">
        <v>5</v>
      </c>
      <c r="Z76" s="36" t="e">
        <f t="shared" si="3"/>
        <v>#REF!</v>
      </c>
      <c r="AF76" t="str">
        <f t="shared" si="4"/>
        <v>http://ez.iro51.ru/index.php/c185</v>
      </c>
    </row>
    <row r="77" spans="1:32" x14ac:dyDescent="0.25">
      <c r="A77" s="20" t="s">
        <v>361</v>
      </c>
      <c r="B77" s="20" t="s">
        <v>437</v>
      </c>
      <c r="C77">
        <f>осн!AM77</f>
        <v>325</v>
      </c>
      <c r="D77" s="20" t="e">
        <f>осн!M77</f>
        <v>#REF!</v>
      </c>
      <c r="E77" t="str">
        <f>осн!P77</f>
        <v>c186</v>
      </c>
      <c r="F77" s="20" t="s">
        <v>842</v>
      </c>
      <c r="G77" s="20" t="s">
        <v>2</v>
      </c>
      <c r="H77" s="20" t="s">
        <v>843</v>
      </c>
      <c r="I77" s="20">
        <f>осн!B77</f>
        <v>0</v>
      </c>
      <c r="J77" s="20" t="s">
        <v>844</v>
      </c>
      <c r="K77" s="20" t="s">
        <v>0</v>
      </c>
      <c r="L77" s="20">
        <f>осн!K77</f>
        <v>0</v>
      </c>
      <c r="M77" s="20" t="s">
        <v>3</v>
      </c>
      <c r="N77" s="20" t="s">
        <v>841</v>
      </c>
      <c r="O77" s="20">
        <f>осн!L77</f>
        <v>0</v>
      </c>
      <c r="P77" s="20" t="s">
        <v>3</v>
      </c>
      <c r="Q77" s="20" t="s">
        <v>4</v>
      </c>
      <c r="R77" s="20" t="str">
        <f>осн!S77</f>
        <v/>
      </c>
      <c r="S77" s="20" t="s">
        <v>173</v>
      </c>
      <c r="T77" s="23" t="s">
        <v>174</v>
      </c>
      <c r="U77" t="str">
        <f>осн!P77</f>
        <v>c186</v>
      </c>
      <c r="V77" s="20" t="s">
        <v>175</v>
      </c>
      <c r="W77" t="e">
        <f>осн!G77</f>
        <v>#N/A</v>
      </c>
      <c r="X77" s="20" t="s">
        <v>5</v>
      </c>
      <c r="Z77" s="36" t="e">
        <f t="shared" si="3"/>
        <v>#REF!</v>
      </c>
      <c r="AF77" t="str">
        <f t="shared" si="4"/>
        <v>http://ez.iro51.ru/index.php/c186</v>
      </c>
    </row>
    <row r="78" spans="1:32" x14ac:dyDescent="0.25">
      <c r="A78" s="20" t="s">
        <v>361</v>
      </c>
      <c r="B78" s="20" t="s">
        <v>438</v>
      </c>
      <c r="C78">
        <f>осн!AM78</f>
        <v>326</v>
      </c>
      <c r="D78" s="20" t="e">
        <f>осн!M78</f>
        <v>#REF!</v>
      </c>
      <c r="E78" t="str">
        <f>осн!P78</f>
        <v>c187</v>
      </c>
      <c r="F78" s="20" t="s">
        <v>842</v>
      </c>
      <c r="G78" s="20" t="s">
        <v>2</v>
      </c>
      <c r="H78" s="20" t="s">
        <v>843</v>
      </c>
      <c r="I78" s="20">
        <f>осн!B78</f>
        <v>0</v>
      </c>
      <c r="J78" s="20" t="s">
        <v>844</v>
      </c>
      <c r="K78" s="20" t="s">
        <v>0</v>
      </c>
      <c r="L78" s="20">
        <f>осн!K78</f>
        <v>0</v>
      </c>
      <c r="M78" s="20" t="s">
        <v>3</v>
      </c>
      <c r="N78" s="20" t="s">
        <v>841</v>
      </c>
      <c r="O78" s="20">
        <f>осн!L78</f>
        <v>0</v>
      </c>
      <c r="P78" s="20" t="s">
        <v>3</v>
      </c>
      <c r="Q78" s="20" t="s">
        <v>4</v>
      </c>
      <c r="R78" s="20" t="str">
        <f>осн!S78</f>
        <v/>
      </c>
      <c r="S78" s="20" t="s">
        <v>173</v>
      </c>
      <c r="T78" s="23" t="s">
        <v>174</v>
      </c>
      <c r="U78" t="str">
        <f>осн!P78</f>
        <v>c187</v>
      </c>
      <c r="V78" s="20" t="s">
        <v>175</v>
      </c>
      <c r="W78" t="e">
        <f>осн!G78</f>
        <v>#N/A</v>
      </c>
      <c r="X78" s="20" t="s">
        <v>5</v>
      </c>
      <c r="Z78" s="36" t="e">
        <f t="shared" si="3"/>
        <v>#REF!</v>
      </c>
      <c r="AF78" t="str">
        <f t="shared" si="4"/>
        <v>http://ez.iro51.ru/index.php/c187</v>
      </c>
    </row>
    <row r="79" spans="1:32" x14ac:dyDescent="0.25">
      <c r="A79" s="20" t="s">
        <v>361</v>
      </c>
      <c r="B79" s="20" t="s">
        <v>439</v>
      </c>
      <c r="C79">
        <f>осн!AM79</f>
        <v>327</v>
      </c>
      <c r="D79" s="20" t="e">
        <f>осн!M79</f>
        <v>#REF!</v>
      </c>
      <c r="E79" t="str">
        <f>осн!P79</f>
        <v>c188</v>
      </c>
      <c r="F79" s="20" t="s">
        <v>842</v>
      </c>
      <c r="G79" s="20" t="s">
        <v>2</v>
      </c>
      <c r="H79" s="20" t="s">
        <v>843</v>
      </c>
      <c r="I79" s="20">
        <f>осн!B79</f>
        <v>0</v>
      </c>
      <c r="J79" s="20" t="s">
        <v>844</v>
      </c>
      <c r="K79" s="20" t="s">
        <v>0</v>
      </c>
      <c r="L79" s="20">
        <f>осн!K79</f>
        <v>0</v>
      </c>
      <c r="M79" s="20" t="s">
        <v>3</v>
      </c>
      <c r="N79" s="20" t="s">
        <v>841</v>
      </c>
      <c r="O79" s="20">
        <f>осн!L79</f>
        <v>0</v>
      </c>
      <c r="P79" s="20" t="s">
        <v>3</v>
      </c>
      <c r="Q79" s="20" t="s">
        <v>4</v>
      </c>
      <c r="R79" s="20" t="str">
        <f>осн!S79</f>
        <v/>
      </c>
      <c r="S79" s="20" t="s">
        <v>173</v>
      </c>
      <c r="T79" s="23" t="s">
        <v>174</v>
      </c>
      <c r="U79" t="str">
        <f>осн!P79</f>
        <v>c188</v>
      </c>
      <c r="V79" s="20" t="s">
        <v>175</v>
      </c>
      <c r="W79" t="e">
        <f>осн!G79</f>
        <v>#N/A</v>
      </c>
      <c r="X79" s="20" t="s">
        <v>5</v>
      </c>
      <c r="Z79" s="36" t="e">
        <f t="shared" si="3"/>
        <v>#REF!</v>
      </c>
      <c r="AF79" t="str">
        <f t="shared" si="4"/>
        <v>http://ez.iro51.ru/index.php/c188</v>
      </c>
    </row>
    <row r="80" spans="1:32" x14ac:dyDescent="0.25">
      <c r="A80" s="20" t="s">
        <v>361</v>
      </c>
      <c r="B80" s="20" t="s">
        <v>440</v>
      </c>
      <c r="C80">
        <f>осн!AM80</f>
        <v>328</v>
      </c>
      <c r="D80" s="20" t="e">
        <f>осн!M80</f>
        <v>#REF!</v>
      </c>
      <c r="E80" t="str">
        <f>осн!P80</f>
        <v>c189</v>
      </c>
      <c r="F80" s="20" t="s">
        <v>842</v>
      </c>
      <c r="G80" s="20" t="s">
        <v>2</v>
      </c>
      <c r="H80" s="20" t="s">
        <v>843</v>
      </c>
      <c r="I80" s="20">
        <f>осн!B80</f>
        <v>0</v>
      </c>
      <c r="J80" s="20" t="s">
        <v>844</v>
      </c>
      <c r="K80" s="20" t="s">
        <v>0</v>
      </c>
      <c r="L80" s="20">
        <f>осн!K80</f>
        <v>0</v>
      </c>
      <c r="M80" s="20" t="s">
        <v>3</v>
      </c>
      <c r="N80" s="20" t="s">
        <v>841</v>
      </c>
      <c r="O80" s="20">
        <f>осн!L80</f>
        <v>0</v>
      </c>
      <c r="P80" s="20" t="s">
        <v>3</v>
      </c>
      <c r="Q80" s="20" t="s">
        <v>4</v>
      </c>
      <c r="R80" s="20" t="str">
        <f>осн!S80</f>
        <v/>
      </c>
      <c r="S80" s="20" t="s">
        <v>173</v>
      </c>
      <c r="T80" s="23" t="s">
        <v>174</v>
      </c>
      <c r="U80" t="str">
        <f>осн!P80</f>
        <v>c189</v>
      </c>
      <c r="V80" s="20" t="s">
        <v>175</v>
      </c>
      <c r="W80" t="e">
        <f>осн!G80</f>
        <v>#N/A</v>
      </c>
      <c r="X80" s="20" t="s">
        <v>5</v>
      </c>
      <c r="Z80" s="36" t="e">
        <f t="shared" si="3"/>
        <v>#REF!</v>
      </c>
      <c r="AF80" t="str">
        <f t="shared" si="4"/>
        <v>http://ez.iro51.ru/index.php/c189</v>
      </c>
    </row>
    <row r="81" spans="1:32" x14ac:dyDescent="0.25">
      <c r="A81" s="20" t="s">
        <v>361</v>
      </c>
      <c r="B81" s="20" t="s">
        <v>441</v>
      </c>
      <c r="C81">
        <f>осн!AM81</f>
        <v>329</v>
      </c>
      <c r="D81" s="20" t="e">
        <f>осн!M81</f>
        <v>#REF!</v>
      </c>
      <c r="E81" t="str">
        <f>осн!P81</f>
        <v>c190</v>
      </c>
      <c r="F81" s="20" t="s">
        <v>842</v>
      </c>
      <c r="G81" s="20" t="s">
        <v>2</v>
      </c>
      <c r="H81" s="20" t="s">
        <v>843</v>
      </c>
      <c r="I81" s="20">
        <f>осн!B81</f>
        <v>0</v>
      </c>
      <c r="J81" s="20" t="s">
        <v>844</v>
      </c>
      <c r="K81" s="20" t="s">
        <v>0</v>
      </c>
      <c r="L81" s="20">
        <f>осн!K81</f>
        <v>0</v>
      </c>
      <c r="M81" s="20" t="s">
        <v>3</v>
      </c>
      <c r="N81" s="20" t="s">
        <v>841</v>
      </c>
      <c r="O81" s="20">
        <f>осн!L81</f>
        <v>0</v>
      </c>
      <c r="P81" s="20" t="s">
        <v>3</v>
      </c>
      <c r="Q81" s="20" t="s">
        <v>4</v>
      </c>
      <c r="R81" s="20" t="str">
        <f>осн!S81</f>
        <v/>
      </c>
      <c r="S81" s="20" t="s">
        <v>173</v>
      </c>
      <c r="T81" s="23" t="s">
        <v>174</v>
      </c>
      <c r="U81" t="str">
        <f>осн!P81</f>
        <v>c190</v>
      </c>
      <c r="V81" s="20" t="s">
        <v>175</v>
      </c>
      <c r="W81" t="e">
        <f>осн!G81</f>
        <v>#N/A</v>
      </c>
      <c r="X81" s="20" t="s">
        <v>5</v>
      </c>
      <c r="Z81" s="36" t="e">
        <f t="shared" si="3"/>
        <v>#REF!</v>
      </c>
      <c r="AF81" t="str">
        <f t="shared" si="4"/>
        <v>http://ez.iro51.ru/index.php/c190</v>
      </c>
    </row>
    <row r="82" spans="1:32" x14ac:dyDescent="0.25">
      <c r="A82" s="20" t="s">
        <v>361</v>
      </c>
      <c r="B82" s="20" t="s">
        <v>442</v>
      </c>
      <c r="C82">
        <f>осн!AM82</f>
        <v>330</v>
      </c>
      <c r="D82" s="20" t="e">
        <f>осн!M82</f>
        <v>#REF!</v>
      </c>
      <c r="E82" t="str">
        <f>осн!P82</f>
        <v>c191</v>
      </c>
      <c r="F82" s="20" t="s">
        <v>842</v>
      </c>
      <c r="G82" s="20" t="s">
        <v>2</v>
      </c>
      <c r="H82" s="20" t="s">
        <v>843</v>
      </c>
      <c r="I82" s="20">
        <f>осн!B82</f>
        <v>0</v>
      </c>
      <c r="J82" s="20" t="s">
        <v>844</v>
      </c>
      <c r="K82" s="20" t="s">
        <v>0</v>
      </c>
      <c r="L82" s="20">
        <f>осн!K82</f>
        <v>0</v>
      </c>
      <c r="M82" s="20" t="s">
        <v>3</v>
      </c>
      <c r="N82" s="20" t="s">
        <v>841</v>
      </c>
      <c r="O82" s="20">
        <f>осн!L82</f>
        <v>0</v>
      </c>
      <c r="P82" s="20" t="s">
        <v>3</v>
      </c>
      <c r="Q82" s="20" t="s">
        <v>4</v>
      </c>
      <c r="R82" s="20" t="str">
        <f>осн!S82</f>
        <v/>
      </c>
      <c r="S82" s="20" t="s">
        <v>173</v>
      </c>
      <c r="T82" s="23" t="s">
        <v>174</v>
      </c>
      <c r="U82" t="str">
        <f>осн!P82</f>
        <v>c191</v>
      </c>
      <c r="V82" s="20" t="s">
        <v>175</v>
      </c>
      <c r="W82" t="e">
        <f>осн!G82</f>
        <v>#N/A</v>
      </c>
      <c r="X82" s="20" t="s">
        <v>5</v>
      </c>
      <c r="Z82" s="36" t="e">
        <f t="shared" si="3"/>
        <v>#REF!</v>
      </c>
      <c r="AF82" t="str">
        <f t="shared" si="4"/>
        <v>http://ez.iro51.ru/index.php/c191</v>
      </c>
    </row>
    <row r="83" spans="1:32" x14ac:dyDescent="0.25">
      <c r="A83" s="20" t="s">
        <v>361</v>
      </c>
      <c r="B83" s="20" t="s">
        <v>443</v>
      </c>
      <c r="C83">
        <f>осн!AM83</f>
        <v>331</v>
      </c>
      <c r="D83" s="20" t="e">
        <f>осн!M83</f>
        <v>#REF!</v>
      </c>
      <c r="E83" t="str">
        <f>осн!P83</f>
        <v>c192</v>
      </c>
      <c r="F83" s="20" t="s">
        <v>842</v>
      </c>
      <c r="G83" s="20" t="s">
        <v>2</v>
      </c>
      <c r="H83" s="20" t="s">
        <v>843</v>
      </c>
      <c r="I83" s="20">
        <f>осн!B83</f>
        <v>0</v>
      </c>
      <c r="J83" s="20" t="s">
        <v>844</v>
      </c>
      <c r="K83" s="20" t="s">
        <v>0</v>
      </c>
      <c r="L83" s="20">
        <f>осн!K83</f>
        <v>0</v>
      </c>
      <c r="M83" s="20" t="s">
        <v>3</v>
      </c>
      <c r="N83" s="20" t="s">
        <v>841</v>
      </c>
      <c r="O83" s="20">
        <f>осн!L83</f>
        <v>0</v>
      </c>
      <c r="P83" s="20" t="s">
        <v>3</v>
      </c>
      <c r="Q83" s="20" t="s">
        <v>4</v>
      </c>
      <c r="R83" s="20" t="str">
        <f>осн!S83</f>
        <v/>
      </c>
      <c r="S83" s="20" t="s">
        <v>173</v>
      </c>
      <c r="T83" s="23" t="s">
        <v>174</v>
      </c>
      <c r="U83" t="str">
        <f>осн!P83</f>
        <v>c192</v>
      </c>
      <c r="V83" s="20" t="s">
        <v>175</v>
      </c>
      <c r="W83" t="e">
        <f>осн!G83</f>
        <v>#N/A</v>
      </c>
      <c r="X83" s="20" t="s">
        <v>5</v>
      </c>
      <c r="Z83" s="36" t="e">
        <f t="shared" si="3"/>
        <v>#REF!</v>
      </c>
      <c r="AF83" t="str">
        <f t="shared" si="4"/>
        <v>http://ez.iro51.ru/index.php/c192</v>
      </c>
    </row>
    <row r="84" spans="1:32" x14ac:dyDescent="0.25">
      <c r="A84" s="20" t="s">
        <v>361</v>
      </c>
      <c r="B84" s="20" t="s">
        <v>444</v>
      </c>
      <c r="C84">
        <f>осн!AM84</f>
        <v>332</v>
      </c>
      <c r="D84" s="20" t="e">
        <f>осн!M84</f>
        <v>#REF!</v>
      </c>
      <c r="E84" t="str">
        <f>осн!P84</f>
        <v>c193</v>
      </c>
      <c r="F84" s="20" t="s">
        <v>842</v>
      </c>
      <c r="G84" s="20" t="s">
        <v>2</v>
      </c>
      <c r="H84" s="20" t="s">
        <v>843</v>
      </c>
      <c r="I84" s="20">
        <f>осн!B84</f>
        <v>0</v>
      </c>
      <c r="J84" s="20" t="s">
        <v>844</v>
      </c>
      <c r="K84" s="20" t="s">
        <v>0</v>
      </c>
      <c r="L84" s="20">
        <f>осн!K84</f>
        <v>0</v>
      </c>
      <c r="M84" s="20" t="s">
        <v>3</v>
      </c>
      <c r="N84" s="20" t="s">
        <v>841</v>
      </c>
      <c r="O84" s="20">
        <f>осн!L84</f>
        <v>0</v>
      </c>
      <c r="P84" s="20" t="s">
        <v>3</v>
      </c>
      <c r="Q84" s="20" t="s">
        <v>4</v>
      </c>
      <c r="R84" s="20" t="str">
        <f>осн!S84</f>
        <v/>
      </c>
      <c r="S84" s="20" t="s">
        <v>173</v>
      </c>
      <c r="T84" s="23" t="s">
        <v>174</v>
      </c>
      <c r="U84" t="str">
        <f>осн!P84</f>
        <v>c193</v>
      </c>
      <c r="V84" s="20" t="s">
        <v>175</v>
      </c>
      <c r="W84" t="e">
        <f>осн!G84</f>
        <v>#N/A</v>
      </c>
      <c r="X84" s="20" t="s">
        <v>5</v>
      </c>
      <c r="Z84" s="36" t="e">
        <f t="shared" si="3"/>
        <v>#REF!</v>
      </c>
      <c r="AF84" t="str">
        <f t="shared" si="4"/>
        <v>http://ez.iro51.ru/index.php/c193</v>
      </c>
    </row>
    <row r="85" spans="1:32" x14ac:dyDescent="0.25">
      <c r="A85" s="20" t="s">
        <v>361</v>
      </c>
      <c r="B85" s="20" t="s">
        <v>445</v>
      </c>
      <c r="C85">
        <f>осн!AM85</f>
        <v>333</v>
      </c>
      <c r="D85" s="20" t="e">
        <f>осн!M85</f>
        <v>#REF!</v>
      </c>
      <c r="E85" t="str">
        <f>осн!P85</f>
        <v>c194</v>
      </c>
      <c r="F85" s="20" t="s">
        <v>842</v>
      </c>
      <c r="G85" s="20" t="s">
        <v>2</v>
      </c>
      <c r="H85" s="20" t="s">
        <v>843</v>
      </c>
      <c r="I85" s="20">
        <f>осн!B85</f>
        <v>0</v>
      </c>
      <c r="J85" s="20" t="s">
        <v>844</v>
      </c>
      <c r="K85" s="20" t="s">
        <v>0</v>
      </c>
      <c r="L85" s="20">
        <f>осн!K85</f>
        <v>0</v>
      </c>
      <c r="M85" s="20" t="s">
        <v>3</v>
      </c>
      <c r="N85" s="20" t="s">
        <v>841</v>
      </c>
      <c r="O85" s="20">
        <f>осн!L85</f>
        <v>0</v>
      </c>
      <c r="P85" s="20" t="s">
        <v>3</v>
      </c>
      <c r="Q85" s="20" t="s">
        <v>4</v>
      </c>
      <c r="R85" s="20" t="str">
        <f>осн!S85</f>
        <v/>
      </c>
      <c r="S85" s="20" t="s">
        <v>173</v>
      </c>
      <c r="T85" s="23" t="s">
        <v>174</v>
      </c>
      <c r="U85" t="str">
        <f>осн!P85</f>
        <v>c194</v>
      </c>
      <c r="V85" s="20" t="s">
        <v>175</v>
      </c>
      <c r="W85" t="e">
        <f>осн!G85</f>
        <v>#N/A</v>
      </c>
      <c r="X85" s="20" t="s">
        <v>5</v>
      </c>
      <c r="Z85" s="36" t="e">
        <f t="shared" si="3"/>
        <v>#REF!</v>
      </c>
      <c r="AF85" t="str">
        <f t="shared" si="4"/>
        <v>http://ez.iro51.ru/index.php/c194</v>
      </c>
    </row>
    <row r="86" spans="1:32" x14ac:dyDescent="0.25">
      <c r="A86" s="20" t="s">
        <v>361</v>
      </c>
      <c r="B86" s="20" t="s">
        <v>446</v>
      </c>
      <c r="C86">
        <f>осн!AM86</f>
        <v>334</v>
      </c>
      <c r="D86" s="20" t="e">
        <f>осн!M86</f>
        <v>#REF!</v>
      </c>
      <c r="E86" t="str">
        <f>осн!P86</f>
        <v>c195</v>
      </c>
      <c r="F86" s="20" t="s">
        <v>842</v>
      </c>
      <c r="G86" s="20" t="s">
        <v>2</v>
      </c>
      <c r="H86" s="20" t="s">
        <v>843</v>
      </c>
      <c r="I86" s="20">
        <f>осн!B86</f>
        <v>0</v>
      </c>
      <c r="J86" s="20" t="s">
        <v>844</v>
      </c>
      <c r="K86" s="20" t="s">
        <v>0</v>
      </c>
      <c r="L86" s="20">
        <f>осн!K86</f>
        <v>0</v>
      </c>
      <c r="M86" s="20" t="s">
        <v>3</v>
      </c>
      <c r="N86" s="20" t="s">
        <v>841</v>
      </c>
      <c r="O86" s="20">
        <f>осн!L86</f>
        <v>0</v>
      </c>
      <c r="P86" s="20" t="s">
        <v>3</v>
      </c>
      <c r="Q86" s="20" t="s">
        <v>4</v>
      </c>
      <c r="R86" s="20" t="str">
        <f>осн!S86</f>
        <v/>
      </c>
      <c r="S86" s="20" t="s">
        <v>173</v>
      </c>
      <c r="T86" s="23" t="s">
        <v>174</v>
      </c>
      <c r="U86" t="str">
        <f>осн!P86</f>
        <v>c195</v>
      </c>
      <c r="V86" s="20" t="s">
        <v>175</v>
      </c>
      <c r="W86" t="e">
        <f>осн!G86</f>
        <v>#N/A</v>
      </c>
      <c r="X86" s="20" t="s">
        <v>5</v>
      </c>
      <c r="Z86" s="36" t="e">
        <f t="shared" si="3"/>
        <v>#REF!</v>
      </c>
      <c r="AF86" t="str">
        <f t="shared" si="4"/>
        <v>http://ez.iro51.ru/index.php/c195</v>
      </c>
    </row>
    <row r="87" spans="1:32" x14ac:dyDescent="0.25">
      <c r="A87" s="20" t="s">
        <v>361</v>
      </c>
      <c r="B87" s="20" t="s">
        <v>447</v>
      </c>
      <c r="C87">
        <f>осн!AM87</f>
        <v>335</v>
      </c>
      <c r="D87" s="20" t="e">
        <f>осн!M87</f>
        <v>#REF!</v>
      </c>
      <c r="E87" t="str">
        <f>осн!P87</f>
        <v>c196</v>
      </c>
      <c r="F87" s="20" t="s">
        <v>842</v>
      </c>
      <c r="G87" s="20" t="s">
        <v>2</v>
      </c>
      <c r="H87" s="20" t="s">
        <v>843</v>
      </c>
      <c r="I87" s="20">
        <f>осн!B87</f>
        <v>0</v>
      </c>
      <c r="J87" s="20" t="s">
        <v>844</v>
      </c>
      <c r="K87" s="20" t="s">
        <v>0</v>
      </c>
      <c r="L87" s="20">
        <f>осн!K87</f>
        <v>0</v>
      </c>
      <c r="M87" s="20" t="s">
        <v>3</v>
      </c>
      <c r="N87" s="20" t="s">
        <v>841</v>
      </c>
      <c r="O87" s="20">
        <f>осн!L87</f>
        <v>0</v>
      </c>
      <c r="P87" s="20" t="s">
        <v>3</v>
      </c>
      <c r="Q87" s="20" t="s">
        <v>4</v>
      </c>
      <c r="R87" s="20" t="str">
        <f>осн!S87</f>
        <v/>
      </c>
      <c r="S87" s="20" t="s">
        <v>173</v>
      </c>
      <c r="T87" s="23" t="s">
        <v>174</v>
      </c>
      <c r="U87" t="str">
        <f>осн!P87</f>
        <v>c196</v>
      </c>
      <c r="V87" s="20" t="s">
        <v>175</v>
      </c>
      <c r="W87" t="e">
        <f>осн!G87</f>
        <v>#N/A</v>
      </c>
      <c r="X87" s="20" t="s">
        <v>5</v>
      </c>
      <c r="Z87" s="36" t="e">
        <f t="shared" si="3"/>
        <v>#REF!</v>
      </c>
      <c r="AF87" t="str">
        <f t="shared" si="4"/>
        <v>http://ez.iro51.ru/index.php/c196</v>
      </c>
    </row>
    <row r="88" spans="1:32" x14ac:dyDescent="0.25">
      <c r="A88" s="20" t="s">
        <v>361</v>
      </c>
      <c r="B88" s="20" t="s">
        <v>448</v>
      </c>
      <c r="C88">
        <f>осн!AM88</f>
        <v>336</v>
      </c>
      <c r="D88" s="20" t="e">
        <f>осн!M88</f>
        <v>#REF!</v>
      </c>
      <c r="E88" t="str">
        <f>осн!P88</f>
        <v>c197</v>
      </c>
      <c r="F88" s="20" t="s">
        <v>842</v>
      </c>
      <c r="G88" s="20" t="s">
        <v>2</v>
      </c>
      <c r="H88" s="20" t="s">
        <v>843</v>
      </c>
      <c r="I88" s="20">
        <f>осн!B88</f>
        <v>0</v>
      </c>
      <c r="J88" s="20" t="s">
        <v>844</v>
      </c>
      <c r="K88" s="20" t="s">
        <v>0</v>
      </c>
      <c r="L88" s="20">
        <f>осн!K88</f>
        <v>0</v>
      </c>
      <c r="M88" s="20" t="s">
        <v>3</v>
      </c>
      <c r="N88" s="20" t="s">
        <v>841</v>
      </c>
      <c r="O88" s="20">
        <f>осн!L88</f>
        <v>0</v>
      </c>
      <c r="P88" s="20" t="s">
        <v>3</v>
      </c>
      <c r="Q88" s="20" t="s">
        <v>4</v>
      </c>
      <c r="R88" s="20" t="str">
        <f>осн!S88</f>
        <v/>
      </c>
      <c r="S88" s="20" t="s">
        <v>173</v>
      </c>
      <c r="T88" s="23" t="s">
        <v>174</v>
      </c>
      <c r="U88" t="str">
        <f>осн!P88</f>
        <v>c197</v>
      </c>
      <c r="V88" s="20" t="s">
        <v>175</v>
      </c>
      <c r="W88" t="e">
        <f>осн!G88</f>
        <v>#N/A</v>
      </c>
      <c r="X88" s="20" t="s">
        <v>5</v>
      </c>
      <c r="Z88" s="36" t="e">
        <f t="shared" si="3"/>
        <v>#REF!</v>
      </c>
      <c r="AF88" t="str">
        <f t="shared" si="4"/>
        <v>http://ez.iro51.ru/index.php/c197</v>
      </c>
    </row>
    <row r="89" spans="1:32" x14ac:dyDescent="0.25">
      <c r="A89" s="20" t="s">
        <v>361</v>
      </c>
      <c r="B89" s="20" t="s">
        <v>449</v>
      </c>
      <c r="C89">
        <f>осн!AM89</f>
        <v>337</v>
      </c>
      <c r="D89" s="20" t="e">
        <f>осн!M89</f>
        <v>#REF!</v>
      </c>
      <c r="E89" t="str">
        <f>осн!P89</f>
        <v>c198</v>
      </c>
      <c r="F89" s="20" t="s">
        <v>842</v>
      </c>
      <c r="G89" s="20" t="s">
        <v>2</v>
      </c>
      <c r="H89" s="20" t="s">
        <v>843</v>
      </c>
      <c r="I89" s="20">
        <f>осн!B89</f>
        <v>0</v>
      </c>
      <c r="J89" s="20" t="s">
        <v>844</v>
      </c>
      <c r="K89" s="20" t="s">
        <v>0</v>
      </c>
      <c r="L89" s="20">
        <f>осн!K89</f>
        <v>0</v>
      </c>
      <c r="M89" s="20" t="s">
        <v>3</v>
      </c>
      <c r="N89" s="20" t="s">
        <v>841</v>
      </c>
      <c r="O89" s="20">
        <f>осн!L89</f>
        <v>0</v>
      </c>
      <c r="P89" s="20" t="s">
        <v>3</v>
      </c>
      <c r="Q89" s="20" t="s">
        <v>4</v>
      </c>
      <c r="R89" s="20" t="str">
        <f>осн!S89</f>
        <v/>
      </c>
      <c r="S89" s="20" t="s">
        <v>173</v>
      </c>
      <c r="T89" s="23" t="s">
        <v>174</v>
      </c>
      <c r="U89" t="str">
        <f>осн!P89</f>
        <v>c198</v>
      </c>
      <c r="V89" s="20" t="s">
        <v>175</v>
      </c>
      <c r="W89" t="e">
        <f>осн!G89</f>
        <v>#N/A</v>
      </c>
      <c r="X89" s="20" t="s">
        <v>5</v>
      </c>
      <c r="Z89" s="36" t="e">
        <f t="shared" si="3"/>
        <v>#REF!</v>
      </c>
    </row>
    <row r="90" spans="1:32" x14ac:dyDescent="0.25">
      <c r="A90" s="20" t="s">
        <v>361</v>
      </c>
      <c r="B90" s="20" t="s">
        <v>450</v>
      </c>
      <c r="C90">
        <f>осн!AM90</f>
        <v>338</v>
      </c>
      <c r="D90" s="20" t="e">
        <f>осн!M90</f>
        <v>#REF!</v>
      </c>
      <c r="E90" t="str">
        <f>осн!P90</f>
        <v>c199</v>
      </c>
      <c r="F90" s="20" t="s">
        <v>842</v>
      </c>
      <c r="G90" s="20" t="s">
        <v>2</v>
      </c>
      <c r="H90" s="20" t="s">
        <v>843</v>
      </c>
      <c r="I90" s="20">
        <f>осн!B90</f>
        <v>0</v>
      </c>
      <c r="J90" s="20" t="s">
        <v>844</v>
      </c>
      <c r="K90" s="20" t="s">
        <v>0</v>
      </c>
      <c r="L90" s="20">
        <f>осн!K90</f>
        <v>0</v>
      </c>
      <c r="M90" s="20" t="s">
        <v>3</v>
      </c>
      <c r="N90" s="20" t="s">
        <v>841</v>
      </c>
      <c r="O90" s="20">
        <f>осн!L90</f>
        <v>0</v>
      </c>
      <c r="P90" s="20" t="s">
        <v>3</v>
      </c>
      <c r="Q90" s="20" t="s">
        <v>4</v>
      </c>
      <c r="R90" s="20" t="str">
        <f>осн!S90</f>
        <v/>
      </c>
      <c r="S90" s="20" t="s">
        <v>173</v>
      </c>
      <c r="T90" s="23" t="s">
        <v>174</v>
      </c>
      <c r="U90" t="str">
        <f>осн!P90</f>
        <v>c199</v>
      </c>
      <c r="V90" s="20" t="s">
        <v>175</v>
      </c>
      <c r="W90" t="e">
        <f>осн!G90</f>
        <v>#N/A</v>
      </c>
      <c r="X90" s="20" t="s">
        <v>5</v>
      </c>
      <c r="Z90" s="36" t="e">
        <f t="shared" si="3"/>
        <v>#REF!</v>
      </c>
    </row>
    <row r="91" spans="1:32" x14ac:dyDescent="0.25">
      <c r="A91" s="20" t="s">
        <v>361</v>
      </c>
      <c r="B91" s="20" t="s">
        <v>451</v>
      </c>
      <c r="C91">
        <f>осн!AM91</f>
        <v>339</v>
      </c>
      <c r="D91" s="20" t="e">
        <f>осн!M91</f>
        <v>#REF!</v>
      </c>
      <c r="E91" t="str">
        <f>осн!P91</f>
        <v>c200</v>
      </c>
      <c r="F91" s="20" t="s">
        <v>842</v>
      </c>
      <c r="G91" s="20" t="s">
        <v>2</v>
      </c>
      <c r="H91" s="20" t="s">
        <v>843</v>
      </c>
      <c r="I91" s="20">
        <f>осн!B91</f>
        <v>0</v>
      </c>
      <c r="J91" s="20" t="s">
        <v>844</v>
      </c>
      <c r="K91" s="20" t="s">
        <v>0</v>
      </c>
      <c r="L91" s="20">
        <f>осн!K91</f>
        <v>0</v>
      </c>
      <c r="M91" s="20" t="s">
        <v>3</v>
      </c>
      <c r="N91" s="20" t="s">
        <v>841</v>
      </c>
      <c r="O91" s="20">
        <f>осн!L91</f>
        <v>0</v>
      </c>
      <c r="P91" s="20" t="s">
        <v>3</v>
      </c>
      <c r="Q91" s="20" t="s">
        <v>4</v>
      </c>
      <c r="R91" s="20" t="str">
        <f>осн!S91</f>
        <v/>
      </c>
      <c r="S91" s="20" t="s">
        <v>173</v>
      </c>
      <c r="T91" s="23" t="s">
        <v>174</v>
      </c>
      <c r="U91" t="str">
        <f>осн!P91</f>
        <v>c200</v>
      </c>
      <c r="V91" s="20" t="s">
        <v>175</v>
      </c>
      <c r="W91" t="e">
        <f>осн!G91</f>
        <v>#N/A</v>
      </c>
      <c r="X91" s="20" t="s">
        <v>5</v>
      </c>
      <c r="Z91" s="36" t="e">
        <f t="shared" si="3"/>
        <v>#REF!</v>
      </c>
    </row>
    <row r="92" spans="1:32" x14ac:dyDescent="0.25">
      <c r="A92" s="20" t="s">
        <v>361</v>
      </c>
      <c r="B92" s="20" t="s">
        <v>452</v>
      </c>
      <c r="C92">
        <f>осн!AM92</f>
        <v>340</v>
      </c>
      <c r="D92" s="20" t="e">
        <f>осн!M92</f>
        <v>#REF!</v>
      </c>
      <c r="E92" t="str">
        <f>осн!P92</f>
        <v>c201</v>
      </c>
      <c r="F92" s="20" t="s">
        <v>842</v>
      </c>
      <c r="G92" s="20" t="s">
        <v>2</v>
      </c>
      <c r="H92" s="20" t="s">
        <v>843</v>
      </c>
      <c r="I92" s="20">
        <f>осн!B92</f>
        <v>0</v>
      </c>
      <c r="J92" s="20" t="s">
        <v>844</v>
      </c>
      <c r="K92" s="20" t="s">
        <v>0</v>
      </c>
      <c r="L92" s="20">
        <f>осн!K92</f>
        <v>0</v>
      </c>
      <c r="M92" s="20" t="s">
        <v>3</v>
      </c>
      <c r="N92" s="20" t="s">
        <v>841</v>
      </c>
      <c r="O92" s="20">
        <f>осн!L92</f>
        <v>0</v>
      </c>
      <c r="P92" s="20" t="s">
        <v>3</v>
      </c>
      <c r="Q92" s="20" t="s">
        <v>4</v>
      </c>
      <c r="R92" s="20" t="str">
        <f>осн!S92</f>
        <v/>
      </c>
      <c r="S92" s="20" t="s">
        <v>173</v>
      </c>
      <c r="T92" s="23" t="s">
        <v>174</v>
      </c>
      <c r="U92" t="str">
        <f>осн!P92</f>
        <v>c201</v>
      </c>
      <c r="V92" s="20" t="s">
        <v>175</v>
      </c>
      <c r="W92" t="e">
        <f>осн!G92</f>
        <v>#N/A</v>
      </c>
      <c r="X92" s="20" t="s">
        <v>5</v>
      </c>
      <c r="Z92" s="36" t="e">
        <f t="shared" si="3"/>
        <v>#REF!</v>
      </c>
    </row>
    <row r="93" spans="1:32" x14ac:dyDescent="0.25">
      <c r="A93" s="20" t="s">
        <v>361</v>
      </c>
      <c r="B93" s="20" t="s">
        <v>453</v>
      </c>
      <c r="C93">
        <f>осн!AM93</f>
        <v>341</v>
      </c>
      <c r="D93" s="20" t="e">
        <f>осн!M93</f>
        <v>#REF!</v>
      </c>
      <c r="E93" t="str">
        <f>осн!P93</f>
        <v>c202</v>
      </c>
      <c r="F93" s="20" t="s">
        <v>842</v>
      </c>
      <c r="G93" s="20" t="s">
        <v>2</v>
      </c>
      <c r="H93" s="20" t="s">
        <v>843</v>
      </c>
      <c r="I93" s="20">
        <f>осн!B93</f>
        <v>0</v>
      </c>
      <c r="J93" s="20" t="s">
        <v>844</v>
      </c>
      <c r="K93" s="20" t="s">
        <v>0</v>
      </c>
      <c r="L93" s="20">
        <f>осн!K93</f>
        <v>0</v>
      </c>
      <c r="M93" s="20" t="s">
        <v>3</v>
      </c>
      <c r="N93" s="20" t="s">
        <v>841</v>
      </c>
      <c r="O93" s="20">
        <f>осн!L93</f>
        <v>0</v>
      </c>
      <c r="P93" s="20" t="s">
        <v>3</v>
      </c>
      <c r="Q93" s="20" t="s">
        <v>4</v>
      </c>
      <c r="R93" s="20" t="str">
        <f>осн!S93</f>
        <v/>
      </c>
      <c r="S93" s="20" t="s">
        <v>173</v>
      </c>
      <c r="T93" s="23" t="s">
        <v>174</v>
      </c>
      <c r="U93" t="str">
        <f>осн!P93</f>
        <v>c202</v>
      </c>
      <c r="V93" s="20" t="s">
        <v>175</v>
      </c>
      <c r="W93" t="e">
        <f>осн!G93</f>
        <v>#N/A</v>
      </c>
      <c r="X93" s="20" t="s">
        <v>5</v>
      </c>
      <c r="Z93" s="36" t="e">
        <f t="shared" si="3"/>
        <v>#REF!</v>
      </c>
    </row>
    <row r="94" spans="1:32" x14ac:dyDescent="0.25">
      <c r="A94" s="20" t="s">
        <v>361</v>
      </c>
      <c r="B94" s="20" t="s">
        <v>454</v>
      </c>
      <c r="C94">
        <f>осн!AM94</f>
        <v>342</v>
      </c>
      <c r="D94" s="20" t="e">
        <f>осн!M94</f>
        <v>#REF!</v>
      </c>
      <c r="E94" t="str">
        <f>осн!P94</f>
        <v>c203</v>
      </c>
      <c r="F94" s="20" t="s">
        <v>842</v>
      </c>
      <c r="G94" s="20" t="s">
        <v>2</v>
      </c>
      <c r="H94" s="20" t="s">
        <v>843</v>
      </c>
      <c r="I94" s="20">
        <f>осн!B94</f>
        <v>0</v>
      </c>
      <c r="J94" s="20" t="s">
        <v>844</v>
      </c>
      <c r="K94" s="20" t="s">
        <v>0</v>
      </c>
      <c r="L94" s="20">
        <f>осн!K94</f>
        <v>0</v>
      </c>
      <c r="M94" s="20" t="s">
        <v>3</v>
      </c>
      <c r="N94" s="20" t="s">
        <v>841</v>
      </c>
      <c r="O94" s="20">
        <f>осн!L94</f>
        <v>0</v>
      </c>
      <c r="P94" s="20" t="s">
        <v>3</v>
      </c>
      <c r="Q94" s="20" t="s">
        <v>4</v>
      </c>
      <c r="R94" s="20" t="str">
        <f>осн!S94</f>
        <v/>
      </c>
      <c r="S94" s="20" t="s">
        <v>173</v>
      </c>
      <c r="T94" s="23" t="s">
        <v>174</v>
      </c>
      <c r="U94" t="str">
        <f>осн!P94</f>
        <v>c203</v>
      </c>
      <c r="V94" s="20" t="s">
        <v>175</v>
      </c>
      <c r="W94" t="e">
        <f>осн!G94</f>
        <v>#N/A</v>
      </c>
      <c r="X94" s="20" t="s">
        <v>5</v>
      </c>
      <c r="Z94" s="36" t="e">
        <f t="shared" si="3"/>
        <v>#REF!</v>
      </c>
    </row>
    <row r="95" spans="1:32" x14ac:dyDescent="0.25">
      <c r="A95" s="20" t="s">
        <v>361</v>
      </c>
      <c r="B95" s="20" t="s">
        <v>455</v>
      </c>
      <c r="C95">
        <f>осн!AM95</f>
        <v>343</v>
      </c>
      <c r="D95" s="20" t="e">
        <f>осн!M95</f>
        <v>#REF!</v>
      </c>
      <c r="E95" t="str">
        <f>осн!P95</f>
        <v>c204</v>
      </c>
      <c r="F95" s="20" t="s">
        <v>842</v>
      </c>
      <c r="G95" s="20" t="s">
        <v>2</v>
      </c>
      <c r="H95" s="20" t="s">
        <v>843</v>
      </c>
      <c r="I95" s="20">
        <f>осн!B95</f>
        <v>0</v>
      </c>
      <c r="J95" s="20" t="s">
        <v>844</v>
      </c>
      <c r="K95" s="20" t="s">
        <v>0</v>
      </c>
      <c r="L95" s="20">
        <f>осн!K95</f>
        <v>0</v>
      </c>
      <c r="M95" s="20" t="s">
        <v>3</v>
      </c>
      <c r="N95" s="20" t="s">
        <v>841</v>
      </c>
      <c r="O95" s="20">
        <f>осн!L95</f>
        <v>0</v>
      </c>
      <c r="P95" s="20" t="s">
        <v>3</v>
      </c>
      <c r="Q95" s="20" t="s">
        <v>4</v>
      </c>
      <c r="R95" s="20" t="str">
        <f>осн!S95</f>
        <v/>
      </c>
      <c r="S95" s="20" t="s">
        <v>173</v>
      </c>
      <c r="T95" s="23" t="s">
        <v>174</v>
      </c>
      <c r="U95" t="str">
        <f>осн!P95</f>
        <v>c204</v>
      </c>
      <c r="V95" s="20" t="s">
        <v>175</v>
      </c>
      <c r="W95" t="e">
        <f>осн!G95</f>
        <v>#N/A</v>
      </c>
      <c r="X95" s="20" t="s">
        <v>5</v>
      </c>
      <c r="Z95" s="36" t="e">
        <f t="shared" si="3"/>
        <v>#REF!</v>
      </c>
    </row>
    <row r="96" spans="1:32" x14ac:dyDescent="0.25">
      <c r="A96" s="20" t="s">
        <v>361</v>
      </c>
      <c r="B96" s="20" t="s">
        <v>456</v>
      </c>
      <c r="C96">
        <f>осн!AM96</f>
        <v>344</v>
      </c>
      <c r="D96" s="20" t="e">
        <f>осн!M96</f>
        <v>#REF!</v>
      </c>
      <c r="E96" t="str">
        <f>осн!P96</f>
        <v>c205</v>
      </c>
      <c r="F96" s="20" t="s">
        <v>842</v>
      </c>
      <c r="G96" s="20" t="s">
        <v>2</v>
      </c>
      <c r="H96" s="20" t="s">
        <v>843</v>
      </c>
      <c r="I96" s="20">
        <f>осн!B96</f>
        <v>0</v>
      </c>
      <c r="J96" s="20" t="s">
        <v>844</v>
      </c>
      <c r="K96" s="20" t="s">
        <v>0</v>
      </c>
      <c r="L96" s="20">
        <f>осн!K96</f>
        <v>0</v>
      </c>
      <c r="M96" s="20" t="s">
        <v>3</v>
      </c>
      <c r="N96" s="20" t="s">
        <v>841</v>
      </c>
      <c r="O96" s="20">
        <f>осн!L96</f>
        <v>0</v>
      </c>
      <c r="P96" s="20" t="s">
        <v>3</v>
      </c>
      <c r="Q96" s="20" t="s">
        <v>4</v>
      </c>
      <c r="R96" s="20" t="str">
        <f>осн!S96</f>
        <v/>
      </c>
      <c r="S96" s="20" t="s">
        <v>173</v>
      </c>
      <c r="T96" s="23" t="s">
        <v>174</v>
      </c>
      <c r="U96" t="str">
        <f>осн!P96</f>
        <v>c205</v>
      </c>
      <c r="V96" s="20" t="s">
        <v>175</v>
      </c>
      <c r="W96" t="e">
        <f>осн!G96</f>
        <v>#N/A</v>
      </c>
      <c r="X96" s="20" t="s">
        <v>5</v>
      </c>
      <c r="Z96" s="36" t="e">
        <f t="shared" si="3"/>
        <v>#REF!</v>
      </c>
    </row>
    <row r="97" spans="1:26" x14ac:dyDescent="0.25">
      <c r="A97" s="20" t="s">
        <v>361</v>
      </c>
      <c r="B97" s="20" t="s">
        <v>457</v>
      </c>
      <c r="C97">
        <f>осн!AM97</f>
        <v>345</v>
      </c>
      <c r="D97" s="20" t="e">
        <f>осн!M97</f>
        <v>#REF!</v>
      </c>
      <c r="E97" t="str">
        <f>осн!P97</f>
        <v>c206</v>
      </c>
      <c r="F97" s="20" t="s">
        <v>842</v>
      </c>
      <c r="G97" s="20" t="s">
        <v>2</v>
      </c>
      <c r="H97" s="20" t="s">
        <v>843</v>
      </c>
      <c r="I97" s="20">
        <f>осн!B97</f>
        <v>0</v>
      </c>
      <c r="J97" s="20" t="s">
        <v>844</v>
      </c>
      <c r="K97" s="20" t="s">
        <v>0</v>
      </c>
      <c r="L97" s="20">
        <f>осн!K97</f>
        <v>0</v>
      </c>
      <c r="M97" s="20" t="s">
        <v>3</v>
      </c>
      <c r="N97" s="20" t="s">
        <v>841</v>
      </c>
      <c r="O97" s="20">
        <f>осн!L97</f>
        <v>0</v>
      </c>
      <c r="P97" s="20" t="s">
        <v>3</v>
      </c>
      <c r="Q97" s="20" t="s">
        <v>4</v>
      </c>
      <c r="R97" s="20" t="str">
        <f>осн!S97</f>
        <v/>
      </c>
      <c r="S97" s="20" t="s">
        <v>173</v>
      </c>
      <c r="T97" s="23" t="s">
        <v>174</v>
      </c>
      <c r="U97" t="str">
        <f>осн!P97</f>
        <v>c206</v>
      </c>
      <c r="V97" s="20" t="s">
        <v>175</v>
      </c>
      <c r="W97" t="e">
        <f>осн!G97</f>
        <v>#N/A</v>
      </c>
      <c r="X97" s="20" t="s">
        <v>5</v>
      </c>
      <c r="Z97" s="36" t="e">
        <f t="shared" si="3"/>
        <v>#REF!</v>
      </c>
    </row>
    <row r="98" spans="1:26" x14ac:dyDescent="0.25">
      <c r="A98" s="20" t="s">
        <v>361</v>
      </c>
      <c r="B98" s="20" t="s">
        <v>458</v>
      </c>
      <c r="C98">
        <f>осн!AM98</f>
        <v>346</v>
      </c>
      <c r="D98" s="20" t="e">
        <f>осн!M98</f>
        <v>#REF!</v>
      </c>
      <c r="E98" t="str">
        <f>осн!P98</f>
        <v>c207</v>
      </c>
      <c r="F98" s="20" t="s">
        <v>842</v>
      </c>
      <c r="G98" s="20" t="s">
        <v>2</v>
      </c>
      <c r="H98" s="20" t="s">
        <v>843</v>
      </c>
      <c r="I98" s="20">
        <f>осн!B98</f>
        <v>0</v>
      </c>
      <c r="J98" s="20" t="s">
        <v>844</v>
      </c>
      <c r="K98" s="20" t="s">
        <v>0</v>
      </c>
      <c r="L98" s="20">
        <f>осн!K98</f>
        <v>0</v>
      </c>
      <c r="M98" s="20" t="s">
        <v>3</v>
      </c>
      <c r="N98" s="20" t="s">
        <v>841</v>
      </c>
      <c r="O98" s="20">
        <f>осн!L98</f>
        <v>0</v>
      </c>
      <c r="P98" s="20" t="s">
        <v>3</v>
      </c>
      <c r="Q98" s="20" t="s">
        <v>4</v>
      </c>
      <c r="R98" s="20" t="str">
        <f>осн!S98</f>
        <v/>
      </c>
      <c r="S98" s="20" t="s">
        <v>173</v>
      </c>
      <c r="T98" s="23" t="s">
        <v>174</v>
      </c>
      <c r="U98" t="str">
        <f>осн!P98</f>
        <v>c207</v>
      </c>
      <c r="V98" s="20" t="s">
        <v>175</v>
      </c>
      <c r="W98" t="e">
        <f>осн!G98</f>
        <v>#N/A</v>
      </c>
      <c r="X98" s="20" t="s">
        <v>5</v>
      </c>
      <c r="Z98" s="36" t="e">
        <f t="shared" si="3"/>
        <v>#REF!</v>
      </c>
    </row>
    <row r="99" spans="1:26" x14ac:dyDescent="0.25">
      <c r="A99" s="20" t="s">
        <v>361</v>
      </c>
      <c r="B99" s="20" t="s">
        <v>459</v>
      </c>
      <c r="C99">
        <f>осн!AM99</f>
        <v>347</v>
      </c>
      <c r="D99" s="20" t="e">
        <f>осн!M99</f>
        <v>#REF!</v>
      </c>
      <c r="E99" t="str">
        <f>осн!P99</f>
        <v>c208</v>
      </c>
      <c r="F99" s="20" t="s">
        <v>842</v>
      </c>
      <c r="G99" s="20" t="s">
        <v>2</v>
      </c>
      <c r="H99" s="20" t="s">
        <v>843</v>
      </c>
      <c r="I99" s="20">
        <f>осн!B99</f>
        <v>0</v>
      </c>
      <c r="J99" s="20" t="s">
        <v>844</v>
      </c>
      <c r="K99" s="20" t="s">
        <v>0</v>
      </c>
      <c r="L99" s="20">
        <f>осн!K99</f>
        <v>0</v>
      </c>
      <c r="M99" s="20" t="s">
        <v>3</v>
      </c>
      <c r="N99" s="20" t="s">
        <v>841</v>
      </c>
      <c r="O99" s="20">
        <f>осн!L99</f>
        <v>0</v>
      </c>
      <c r="P99" s="20" t="s">
        <v>3</v>
      </c>
      <c r="Q99" s="20" t="s">
        <v>4</v>
      </c>
      <c r="R99" s="20" t="str">
        <f>осн!S99</f>
        <v/>
      </c>
      <c r="S99" s="20" t="s">
        <v>173</v>
      </c>
      <c r="T99" s="23" t="s">
        <v>174</v>
      </c>
      <c r="U99" t="str">
        <f>осн!P99</f>
        <v>c208</v>
      </c>
      <c r="V99" s="20" t="s">
        <v>175</v>
      </c>
      <c r="W99" t="e">
        <f>осн!G99</f>
        <v>#N/A</v>
      </c>
      <c r="X99" s="20" t="s">
        <v>5</v>
      </c>
      <c r="Z99" s="36" t="e">
        <f t="shared" si="3"/>
        <v>#REF!</v>
      </c>
    </row>
    <row r="100" spans="1:26" x14ac:dyDescent="0.25">
      <c r="A100" s="20" t="s">
        <v>361</v>
      </c>
      <c r="B100" s="20" t="s">
        <v>460</v>
      </c>
      <c r="C100">
        <f>осн!AM100</f>
        <v>348</v>
      </c>
      <c r="D100" s="20" t="e">
        <f>осн!M100</f>
        <v>#REF!</v>
      </c>
      <c r="E100" t="str">
        <f>осн!P100</f>
        <v>c209</v>
      </c>
      <c r="F100" s="20" t="s">
        <v>842</v>
      </c>
      <c r="G100" s="20" t="s">
        <v>2</v>
      </c>
      <c r="H100" s="20" t="s">
        <v>843</v>
      </c>
      <c r="I100" s="20">
        <f>осн!B100</f>
        <v>0</v>
      </c>
      <c r="J100" s="20" t="s">
        <v>844</v>
      </c>
      <c r="K100" s="20" t="s">
        <v>0</v>
      </c>
      <c r="L100" s="20">
        <f>осн!K100</f>
        <v>0</v>
      </c>
      <c r="M100" s="20" t="s">
        <v>3</v>
      </c>
      <c r="N100" s="20" t="s">
        <v>841</v>
      </c>
      <c r="O100" s="20">
        <f>осн!L100</f>
        <v>0</v>
      </c>
      <c r="P100" s="20" t="s">
        <v>3</v>
      </c>
      <c r="Q100" s="20" t="s">
        <v>4</v>
      </c>
      <c r="R100" s="20" t="str">
        <f>осн!S100</f>
        <v/>
      </c>
      <c r="S100" s="20" t="s">
        <v>173</v>
      </c>
      <c r="T100" s="23" t="s">
        <v>174</v>
      </c>
      <c r="U100" t="str">
        <f>осн!P100</f>
        <v>c209</v>
      </c>
      <c r="V100" s="20" t="s">
        <v>175</v>
      </c>
      <c r="W100" t="e">
        <f>осн!G100</f>
        <v>#N/A</v>
      </c>
      <c r="X100" s="20" t="s">
        <v>5</v>
      </c>
      <c r="Z100" s="36" t="e">
        <f t="shared" si="3"/>
        <v>#REF!</v>
      </c>
    </row>
    <row r="101" spans="1:26" x14ac:dyDescent="0.25">
      <c r="A101" s="20" t="s">
        <v>361</v>
      </c>
      <c r="B101" s="20" t="s">
        <v>461</v>
      </c>
      <c r="C101">
        <f>осн!AM101</f>
        <v>349</v>
      </c>
      <c r="D101" s="20" t="e">
        <f>осн!M101</f>
        <v>#REF!</v>
      </c>
      <c r="E101" t="str">
        <f>осн!P101</f>
        <v>c210</v>
      </c>
      <c r="F101" s="20" t="s">
        <v>842</v>
      </c>
      <c r="G101" s="20" t="s">
        <v>2</v>
      </c>
      <c r="H101" s="20" t="s">
        <v>843</v>
      </c>
      <c r="I101" s="20">
        <f>осн!B101</f>
        <v>0</v>
      </c>
      <c r="J101" s="20" t="s">
        <v>844</v>
      </c>
      <c r="K101" s="20" t="s">
        <v>0</v>
      </c>
      <c r="L101" s="20">
        <f>осн!K101</f>
        <v>0</v>
      </c>
      <c r="M101" s="20" t="s">
        <v>3</v>
      </c>
      <c r="N101" s="20" t="s">
        <v>841</v>
      </c>
      <c r="O101" s="20">
        <f>осн!L101</f>
        <v>0</v>
      </c>
      <c r="P101" s="20" t="s">
        <v>3</v>
      </c>
      <c r="Q101" s="20" t="s">
        <v>4</v>
      </c>
      <c r="R101" s="20" t="str">
        <f>осн!S101</f>
        <v/>
      </c>
      <c r="S101" s="20" t="s">
        <v>173</v>
      </c>
      <c r="T101" s="23" t="s">
        <v>174</v>
      </c>
      <c r="U101" t="str">
        <f>осн!P101</f>
        <v>c210</v>
      </c>
      <c r="V101" s="20" t="s">
        <v>175</v>
      </c>
      <c r="W101" t="e">
        <f>осн!G101</f>
        <v>#N/A</v>
      </c>
      <c r="X101" s="20" t="s">
        <v>5</v>
      </c>
      <c r="Z101" s="36" t="e">
        <f t="shared" si="3"/>
        <v>#REF!</v>
      </c>
    </row>
    <row r="102" spans="1:26" x14ac:dyDescent="0.25">
      <c r="A102" s="20" t="s">
        <v>361</v>
      </c>
      <c r="B102" s="20" t="s">
        <v>462</v>
      </c>
      <c r="C102">
        <f>осн!AM102</f>
        <v>350</v>
      </c>
      <c r="D102" s="20" t="e">
        <f>осн!M102</f>
        <v>#REF!</v>
      </c>
      <c r="E102" t="str">
        <f>осн!P102</f>
        <v>c211</v>
      </c>
      <c r="F102" s="20" t="s">
        <v>842</v>
      </c>
      <c r="G102" s="20" t="s">
        <v>2</v>
      </c>
      <c r="H102" s="20" t="s">
        <v>843</v>
      </c>
      <c r="I102" s="20">
        <f>осн!B102</f>
        <v>0</v>
      </c>
      <c r="J102" s="20" t="s">
        <v>844</v>
      </c>
      <c r="K102" s="20" t="s">
        <v>0</v>
      </c>
      <c r="L102" s="20">
        <f>осн!K102</f>
        <v>0</v>
      </c>
      <c r="M102" s="20" t="s">
        <v>3</v>
      </c>
      <c r="N102" s="20" t="s">
        <v>841</v>
      </c>
      <c r="O102" s="20">
        <f>осн!L102</f>
        <v>0</v>
      </c>
      <c r="P102" s="20" t="s">
        <v>3</v>
      </c>
      <c r="Q102" s="20" t="s">
        <v>4</v>
      </c>
      <c r="R102" s="20" t="str">
        <f>осн!S102</f>
        <v/>
      </c>
      <c r="S102" s="20" t="s">
        <v>173</v>
      </c>
      <c r="T102" s="23" t="s">
        <v>174</v>
      </c>
      <c r="U102" t="str">
        <f>осн!P102</f>
        <v>c211</v>
      </c>
      <c r="V102" s="20" t="s">
        <v>175</v>
      </c>
      <c r="W102" t="e">
        <f>осн!G102</f>
        <v>#N/A</v>
      </c>
      <c r="X102" s="20" t="s">
        <v>5</v>
      </c>
      <c r="Z102" s="36" t="e">
        <f t="shared" si="3"/>
        <v>#REF!</v>
      </c>
    </row>
    <row r="103" spans="1:26" x14ac:dyDescent="0.25">
      <c r="A103" s="20" t="s">
        <v>361</v>
      </c>
      <c r="B103" s="20" t="s">
        <v>463</v>
      </c>
      <c r="C103">
        <f>осн!AM103</f>
        <v>351</v>
      </c>
      <c r="D103" s="20">
        <f>осн!M103</f>
        <v>0</v>
      </c>
      <c r="E103">
        <f>осн!P103</f>
        <v>0</v>
      </c>
      <c r="F103" s="20" t="s">
        <v>842</v>
      </c>
      <c r="G103" s="20" t="s">
        <v>2</v>
      </c>
      <c r="H103" s="20" t="s">
        <v>843</v>
      </c>
      <c r="I103" s="20">
        <f>осн!B103</f>
        <v>0</v>
      </c>
      <c r="J103" s="20" t="s">
        <v>844</v>
      </c>
      <c r="K103" s="20" t="s">
        <v>0</v>
      </c>
      <c r="L103" s="20">
        <f>осн!K103</f>
        <v>0</v>
      </c>
      <c r="M103" s="20" t="s">
        <v>3</v>
      </c>
      <c r="N103" s="20" t="s">
        <v>841</v>
      </c>
      <c r="O103" s="20">
        <f>осн!L103</f>
        <v>0</v>
      </c>
      <c r="P103" s="20" t="s">
        <v>3</v>
      </c>
      <c r="Q103" s="20" t="s">
        <v>4</v>
      </c>
      <c r="R103" s="20">
        <f>осн!S103</f>
        <v>0</v>
      </c>
      <c r="S103" s="20" t="s">
        <v>173</v>
      </c>
      <c r="T103" s="23" t="s">
        <v>174</v>
      </c>
      <c r="U103">
        <f>осн!P103</f>
        <v>0</v>
      </c>
      <c r="V103" s="20" t="s">
        <v>175</v>
      </c>
      <c r="W103">
        <f>осн!G103</f>
        <v>0</v>
      </c>
      <c r="X103" s="20" t="s">
        <v>5</v>
      </c>
      <c r="Z103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(102, 351,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04" spans="1:26" x14ac:dyDescent="0.25">
      <c r="A104" s="20" t="s">
        <v>361</v>
      </c>
      <c r="B104" s="20" t="s">
        <v>464</v>
      </c>
      <c r="C104">
        <f>осн!AM104</f>
        <v>352</v>
      </c>
      <c r="D104" s="20">
        <f>осн!M104</f>
        <v>0</v>
      </c>
      <c r="E104">
        <f>осн!P104</f>
        <v>0</v>
      </c>
      <c r="F104" s="20" t="s">
        <v>842</v>
      </c>
      <c r="G104" s="20" t="s">
        <v>2</v>
      </c>
      <c r="H104" s="20" t="s">
        <v>843</v>
      </c>
      <c r="I104" s="20">
        <f>осн!B104</f>
        <v>0</v>
      </c>
      <c r="J104" s="20" t="s">
        <v>844</v>
      </c>
      <c r="K104" s="20" t="s">
        <v>0</v>
      </c>
      <c r="L104" s="20">
        <f>осн!K104</f>
        <v>0</v>
      </c>
      <c r="M104" s="20" t="s">
        <v>3</v>
      </c>
      <c r="N104" s="20" t="s">
        <v>841</v>
      </c>
      <c r="O104" s="20">
        <f>осн!L104</f>
        <v>0</v>
      </c>
      <c r="P104" s="20" t="s">
        <v>3</v>
      </c>
      <c r="Q104" s="20" t="s">
        <v>4</v>
      </c>
      <c r="R104" s="20">
        <f>осн!S104</f>
        <v>0</v>
      </c>
      <c r="S104" s="20" t="s">
        <v>173</v>
      </c>
      <c r="T104" s="23" t="s">
        <v>174</v>
      </c>
      <c r="U104">
        <f>осн!P104</f>
        <v>0</v>
      </c>
      <c r="V104" s="20" t="s">
        <v>175</v>
      </c>
      <c r="W104">
        <f>осн!G104</f>
        <v>0</v>
      </c>
      <c r="X104" s="20" t="s">
        <v>5</v>
      </c>
      <c r="Z104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(103, 352,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05" spans="1:26" x14ac:dyDescent="0.25">
      <c r="A105" s="20" t="s">
        <v>361</v>
      </c>
      <c r="B105" s="20" t="s">
        <v>465</v>
      </c>
      <c r="C105">
        <f>осн!AM105</f>
        <v>353</v>
      </c>
      <c r="D105" s="20">
        <f>осн!M105</f>
        <v>0</v>
      </c>
      <c r="E105">
        <f>осн!P105</f>
        <v>0</v>
      </c>
      <c r="F105" s="20" t="s">
        <v>842</v>
      </c>
      <c r="G105" s="20" t="s">
        <v>2</v>
      </c>
      <c r="H105" s="20" t="s">
        <v>843</v>
      </c>
      <c r="I105" s="20">
        <f>осн!B105</f>
        <v>0</v>
      </c>
      <c r="J105" s="20" t="s">
        <v>844</v>
      </c>
      <c r="K105" s="20" t="s">
        <v>0</v>
      </c>
      <c r="L105" s="20">
        <f>осн!K105</f>
        <v>0</v>
      </c>
      <c r="M105" s="20" t="s">
        <v>3</v>
      </c>
      <c r="N105" s="20" t="s">
        <v>841</v>
      </c>
      <c r="O105" s="20">
        <f>осн!L105</f>
        <v>0</v>
      </c>
      <c r="P105" s="20" t="s">
        <v>3</v>
      </c>
      <c r="Q105" s="20" t="s">
        <v>4</v>
      </c>
      <c r="R105" s="20">
        <f>осн!S105</f>
        <v>0</v>
      </c>
      <c r="S105" s="20" t="s">
        <v>173</v>
      </c>
      <c r="T105" s="23" t="s">
        <v>174</v>
      </c>
      <c r="U105">
        <f>осн!P105</f>
        <v>0</v>
      </c>
      <c r="V105" s="20" t="s">
        <v>175</v>
      </c>
      <c r="W105">
        <f>осн!G105</f>
        <v>0</v>
      </c>
      <c r="X105" s="20" t="s">
        <v>5</v>
      </c>
      <c r="Z105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(104, 353,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06" spans="1:26" x14ac:dyDescent="0.25">
      <c r="A106" s="20" t="s">
        <v>361</v>
      </c>
      <c r="B106" s="20" t="s">
        <v>466</v>
      </c>
      <c r="C106">
        <f>осн!AM106</f>
        <v>354</v>
      </c>
      <c r="D106" s="20">
        <f>осн!M106</f>
        <v>0</v>
      </c>
      <c r="E106">
        <f>осн!P106</f>
        <v>0</v>
      </c>
      <c r="F106" s="20" t="s">
        <v>842</v>
      </c>
      <c r="G106" s="20" t="s">
        <v>2</v>
      </c>
      <c r="H106" s="20" t="s">
        <v>843</v>
      </c>
      <c r="I106" s="20">
        <f>осн!B106</f>
        <v>0</v>
      </c>
      <c r="J106" s="20" t="s">
        <v>844</v>
      </c>
      <c r="K106" s="20" t="s">
        <v>0</v>
      </c>
      <c r="L106" s="20">
        <f>осн!K106</f>
        <v>0</v>
      </c>
      <c r="M106" s="20" t="s">
        <v>3</v>
      </c>
      <c r="N106" s="20" t="s">
        <v>841</v>
      </c>
      <c r="O106" s="20">
        <f>осн!L106</f>
        <v>0</v>
      </c>
      <c r="P106" s="20" t="s">
        <v>3</v>
      </c>
      <c r="Q106" s="20" t="s">
        <v>4</v>
      </c>
      <c r="R106" s="20">
        <f>осн!S106</f>
        <v>0</v>
      </c>
      <c r="S106" s="20" t="s">
        <v>173</v>
      </c>
      <c r="T106" s="23" t="s">
        <v>174</v>
      </c>
      <c r="U106">
        <f>осн!P106</f>
        <v>0</v>
      </c>
      <c r="V106" s="20" t="s">
        <v>175</v>
      </c>
      <c r="W106">
        <f>осн!G106</f>
        <v>0</v>
      </c>
      <c r="X106" s="20" t="s">
        <v>5</v>
      </c>
      <c r="Z106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(105, 354,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07" spans="1:26" x14ac:dyDescent="0.25">
      <c r="A107" s="20" t="s">
        <v>361</v>
      </c>
      <c r="B107" s="20" t="s">
        <v>467</v>
      </c>
      <c r="C107">
        <f>осн!AM107</f>
        <v>355</v>
      </c>
      <c r="D107" s="20">
        <f>осн!M107</f>
        <v>0</v>
      </c>
      <c r="E107">
        <f>осн!P107</f>
        <v>0</v>
      </c>
      <c r="F107" s="20" t="s">
        <v>842</v>
      </c>
      <c r="G107" s="20" t="s">
        <v>2</v>
      </c>
      <c r="H107" s="20" t="s">
        <v>843</v>
      </c>
      <c r="I107" s="20">
        <f>осн!B107</f>
        <v>0</v>
      </c>
      <c r="J107" s="20" t="s">
        <v>844</v>
      </c>
      <c r="K107" s="20" t="s">
        <v>0</v>
      </c>
      <c r="L107" s="20">
        <f>осн!K107</f>
        <v>0</v>
      </c>
      <c r="M107" s="20" t="s">
        <v>3</v>
      </c>
      <c r="N107" s="20" t="s">
        <v>841</v>
      </c>
      <c r="O107" s="20">
        <f>осн!L107</f>
        <v>0</v>
      </c>
      <c r="P107" s="20" t="s">
        <v>3</v>
      </c>
      <c r="Q107" s="20" t="s">
        <v>4</v>
      </c>
      <c r="R107" s="20">
        <f>осн!S107</f>
        <v>0</v>
      </c>
      <c r="S107" s="20" t="s">
        <v>173</v>
      </c>
      <c r="T107" s="23" t="s">
        <v>174</v>
      </c>
      <c r="U107">
        <f>осн!P107</f>
        <v>0</v>
      </c>
      <c r="V107" s="20" t="s">
        <v>175</v>
      </c>
      <c r="W107">
        <f>осн!G107</f>
        <v>0</v>
      </c>
      <c r="X107" s="20" t="s">
        <v>5</v>
      </c>
      <c r="Z107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(106, 355,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08" spans="1:26" x14ac:dyDescent="0.25">
      <c r="A108" s="20" t="s">
        <v>361</v>
      </c>
      <c r="B108" s="20" t="s">
        <v>468</v>
      </c>
      <c r="C108">
        <f>осн!AM108</f>
        <v>356</v>
      </c>
      <c r="D108" s="20">
        <f>осн!M108</f>
        <v>0</v>
      </c>
      <c r="E108">
        <f>осн!P108</f>
        <v>0</v>
      </c>
      <c r="F108" s="20" t="s">
        <v>842</v>
      </c>
      <c r="G108" s="20" t="s">
        <v>2</v>
      </c>
      <c r="H108" s="20" t="s">
        <v>843</v>
      </c>
      <c r="I108" s="20">
        <f>осн!B108</f>
        <v>0</v>
      </c>
      <c r="J108" s="20" t="s">
        <v>844</v>
      </c>
      <c r="K108" s="20" t="s">
        <v>0</v>
      </c>
      <c r="L108" s="20">
        <f>осн!K108</f>
        <v>0</v>
      </c>
      <c r="M108" s="20" t="s">
        <v>3</v>
      </c>
      <c r="N108" s="20" t="s">
        <v>841</v>
      </c>
      <c r="O108" s="20">
        <f>осн!L108</f>
        <v>0</v>
      </c>
      <c r="P108" s="20" t="s">
        <v>3</v>
      </c>
      <c r="Q108" s="20" t="s">
        <v>4</v>
      </c>
      <c r="R108" s="20">
        <f>осн!S108</f>
        <v>0</v>
      </c>
      <c r="S108" s="20" t="s">
        <v>173</v>
      </c>
      <c r="T108" s="23" t="s">
        <v>174</v>
      </c>
      <c r="U108">
        <f>осн!P108</f>
        <v>0</v>
      </c>
      <c r="V108" s="20" t="s">
        <v>175</v>
      </c>
      <c r="W108">
        <f>осн!G108</f>
        <v>0</v>
      </c>
      <c r="X108" s="20" t="s">
        <v>5</v>
      </c>
      <c r="Z108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(107, 356,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09" spans="1:26" x14ac:dyDescent="0.25">
      <c r="A109" s="20" t="s">
        <v>361</v>
      </c>
      <c r="B109" s="20" t="s">
        <v>469</v>
      </c>
      <c r="C109">
        <f>осн!AM109</f>
        <v>357</v>
      </c>
      <c r="D109" s="20">
        <f>осн!M109</f>
        <v>0</v>
      </c>
      <c r="E109">
        <f>осн!P109</f>
        <v>0</v>
      </c>
      <c r="F109" s="20" t="s">
        <v>842</v>
      </c>
      <c r="G109" s="20" t="s">
        <v>2</v>
      </c>
      <c r="H109" s="20" t="s">
        <v>843</v>
      </c>
      <c r="I109" s="20">
        <f>осн!B109</f>
        <v>0</v>
      </c>
      <c r="J109" s="20" t="s">
        <v>844</v>
      </c>
      <c r="K109" s="20" t="s">
        <v>0</v>
      </c>
      <c r="L109" s="20">
        <f>осн!K109</f>
        <v>0</v>
      </c>
      <c r="M109" s="20" t="s">
        <v>3</v>
      </c>
      <c r="N109" s="20" t="s">
        <v>841</v>
      </c>
      <c r="O109" s="20">
        <f>осн!L109</f>
        <v>0</v>
      </c>
      <c r="P109" s="20" t="s">
        <v>3</v>
      </c>
      <c r="Q109" s="20" t="s">
        <v>4</v>
      </c>
      <c r="R109" s="20">
        <f>осн!S109</f>
        <v>0</v>
      </c>
      <c r="S109" s="20" t="s">
        <v>173</v>
      </c>
      <c r="T109" s="23" t="s">
        <v>174</v>
      </c>
      <c r="U109">
        <f>осн!P109</f>
        <v>0</v>
      </c>
      <c r="V109" s="20" t="s">
        <v>175</v>
      </c>
      <c r="W109">
        <f>осн!G109</f>
        <v>0</v>
      </c>
      <c r="X109" s="20" t="s">
        <v>5</v>
      </c>
      <c r="Z109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(108, 357,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10" spans="1:26" x14ac:dyDescent="0.25">
      <c r="A110" s="20" t="s">
        <v>361</v>
      </c>
      <c r="B110" s="20" t="s">
        <v>470</v>
      </c>
      <c r="C110">
        <f>осн!AM110</f>
        <v>358</v>
      </c>
      <c r="D110" s="20">
        <f>осн!M110</f>
        <v>0</v>
      </c>
      <c r="E110">
        <f>осн!P110</f>
        <v>0</v>
      </c>
      <c r="F110" s="20" t="s">
        <v>842</v>
      </c>
      <c r="G110" s="20" t="s">
        <v>2</v>
      </c>
      <c r="H110" s="20" t="s">
        <v>843</v>
      </c>
      <c r="I110" s="20">
        <f>осн!B110</f>
        <v>0</v>
      </c>
      <c r="J110" s="20" t="s">
        <v>844</v>
      </c>
      <c r="K110" s="20" t="s">
        <v>0</v>
      </c>
      <c r="L110" s="20">
        <f>осн!K110</f>
        <v>0</v>
      </c>
      <c r="M110" s="20" t="s">
        <v>3</v>
      </c>
      <c r="N110" s="20" t="s">
        <v>841</v>
      </c>
      <c r="O110" s="20">
        <f>осн!L110</f>
        <v>0</v>
      </c>
      <c r="P110" s="20" t="s">
        <v>3</v>
      </c>
      <c r="Q110" s="20" t="s">
        <v>4</v>
      </c>
      <c r="R110" s="20">
        <f>осн!S110</f>
        <v>0</v>
      </c>
      <c r="S110" s="20" t="s">
        <v>173</v>
      </c>
      <c r="T110" s="23" t="s">
        <v>174</v>
      </c>
      <c r="U110">
        <f>осн!P110</f>
        <v>0</v>
      </c>
      <c r="V110" s="20" t="s">
        <v>175</v>
      </c>
      <c r="W110">
        <f>осн!G110</f>
        <v>0</v>
      </c>
      <c r="X110" s="20" t="s">
        <v>5</v>
      </c>
      <c r="Z110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(109, 358,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11" spans="1:26" x14ac:dyDescent="0.25">
      <c r="A111" s="20" t="s">
        <v>361</v>
      </c>
      <c r="B111" s="20" t="s">
        <v>471</v>
      </c>
      <c r="C111">
        <f>осн!AM111</f>
        <v>359</v>
      </c>
      <c r="D111" s="20">
        <f>осн!M111</f>
        <v>0</v>
      </c>
      <c r="E111">
        <f>осн!P111</f>
        <v>0</v>
      </c>
      <c r="F111" s="20" t="s">
        <v>842</v>
      </c>
      <c r="G111" s="20" t="s">
        <v>2</v>
      </c>
      <c r="H111" s="20" t="s">
        <v>843</v>
      </c>
      <c r="I111" s="20">
        <f>осн!B111</f>
        <v>0</v>
      </c>
      <c r="J111" s="20" t="s">
        <v>844</v>
      </c>
      <c r="K111" s="20" t="s">
        <v>0</v>
      </c>
      <c r="L111" s="20">
        <f>осн!K111</f>
        <v>0</v>
      </c>
      <c r="M111" s="20" t="s">
        <v>3</v>
      </c>
      <c r="N111" s="20" t="s">
        <v>841</v>
      </c>
      <c r="O111" s="20">
        <f>осн!L111</f>
        <v>0</v>
      </c>
      <c r="P111" s="20" t="s">
        <v>3</v>
      </c>
      <c r="Q111" s="20" t="s">
        <v>4</v>
      </c>
      <c r="R111" s="20">
        <f>осн!S111</f>
        <v>0</v>
      </c>
      <c r="S111" s="20" t="s">
        <v>173</v>
      </c>
      <c r="T111" s="23" t="s">
        <v>174</v>
      </c>
      <c r="U111">
        <f>осн!P111</f>
        <v>0</v>
      </c>
      <c r="V111" s="20" t="s">
        <v>175</v>
      </c>
      <c r="W111">
        <f>осн!G111</f>
        <v>0</v>
      </c>
      <c r="X111" s="20" t="s">
        <v>5</v>
      </c>
      <c r="Z111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(110, 359,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12" spans="1:26" x14ac:dyDescent="0.25">
      <c r="A112" s="20" t="s">
        <v>361</v>
      </c>
      <c r="B112" s="20" t="s">
        <v>472</v>
      </c>
      <c r="C112">
        <f>осн!AM112</f>
        <v>360</v>
      </c>
      <c r="D112" s="20">
        <f>осн!M112</f>
        <v>0</v>
      </c>
      <c r="E112">
        <f>осн!P112</f>
        <v>0</v>
      </c>
      <c r="F112" s="20" t="s">
        <v>842</v>
      </c>
      <c r="G112" s="20" t="s">
        <v>2</v>
      </c>
      <c r="H112" s="20" t="s">
        <v>843</v>
      </c>
      <c r="I112" s="20">
        <f>осн!B112</f>
        <v>0</v>
      </c>
      <c r="J112" s="20" t="s">
        <v>844</v>
      </c>
      <c r="K112" s="20" t="s">
        <v>0</v>
      </c>
      <c r="L112" s="20">
        <f>осн!K112</f>
        <v>0</v>
      </c>
      <c r="M112" s="20" t="s">
        <v>3</v>
      </c>
      <c r="N112" s="20" t="s">
        <v>841</v>
      </c>
      <c r="O112" s="20">
        <f>осн!L112</f>
        <v>0</v>
      </c>
      <c r="P112" s="20" t="s">
        <v>3</v>
      </c>
      <c r="Q112" s="20" t="s">
        <v>4</v>
      </c>
      <c r="R112" s="20">
        <f>осн!S112</f>
        <v>0</v>
      </c>
      <c r="S112" s="20" t="s">
        <v>173</v>
      </c>
      <c r="T112" s="23" t="s">
        <v>174</v>
      </c>
      <c r="U112">
        <f>осн!P112</f>
        <v>0</v>
      </c>
      <c r="V112" s="20" t="s">
        <v>175</v>
      </c>
      <c r="W112">
        <f>осн!G112</f>
        <v>0</v>
      </c>
      <c r="X112" s="20" t="s">
        <v>5</v>
      </c>
      <c r="Z112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(111, 360,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13" spans="1:26" x14ac:dyDescent="0.25">
      <c r="A113" s="20" t="s">
        <v>361</v>
      </c>
      <c r="B113" s="20" t="s">
        <v>473</v>
      </c>
      <c r="C113">
        <f>осн!AM113</f>
        <v>361</v>
      </c>
      <c r="D113" s="20">
        <f>осн!M113</f>
        <v>0</v>
      </c>
      <c r="E113">
        <f>осн!P113</f>
        <v>0</v>
      </c>
      <c r="F113" s="20" t="s">
        <v>842</v>
      </c>
      <c r="G113" s="20" t="s">
        <v>2</v>
      </c>
      <c r="H113" s="20" t="s">
        <v>843</v>
      </c>
      <c r="I113" s="20">
        <f>осн!B113</f>
        <v>0</v>
      </c>
      <c r="J113" s="20" t="s">
        <v>844</v>
      </c>
      <c r="K113" s="20" t="s">
        <v>0</v>
      </c>
      <c r="L113" s="20">
        <f>осн!K113</f>
        <v>0</v>
      </c>
      <c r="M113" s="20" t="s">
        <v>3</v>
      </c>
      <c r="N113" s="20" t="s">
        <v>841</v>
      </c>
      <c r="O113" s="20">
        <f>осн!L113</f>
        <v>0</v>
      </c>
      <c r="P113" s="20" t="s">
        <v>3</v>
      </c>
      <c r="Q113" s="20" t="s">
        <v>4</v>
      </c>
      <c r="R113" s="20">
        <f>осн!S113</f>
        <v>0</v>
      </c>
      <c r="S113" s="20" t="s">
        <v>173</v>
      </c>
      <c r="T113" s="23" t="s">
        <v>174</v>
      </c>
      <c r="U113">
        <f>осн!P113</f>
        <v>0</v>
      </c>
      <c r="V113" s="20" t="s">
        <v>175</v>
      </c>
      <c r="W113">
        <f>осн!G113</f>
        <v>0</v>
      </c>
      <c r="X113" s="20" t="s">
        <v>5</v>
      </c>
      <c r="Z113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(112, 361,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14" spans="1:26" x14ac:dyDescent="0.25">
      <c r="A114" s="20" t="s">
        <v>361</v>
      </c>
      <c r="B114" s="20" t="s">
        <v>474</v>
      </c>
      <c r="C114">
        <f>осн!AM114</f>
        <v>362</v>
      </c>
      <c r="D114" s="20">
        <f>осн!M114</f>
        <v>0</v>
      </c>
      <c r="E114">
        <f>осн!P114</f>
        <v>0</v>
      </c>
      <c r="F114" s="20" t="s">
        <v>842</v>
      </c>
      <c r="G114" s="20" t="s">
        <v>2</v>
      </c>
      <c r="H114" s="20" t="s">
        <v>843</v>
      </c>
      <c r="I114" s="20">
        <f>осн!B114</f>
        <v>0</v>
      </c>
      <c r="J114" s="20" t="s">
        <v>844</v>
      </c>
      <c r="K114" s="20" t="s">
        <v>0</v>
      </c>
      <c r="L114" s="20">
        <f>осн!K114</f>
        <v>0</v>
      </c>
      <c r="M114" s="20" t="s">
        <v>3</v>
      </c>
      <c r="N114" s="20" t="s">
        <v>841</v>
      </c>
      <c r="O114" s="20">
        <f>осн!L114</f>
        <v>0</v>
      </c>
      <c r="P114" s="20" t="s">
        <v>3</v>
      </c>
      <c r="Q114" s="20" t="s">
        <v>4</v>
      </c>
      <c r="R114" s="20">
        <f>осн!S114</f>
        <v>0</v>
      </c>
      <c r="S114" s="20" t="s">
        <v>173</v>
      </c>
      <c r="T114" s="23" t="s">
        <v>174</v>
      </c>
      <c r="U114">
        <f>осн!P114</f>
        <v>0</v>
      </c>
      <c r="V114" s="20" t="s">
        <v>175</v>
      </c>
      <c r="W114">
        <f>осн!G114</f>
        <v>0</v>
      </c>
      <c r="X114" s="20" t="s">
        <v>5</v>
      </c>
      <c r="Z114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(113, 362,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15" spans="1:26" x14ac:dyDescent="0.25">
      <c r="A115" s="20" t="s">
        <v>361</v>
      </c>
      <c r="B115" s="20" t="s">
        <v>475</v>
      </c>
      <c r="C115">
        <f>осн!AM115</f>
        <v>363</v>
      </c>
      <c r="D115" s="20">
        <f>осн!M115</f>
        <v>0</v>
      </c>
      <c r="E115">
        <f>осн!P115</f>
        <v>0</v>
      </c>
      <c r="F115" s="20" t="s">
        <v>842</v>
      </c>
      <c r="G115" s="20" t="s">
        <v>2</v>
      </c>
      <c r="H115" s="20" t="s">
        <v>843</v>
      </c>
      <c r="I115" s="20">
        <f>осн!B115</f>
        <v>0</v>
      </c>
      <c r="J115" s="20" t="s">
        <v>844</v>
      </c>
      <c r="K115" s="20" t="s">
        <v>0</v>
      </c>
      <c r="L115" s="20">
        <f>осн!K115</f>
        <v>0</v>
      </c>
      <c r="M115" s="20" t="s">
        <v>3</v>
      </c>
      <c r="N115" s="20" t="s">
        <v>841</v>
      </c>
      <c r="O115" s="20">
        <f>осн!L115</f>
        <v>0</v>
      </c>
      <c r="P115" s="20" t="s">
        <v>3</v>
      </c>
      <c r="Q115" s="20" t="s">
        <v>4</v>
      </c>
      <c r="R115" s="20">
        <f>осн!S115</f>
        <v>0</v>
      </c>
      <c r="S115" s="20" t="s">
        <v>173</v>
      </c>
      <c r="T115" s="23" t="s">
        <v>174</v>
      </c>
      <c r="U115">
        <f>осн!P115</f>
        <v>0</v>
      </c>
      <c r="V115" s="20" t="s">
        <v>175</v>
      </c>
      <c r="W115">
        <f>осн!G115</f>
        <v>0</v>
      </c>
      <c r="X115" s="20" t="s">
        <v>5</v>
      </c>
      <c r="Z115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(114, 363,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16" spans="1:26" x14ac:dyDescent="0.25">
      <c r="A116" s="20" t="s">
        <v>361</v>
      </c>
      <c r="B116" s="20" t="s">
        <v>476</v>
      </c>
      <c r="C116">
        <f>осн!AM116</f>
        <v>364</v>
      </c>
      <c r="D116" s="20">
        <f>осн!M116</f>
        <v>0</v>
      </c>
      <c r="E116">
        <f>осн!P116</f>
        <v>0</v>
      </c>
      <c r="F116" s="20" t="s">
        <v>842</v>
      </c>
      <c r="G116" s="20" t="s">
        <v>2</v>
      </c>
      <c r="H116" s="20" t="s">
        <v>843</v>
      </c>
      <c r="I116" s="20">
        <f>осн!B116</f>
        <v>0</v>
      </c>
      <c r="J116" s="20" t="s">
        <v>844</v>
      </c>
      <c r="K116" s="20" t="s">
        <v>0</v>
      </c>
      <c r="L116" s="20">
        <f>осн!K116</f>
        <v>0</v>
      </c>
      <c r="M116" s="20" t="s">
        <v>3</v>
      </c>
      <c r="N116" s="20" t="s">
        <v>841</v>
      </c>
      <c r="O116" s="20">
        <f>осн!L116</f>
        <v>0</v>
      </c>
      <c r="P116" s="20" t="s">
        <v>3</v>
      </c>
      <c r="Q116" s="20" t="s">
        <v>4</v>
      </c>
      <c r="R116" s="20">
        <f>осн!S116</f>
        <v>0</v>
      </c>
      <c r="S116" s="20" t="s">
        <v>173</v>
      </c>
      <c r="T116" s="23" t="s">
        <v>174</v>
      </c>
      <c r="U116">
        <f>осн!P116</f>
        <v>0</v>
      </c>
      <c r="V116" s="20" t="s">
        <v>175</v>
      </c>
      <c r="W116">
        <f>осн!G116</f>
        <v>0</v>
      </c>
      <c r="X116" s="20" t="s">
        <v>5</v>
      </c>
      <c r="Z116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(115, 364,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17" spans="1:26" x14ac:dyDescent="0.25">
      <c r="A117" s="20" t="s">
        <v>361</v>
      </c>
      <c r="B117" s="20" t="s">
        <v>477</v>
      </c>
      <c r="C117">
        <f>осн!AM117</f>
        <v>365</v>
      </c>
      <c r="D117" s="20">
        <f>осн!M117</f>
        <v>0</v>
      </c>
      <c r="E117">
        <f>осн!P117</f>
        <v>0</v>
      </c>
      <c r="F117" s="20" t="s">
        <v>842</v>
      </c>
      <c r="G117" s="20" t="s">
        <v>2</v>
      </c>
      <c r="H117" s="20" t="s">
        <v>843</v>
      </c>
      <c r="I117" s="20">
        <f>осн!B117</f>
        <v>0</v>
      </c>
      <c r="J117" s="20" t="s">
        <v>844</v>
      </c>
      <c r="K117" s="20" t="s">
        <v>0</v>
      </c>
      <c r="L117" s="20">
        <f>осн!K117</f>
        <v>0</v>
      </c>
      <c r="M117" s="20" t="s">
        <v>3</v>
      </c>
      <c r="N117" s="20" t="s">
        <v>841</v>
      </c>
      <c r="O117" s="20">
        <f>осн!L117</f>
        <v>0</v>
      </c>
      <c r="P117" s="20" t="s">
        <v>3</v>
      </c>
      <c r="Q117" s="20" t="s">
        <v>4</v>
      </c>
      <c r="R117" s="20">
        <f>осн!S117</f>
        <v>0</v>
      </c>
      <c r="S117" s="20" t="s">
        <v>173</v>
      </c>
      <c r="T117" s="23" t="s">
        <v>174</v>
      </c>
      <c r="U117">
        <f>осн!P117</f>
        <v>0</v>
      </c>
      <c r="V117" s="20" t="s">
        <v>175</v>
      </c>
      <c r="W117">
        <f>осн!G117</f>
        <v>0</v>
      </c>
      <c r="X117" s="20" t="s">
        <v>5</v>
      </c>
      <c r="Z117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(116, 365,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18" spans="1:26" x14ac:dyDescent="0.25">
      <c r="A118" s="20" t="s">
        <v>361</v>
      </c>
      <c r="B118" s="20" t="s">
        <v>478</v>
      </c>
      <c r="C118">
        <f>осн!AM118</f>
        <v>366</v>
      </c>
      <c r="D118" s="20">
        <f>осн!M118</f>
        <v>0</v>
      </c>
      <c r="E118">
        <f>осн!P118</f>
        <v>0</v>
      </c>
      <c r="F118" s="20" t="s">
        <v>842</v>
      </c>
      <c r="G118" s="20" t="s">
        <v>2</v>
      </c>
      <c r="H118" s="20" t="s">
        <v>843</v>
      </c>
      <c r="I118" s="20">
        <f>осн!B118</f>
        <v>0</v>
      </c>
      <c r="J118" s="20" t="s">
        <v>844</v>
      </c>
      <c r="K118" s="20" t="s">
        <v>0</v>
      </c>
      <c r="L118" s="20">
        <f>осн!K118</f>
        <v>0</v>
      </c>
      <c r="M118" s="20" t="s">
        <v>3</v>
      </c>
      <c r="N118" s="20" t="s">
        <v>841</v>
      </c>
      <c r="O118" s="20">
        <f>осн!L118</f>
        <v>0</v>
      </c>
      <c r="P118" s="20" t="s">
        <v>3</v>
      </c>
      <c r="Q118" s="20" t="s">
        <v>4</v>
      </c>
      <c r="R118" s="20">
        <f>осн!S118</f>
        <v>0</v>
      </c>
      <c r="S118" s="20" t="s">
        <v>173</v>
      </c>
      <c r="T118" s="23" t="s">
        <v>174</v>
      </c>
      <c r="U118">
        <f>осн!P118</f>
        <v>0</v>
      </c>
      <c r="V118" s="20" t="s">
        <v>175</v>
      </c>
      <c r="W118">
        <f>осн!G118</f>
        <v>0</v>
      </c>
      <c r="X118" s="20" t="s">
        <v>5</v>
      </c>
      <c r="Z118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(117, 366,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19" spans="1:26" x14ac:dyDescent="0.25">
      <c r="A119" s="20" t="s">
        <v>361</v>
      </c>
      <c r="B119" s="20" t="s">
        <v>479</v>
      </c>
      <c r="C119">
        <f>осн!AM119</f>
        <v>367</v>
      </c>
      <c r="D119" s="20">
        <f>осн!M119</f>
        <v>0</v>
      </c>
      <c r="E119">
        <f>осн!P119</f>
        <v>0</v>
      </c>
      <c r="F119" s="20" t="s">
        <v>842</v>
      </c>
      <c r="G119" s="20" t="s">
        <v>2</v>
      </c>
      <c r="H119" s="20" t="s">
        <v>843</v>
      </c>
      <c r="I119" s="20">
        <f>осн!B119</f>
        <v>0</v>
      </c>
      <c r="J119" s="20" t="s">
        <v>844</v>
      </c>
      <c r="K119" s="20" t="s">
        <v>0</v>
      </c>
      <c r="L119" s="20">
        <f>осн!K119</f>
        <v>0</v>
      </c>
      <c r="M119" s="20" t="s">
        <v>3</v>
      </c>
      <c r="N119" s="20" t="s">
        <v>841</v>
      </c>
      <c r="O119" s="20">
        <f>осн!L119</f>
        <v>0</v>
      </c>
      <c r="P119" s="20" t="s">
        <v>3</v>
      </c>
      <c r="Q119" s="20" t="s">
        <v>4</v>
      </c>
      <c r="R119" s="20">
        <f>осн!S119</f>
        <v>0</v>
      </c>
      <c r="S119" s="20" t="s">
        <v>173</v>
      </c>
      <c r="T119" s="23" t="s">
        <v>174</v>
      </c>
      <c r="U119">
        <f>осн!P119</f>
        <v>0</v>
      </c>
      <c r="V119" s="20" t="s">
        <v>175</v>
      </c>
      <c r="W119">
        <f>осн!G119</f>
        <v>0</v>
      </c>
      <c r="X119" s="20" t="s">
        <v>5</v>
      </c>
      <c r="Z119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(118, 367,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20" spans="1:26" x14ac:dyDescent="0.25">
      <c r="A120" s="20" t="s">
        <v>361</v>
      </c>
      <c r="B120" s="20" t="s">
        <v>480</v>
      </c>
      <c r="C120">
        <f>осн!AM120</f>
        <v>368</v>
      </c>
      <c r="D120" s="20">
        <f>осн!M120</f>
        <v>0</v>
      </c>
      <c r="E120">
        <f>осн!P120</f>
        <v>0</v>
      </c>
      <c r="F120" s="20" t="s">
        <v>842</v>
      </c>
      <c r="G120" s="20" t="s">
        <v>2</v>
      </c>
      <c r="H120" s="20" t="s">
        <v>843</v>
      </c>
      <c r="I120" s="20">
        <f>осн!B120</f>
        <v>0</v>
      </c>
      <c r="J120" s="20" t="s">
        <v>844</v>
      </c>
      <c r="K120" s="20" t="s">
        <v>0</v>
      </c>
      <c r="L120" s="20">
        <f>осн!K120</f>
        <v>0</v>
      </c>
      <c r="M120" s="20" t="s">
        <v>3</v>
      </c>
      <c r="N120" s="20" t="s">
        <v>841</v>
      </c>
      <c r="O120" s="20">
        <f>осн!L120</f>
        <v>0</v>
      </c>
      <c r="P120" s="20" t="s">
        <v>3</v>
      </c>
      <c r="Q120" s="20" t="s">
        <v>4</v>
      </c>
      <c r="R120" s="20">
        <f>осн!S120</f>
        <v>0</v>
      </c>
      <c r="S120" s="20" t="s">
        <v>173</v>
      </c>
      <c r="T120" s="23" t="s">
        <v>174</v>
      </c>
      <c r="U120">
        <f>осн!P120</f>
        <v>0</v>
      </c>
      <c r="V120" s="20" t="s">
        <v>175</v>
      </c>
      <c r="W120">
        <f>осн!G120</f>
        <v>0</v>
      </c>
      <c r="X120" s="20" t="s">
        <v>5</v>
      </c>
      <c r="Z120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(119, 368,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21" spans="1:26" x14ac:dyDescent="0.25">
      <c r="A121" s="20" t="s">
        <v>361</v>
      </c>
      <c r="B121" s="20" t="s">
        <v>481</v>
      </c>
      <c r="C121">
        <f>осн!AM121</f>
        <v>369</v>
      </c>
      <c r="D121" s="20">
        <f>осн!M121</f>
        <v>0</v>
      </c>
      <c r="E121">
        <f>осн!P121</f>
        <v>0</v>
      </c>
      <c r="F121" s="20" t="s">
        <v>842</v>
      </c>
      <c r="G121" s="20" t="s">
        <v>2</v>
      </c>
      <c r="H121" s="20" t="s">
        <v>843</v>
      </c>
      <c r="I121" s="20">
        <f>осн!B121</f>
        <v>0</v>
      </c>
      <c r="J121" s="20" t="s">
        <v>844</v>
      </c>
      <c r="K121" s="20" t="s">
        <v>0</v>
      </c>
      <c r="L121" s="20">
        <f>осн!K121</f>
        <v>0</v>
      </c>
      <c r="M121" s="20" t="s">
        <v>3</v>
      </c>
      <c r="N121" s="20" t="s">
        <v>841</v>
      </c>
      <c r="O121" s="20">
        <f>осн!L121</f>
        <v>0</v>
      </c>
      <c r="P121" s="20" t="s">
        <v>3</v>
      </c>
      <c r="Q121" s="20" t="s">
        <v>4</v>
      </c>
      <c r="R121" s="20">
        <f>осн!S121</f>
        <v>0</v>
      </c>
      <c r="S121" s="20" t="s">
        <v>173</v>
      </c>
      <c r="T121" s="23" t="s">
        <v>174</v>
      </c>
      <c r="U121">
        <f>осн!P121</f>
        <v>0</v>
      </c>
      <c r="V121" s="20" t="s">
        <v>175</v>
      </c>
      <c r="W121">
        <f>осн!G121</f>
        <v>0</v>
      </c>
      <c r="X121" s="20" t="s">
        <v>5</v>
      </c>
      <c r="Z121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(120, 369,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22" spans="1:26" x14ac:dyDescent="0.25">
      <c r="A122" s="20" t="s">
        <v>361</v>
      </c>
      <c r="B122" s="20" t="s">
        <v>482</v>
      </c>
      <c r="C122">
        <f>осн!AM122</f>
        <v>370</v>
      </c>
      <c r="D122" s="20">
        <f>осн!M122</f>
        <v>0</v>
      </c>
      <c r="E122">
        <f>осн!P122</f>
        <v>0</v>
      </c>
      <c r="F122" s="20" t="s">
        <v>842</v>
      </c>
      <c r="G122" s="20" t="s">
        <v>2</v>
      </c>
      <c r="H122" s="20" t="s">
        <v>843</v>
      </c>
      <c r="I122" s="20">
        <f>осн!B122</f>
        <v>0</v>
      </c>
      <c r="J122" s="20" t="s">
        <v>844</v>
      </c>
      <c r="K122" s="20" t="s">
        <v>0</v>
      </c>
      <c r="L122" s="20">
        <f>осн!K122</f>
        <v>0</v>
      </c>
      <c r="M122" s="20" t="s">
        <v>3</v>
      </c>
      <c r="N122" s="20" t="s">
        <v>841</v>
      </c>
      <c r="O122" s="20">
        <f>осн!L122</f>
        <v>0</v>
      </c>
      <c r="P122" s="20" t="s">
        <v>3</v>
      </c>
      <c r="Q122" s="20" t="s">
        <v>4</v>
      </c>
      <c r="R122" s="20">
        <f>осн!S122</f>
        <v>0</v>
      </c>
      <c r="S122" s="20" t="s">
        <v>173</v>
      </c>
      <c r="T122" s="23" t="s">
        <v>174</v>
      </c>
      <c r="U122">
        <f>осн!P122</f>
        <v>0</v>
      </c>
      <c r="V122" s="20" t="s">
        <v>175</v>
      </c>
      <c r="W122">
        <f>осн!G122</f>
        <v>0</v>
      </c>
      <c r="X122" s="20" t="s">
        <v>5</v>
      </c>
      <c r="Z122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(121, 370,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23" spans="1:26" x14ac:dyDescent="0.25">
      <c r="A123" s="20" t="s">
        <v>361</v>
      </c>
      <c r="B123" s="20" t="s">
        <v>483</v>
      </c>
      <c r="C123">
        <f>осн!AM123</f>
        <v>371</v>
      </c>
      <c r="D123" s="20">
        <f>осн!M123</f>
        <v>0</v>
      </c>
      <c r="E123">
        <f>осн!P123</f>
        <v>0</v>
      </c>
      <c r="F123" s="20" t="s">
        <v>842</v>
      </c>
      <c r="G123" s="20" t="s">
        <v>2</v>
      </c>
      <c r="H123" s="20" t="s">
        <v>843</v>
      </c>
      <c r="I123" s="20">
        <f>осн!B123</f>
        <v>0</v>
      </c>
      <c r="J123" s="20" t="s">
        <v>844</v>
      </c>
      <c r="K123" s="20" t="s">
        <v>0</v>
      </c>
      <c r="L123" s="20">
        <f>осн!K123</f>
        <v>0</v>
      </c>
      <c r="M123" s="20" t="s">
        <v>3</v>
      </c>
      <c r="N123" s="20" t="s">
        <v>841</v>
      </c>
      <c r="O123" s="20">
        <f>осн!L123</f>
        <v>0</v>
      </c>
      <c r="P123" s="20" t="s">
        <v>3</v>
      </c>
      <c r="Q123" s="20" t="s">
        <v>4</v>
      </c>
      <c r="R123" s="20">
        <f>осн!S123</f>
        <v>0</v>
      </c>
      <c r="S123" s="20" t="s">
        <v>173</v>
      </c>
      <c r="T123" s="23" t="s">
        <v>174</v>
      </c>
      <c r="U123">
        <f>осн!P123</f>
        <v>0</v>
      </c>
      <c r="V123" s="20" t="s">
        <v>175</v>
      </c>
      <c r="W123">
        <f>осн!G123</f>
        <v>0</v>
      </c>
      <c r="X123" s="20" t="s">
        <v>5</v>
      </c>
      <c r="Z123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(122, 371,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24" spans="1:26" x14ac:dyDescent="0.25">
      <c r="A124" s="20" t="s">
        <v>361</v>
      </c>
      <c r="B124" s="20" t="s">
        <v>484</v>
      </c>
      <c r="C124">
        <f>осн!AM124</f>
        <v>372</v>
      </c>
      <c r="D124" s="20">
        <f>осн!M124</f>
        <v>0</v>
      </c>
      <c r="E124">
        <f>осн!P124</f>
        <v>0</v>
      </c>
      <c r="F124" s="20" t="s">
        <v>842</v>
      </c>
      <c r="G124" s="20" t="s">
        <v>2</v>
      </c>
      <c r="H124" s="20" t="s">
        <v>843</v>
      </c>
      <c r="I124" s="20">
        <f>осн!B124</f>
        <v>0</v>
      </c>
      <c r="J124" s="20" t="s">
        <v>844</v>
      </c>
      <c r="K124" s="20" t="s">
        <v>0</v>
      </c>
      <c r="L124" s="20">
        <f>осн!K124</f>
        <v>0</v>
      </c>
      <c r="M124" s="20" t="s">
        <v>3</v>
      </c>
      <c r="N124" s="20" t="s">
        <v>841</v>
      </c>
      <c r="O124" s="20">
        <f>осн!L124</f>
        <v>0</v>
      </c>
      <c r="P124" s="20" t="s">
        <v>3</v>
      </c>
      <c r="Q124" s="20" t="s">
        <v>4</v>
      </c>
      <c r="R124" s="20">
        <f>осн!S124</f>
        <v>0</v>
      </c>
      <c r="S124" s="20" t="s">
        <v>173</v>
      </c>
      <c r="T124" s="23" t="s">
        <v>174</v>
      </c>
      <c r="U124">
        <f>осн!P124</f>
        <v>0</v>
      </c>
      <c r="V124" s="20" t="s">
        <v>175</v>
      </c>
      <c r="W124">
        <f>осн!G124</f>
        <v>0</v>
      </c>
      <c r="X124" s="20" t="s">
        <v>5</v>
      </c>
      <c r="Z124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(123, 372,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25" spans="1:26" x14ac:dyDescent="0.25">
      <c r="A125" s="20" t="s">
        <v>361</v>
      </c>
      <c r="B125" s="20" t="s">
        <v>485</v>
      </c>
      <c r="C125">
        <f>осн!AM125</f>
        <v>373</v>
      </c>
      <c r="D125" s="20">
        <f>осн!M125</f>
        <v>0</v>
      </c>
      <c r="E125">
        <f>осн!P125</f>
        <v>0</v>
      </c>
      <c r="F125" s="20" t="s">
        <v>842</v>
      </c>
      <c r="G125" s="20" t="s">
        <v>2</v>
      </c>
      <c r="H125" s="20" t="s">
        <v>843</v>
      </c>
      <c r="I125" s="20">
        <f>осн!B125</f>
        <v>0</v>
      </c>
      <c r="J125" s="20" t="s">
        <v>844</v>
      </c>
      <c r="K125" s="20" t="s">
        <v>0</v>
      </c>
      <c r="L125" s="20">
        <f>осн!K125</f>
        <v>0</v>
      </c>
      <c r="M125" s="20" t="s">
        <v>3</v>
      </c>
      <c r="N125" s="20" t="s">
        <v>841</v>
      </c>
      <c r="O125" s="20">
        <f>осн!L125</f>
        <v>0</v>
      </c>
      <c r="P125" s="20" t="s">
        <v>3</v>
      </c>
      <c r="Q125" s="20" t="s">
        <v>4</v>
      </c>
      <c r="R125" s="20">
        <f>осн!S125</f>
        <v>0</v>
      </c>
      <c r="S125" s="20" t="s">
        <v>173</v>
      </c>
      <c r="T125" s="23" t="s">
        <v>174</v>
      </c>
      <c r="U125">
        <f>осн!P125</f>
        <v>0</v>
      </c>
      <c r="V125" s="20" t="s">
        <v>175</v>
      </c>
      <c r="W125">
        <f>осн!G125</f>
        <v>0</v>
      </c>
      <c r="X125" s="20" t="s">
        <v>5</v>
      </c>
      <c r="Z125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(124, 373,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26" spans="1:26" x14ac:dyDescent="0.25">
      <c r="A126" s="20" t="s">
        <v>361</v>
      </c>
      <c r="B126" s="20" t="s">
        <v>486</v>
      </c>
      <c r="C126">
        <f>осн!AM126</f>
        <v>374</v>
      </c>
      <c r="D126" s="20">
        <f>осн!M126</f>
        <v>0</v>
      </c>
      <c r="E126">
        <f>осн!P126</f>
        <v>0</v>
      </c>
      <c r="F126" s="20" t="s">
        <v>842</v>
      </c>
      <c r="G126" s="20" t="s">
        <v>2</v>
      </c>
      <c r="H126" s="20" t="s">
        <v>843</v>
      </c>
      <c r="I126" s="20">
        <f>осн!B126</f>
        <v>0</v>
      </c>
      <c r="J126" s="20" t="s">
        <v>844</v>
      </c>
      <c r="K126" s="20" t="s">
        <v>0</v>
      </c>
      <c r="L126" s="20">
        <f>осн!K126</f>
        <v>0</v>
      </c>
      <c r="M126" s="20" t="s">
        <v>3</v>
      </c>
      <c r="N126" s="20" t="s">
        <v>841</v>
      </c>
      <c r="O126" s="20">
        <f>осн!L126</f>
        <v>0</v>
      </c>
      <c r="P126" s="20" t="s">
        <v>3</v>
      </c>
      <c r="Q126" s="20" t="s">
        <v>4</v>
      </c>
      <c r="R126" s="20">
        <f>осн!S126</f>
        <v>0</v>
      </c>
      <c r="S126" s="20" t="s">
        <v>173</v>
      </c>
      <c r="T126" s="23" t="s">
        <v>174</v>
      </c>
      <c r="U126">
        <f>осн!P126</f>
        <v>0</v>
      </c>
      <c r="V126" s="20" t="s">
        <v>175</v>
      </c>
      <c r="W126">
        <f>осн!G126</f>
        <v>0</v>
      </c>
      <c r="X126" s="20" t="s">
        <v>5</v>
      </c>
      <c r="Z126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(125, 374,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27" spans="1:26" x14ac:dyDescent="0.25">
      <c r="A127" s="20" t="s">
        <v>361</v>
      </c>
      <c r="B127" s="20" t="s">
        <v>487</v>
      </c>
      <c r="C127">
        <f>осн!AM127</f>
        <v>375</v>
      </c>
      <c r="D127" s="20">
        <f>осн!M127</f>
        <v>0</v>
      </c>
      <c r="E127">
        <f>осн!P127</f>
        <v>0</v>
      </c>
      <c r="F127" s="20" t="s">
        <v>842</v>
      </c>
      <c r="G127" s="20" t="s">
        <v>2</v>
      </c>
      <c r="H127" s="20" t="s">
        <v>843</v>
      </c>
      <c r="I127" s="20">
        <f>осн!B127</f>
        <v>0</v>
      </c>
      <c r="J127" s="20" t="s">
        <v>844</v>
      </c>
      <c r="K127" s="20" t="s">
        <v>0</v>
      </c>
      <c r="L127" s="20">
        <f>осн!K127</f>
        <v>0</v>
      </c>
      <c r="M127" s="20" t="s">
        <v>3</v>
      </c>
      <c r="N127" s="20" t="s">
        <v>841</v>
      </c>
      <c r="O127" s="20">
        <f>осн!L127</f>
        <v>0</v>
      </c>
      <c r="P127" s="20" t="s">
        <v>3</v>
      </c>
      <c r="Q127" s="20" t="s">
        <v>4</v>
      </c>
      <c r="R127" s="20">
        <f>осн!S127</f>
        <v>0</v>
      </c>
      <c r="S127" s="20" t="s">
        <v>173</v>
      </c>
      <c r="T127" s="23" t="s">
        <v>174</v>
      </c>
      <c r="U127">
        <f>осн!P127</f>
        <v>0</v>
      </c>
      <c r="V127" s="20" t="s">
        <v>175</v>
      </c>
      <c r="W127">
        <f>осн!G127</f>
        <v>0</v>
      </c>
      <c r="X127" s="20" t="s">
        <v>5</v>
      </c>
      <c r="Z127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(126, 375,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28" spans="1:26" x14ac:dyDescent="0.25">
      <c r="A128" s="20" t="s">
        <v>361</v>
      </c>
      <c r="B128" s="20" t="s">
        <v>488</v>
      </c>
      <c r="C128">
        <f>осн!AM128</f>
        <v>376</v>
      </c>
      <c r="D128" s="20">
        <f>осн!M128</f>
        <v>0</v>
      </c>
      <c r="E128">
        <f>осн!P128</f>
        <v>0</v>
      </c>
      <c r="F128" s="20" t="s">
        <v>842</v>
      </c>
      <c r="G128" s="20" t="s">
        <v>2</v>
      </c>
      <c r="H128" s="20" t="s">
        <v>843</v>
      </c>
      <c r="I128" s="20">
        <f>осн!B128</f>
        <v>0</v>
      </c>
      <c r="J128" s="20" t="s">
        <v>844</v>
      </c>
      <c r="K128" s="20" t="s">
        <v>0</v>
      </c>
      <c r="L128" s="20">
        <f>осн!K128</f>
        <v>0</v>
      </c>
      <c r="M128" s="20" t="s">
        <v>3</v>
      </c>
      <c r="N128" s="20" t="s">
        <v>841</v>
      </c>
      <c r="O128" s="20">
        <f>осн!L128</f>
        <v>0</v>
      </c>
      <c r="P128" s="20" t="s">
        <v>3</v>
      </c>
      <c r="Q128" s="20" t="s">
        <v>4</v>
      </c>
      <c r="R128" s="20">
        <f>осн!S128</f>
        <v>0</v>
      </c>
      <c r="S128" s="20" t="s">
        <v>173</v>
      </c>
      <c r="T128" s="23" t="s">
        <v>174</v>
      </c>
      <c r="U128">
        <f>осн!P128</f>
        <v>0</v>
      </c>
      <c r="V128" s="20" t="s">
        <v>175</v>
      </c>
      <c r="W128">
        <f>осн!G128</f>
        <v>0</v>
      </c>
      <c r="X128" s="20" t="s">
        <v>5</v>
      </c>
      <c r="Z128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(127, 376,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29" spans="1:26" x14ac:dyDescent="0.25">
      <c r="A129" s="20" t="s">
        <v>361</v>
      </c>
      <c r="B129" s="20" t="s">
        <v>489</v>
      </c>
      <c r="C129">
        <f>осн!AM129</f>
        <v>377</v>
      </c>
      <c r="D129" s="20">
        <f>осн!M129</f>
        <v>0</v>
      </c>
      <c r="E129">
        <f>осн!P129</f>
        <v>0</v>
      </c>
      <c r="F129" s="20" t="s">
        <v>842</v>
      </c>
      <c r="G129" s="20" t="s">
        <v>2</v>
      </c>
      <c r="H129" s="20" t="s">
        <v>843</v>
      </c>
      <c r="I129" s="20">
        <f>осн!B129</f>
        <v>0</v>
      </c>
      <c r="J129" s="20" t="s">
        <v>844</v>
      </c>
      <c r="K129" s="20" t="s">
        <v>0</v>
      </c>
      <c r="L129" s="20">
        <f>осн!K129</f>
        <v>0</v>
      </c>
      <c r="M129" s="20" t="s">
        <v>3</v>
      </c>
      <c r="N129" s="20" t="s">
        <v>841</v>
      </c>
      <c r="O129" s="20">
        <f>осн!L129</f>
        <v>0</v>
      </c>
      <c r="P129" s="20" t="s">
        <v>3</v>
      </c>
      <c r="Q129" s="20" t="s">
        <v>4</v>
      </c>
      <c r="R129" s="20">
        <f>осн!S129</f>
        <v>0</v>
      </c>
      <c r="S129" s="20" t="s">
        <v>173</v>
      </c>
      <c r="T129" s="23" t="s">
        <v>174</v>
      </c>
      <c r="U129">
        <f>осн!P129</f>
        <v>0</v>
      </c>
      <c r="V129" s="20" t="s">
        <v>175</v>
      </c>
      <c r="W129">
        <f>осн!G129</f>
        <v>0</v>
      </c>
      <c r="X129" s="20" t="s">
        <v>5</v>
      </c>
      <c r="Z129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(128, 377,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30" spans="1:26" x14ac:dyDescent="0.25">
      <c r="A130" s="20" t="s">
        <v>361</v>
      </c>
      <c r="B130" s="20" t="s">
        <v>490</v>
      </c>
      <c r="C130">
        <f>осн!AM130</f>
        <v>378</v>
      </c>
      <c r="D130" s="20">
        <f>осн!M130</f>
        <v>0</v>
      </c>
      <c r="E130">
        <f>осн!P130</f>
        <v>0</v>
      </c>
      <c r="F130" s="20" t="s">
        <v>842</v>
      </c>
      <c r="G130" s="20" t="s">
        <v>2</v>
      </c>
      <c r="H130" s="20" t="s">
        <v>843</v>
      </c>
      <c r="I130" s="20">
        <f>осн!B130</f>
        <v>0</v>
      </c>
      <c r="J130" s="20" t="s">
        <v>844</v>
      </c>
      <c r="K130" s="20" t="s">
        <v>0</v>
      </c>
      <c r="L130" s="20">
        <f>осн!K130</f>
        <v>0</v>
      </c>
      <c r="M130" s="20" t="s">
        <v>3</v>
      </c>
      <c r="N130" s="20" t="s">
        <v>841</v>
      </c>
      <c r="O130" s="20">
        <f>осн!L130</f>
        <v>0</v>
      </c>
      <c r="P130" s="20" t="s">
        <v>3</v>
      </c>
      <c r="Q130" s="20" t="s">
        <v>4</v>
      </c>
      <c r="R130" s="20">
        <f>осн!S130</f>
        <v>0</v>
      </c>
      <c r="S130" s="20" t="s">
        <v>173</v>
      </c>
      <c r="T130" s="23" t="s">
        <v>174</v>
      </c>
      <c r="U130">
        <f>осн!P130</f>
        <v>0</v>
      </c>
      <c r="V130" s="20" t="s">
        <v>175</v>
      </c>
      <c r="W130">
        <f>осн!G130</f>
        <v>0</v>
      </c>
      <c r="X130" s="20" t="s">
        <v>5</v>
      </c>
      <c r="Z130" s="36" t="str">
        <f t="shared" si="3"/>
        <v>INSERT INTO `ez_content` (`id`, `asset_id`, `title`, `alias`, `introtext`, `state`, `catid`, `images`, `urls`, `attribs`, `version`, `ordering`, `metakey`, `metadesc`, `access`, `hits`, `metadata`, `featured`, `language`, `xreference`) VALUES (129, 378,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31" spans="1:26" x14ac:dyDescent="0.25">
      <c r="A131" s="20" t="s">
        <v>361</v>
      </c>
      <c r="B131" s="20" t="s">
        <v>491</v>
      </c>
      <c r="C131">
        <f>осн!AM131</f>
        <v>379</v>
      </c>
      <c r="D131" s="20">
        <f>осн!M131</f>
        <v>0</v>
      </c>
      <c r="E131">
        <f>осн!P131</f>
        <v>0</v>
      </c>
      <c r="F131" s="20" t="s">
        <v>842</v>
      </c>
      <c r="G131" s="20" t="s">
        <v>2</v>
      </c>
      <c r="H131" s="20" t="s">
        <v>843</v>
      </c>
      <c r="I131" s="20">
        <f>осн!B131</f>
        <v>0</v>
      </c>
      <c r="J131" s="20" t="s">
        <v>844</v>
      </c>
      <c r="K131" s="20" t="s">
        <v>0</v>
      </c>
      <c r="L131" s="20">
        <f>осн!K131</f>
        <v>0</v>
      </c>
      <c r="M131" s="20" t="s">
        <v>3</v>
      </c>
      <c r="N131" s="20" t="s">
        <v>841</v>
      </c>
      <c r="O131" s="20">
        <f>осн!L131</f>
        <v>0</v>
      </c>
      <c r="P131" s="20" t="s">
        <v>3</v>
      </c>
      <c r="Q131" s="20" t="s">
        <v>4</v>
      </c>
      <c r="R131" s="20">
        <f>осн!S131</f>
        <v>0</v>
      </c>
      <c r="S131" s="20" t="s">
        <v>173</v>
      </c>
      <c r="T131" s="23" t="s">
        <v>174</v>
      </c>
      <c r="U131">
        <f>осн!P131</f>
        <v>0</v>
      </c>
      <c r="V131" s="20" t="s">
        <v>175</v>
      </c>
      <c r="W131">
        <f>осн!G131</f>
        <v>0</v>
      </c>
      <c r="X131" s="20" t="s">
        <v>5</v>
      </c>
      <c r="Z131" s="36" t="str">
        <f t="shared" ref="Z131:Z194" si="5">A131&amp;B131&amp;", "&amp;C131&amp;", '"&amp;D131&amp;"', '"&amp;E131&amp;"', '"&amp;F131&amp;G131&amp;H131&amp;I131&amp;J131&amp;K131&amp;L131&amp;M131&amp;N131&amp;O131&amp;P131&amp;Q131&amp;R131&amp;S131&amp;"''"&amp;T131&amp;U131&amp;"''"&amp;V131&amp;W131&amp;X131</f>
        <v>INSERT INTO `ez_content` (`id`, `asset_id`, `title`, `alias`, `introtext`, `state`, `catid`, `images`, `urls`, `attribs`, `version`, `ordering`, `metakey`, `metadesc`, `access`, `hits`, `metadata`, `featured`, `language`, `xreference`) VALUES (130, 379,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32" spans="1:26" x14ac:dyDescent="0.25">
      <c r="A132" s="20" t="s">
        <v>361</v>
      </c>
      <c r="B132" s="20" t="s">
        <v>492</v>
      </c>
      <c r="C132">
        <f>осн!AM132</f>
        <v>380</v>
      </c>
      <c r="D132" s="20">
        <f>осн!M132</f>
        <v>0</v>
      </c>
      <c r="E132">
        <f>осн!P132</f>
        <v>0</v>
      </c>
      <c r="F132" s="20" t="s">
        <v>842</v>
      </c>
      <c r="G132" s="20" t="s">
        <v>2</v>
      </c>
      <c r="H132" s="20" t="s">
        <v>843</v>
      </c>
      <c r="I132" s="20">
        <f>осн!B132</f>
        <v>0</v>
      </c>
      <c r="J132" s="20" t="s">
        <v>844</v>
      </c>
      <c r="K132" s="20" t="s">
        <v>0</v>
      </c>
      <c r="L132" s="20">
        <f>осн!K132</f>
        <v>0</v>
      </c>
      <c r="M132" s="20" t="s">
        <v>3</v>
      </c>
      <c r="N132" s="20" t="s">
        <v>841</v>
      </c>
      <c r="O132" s="20">
        <f>осн!L132</f>
        <v>0</v>
      </c>
      <c r="P132" s="20" t="s">
        <v>3</v>
      </c>
      <c r="Q132" s="20" t="s">
        <v>4</v>
      </c>
      <c r="R132" s="20">
        <f>осн!S132</f>
        <v>0</v>
      </c>
      <c r="S132" s="20" t="s">
        <v>173</v>
      </c>
      <c r="T132" s="23" t="s">
        <v>174</v>
      </c>
      <c r="U132">
        <f>осн!P132</f>
        <v>0</v>
      </c>
      <c r="V132" s="20" t="s">
        <v>175</v>
      </c>
      <c r="W132">
        <f>осн!G132</f>
        <v>0</v>
      </c>
      <c r="X132" s="20" t="s">
        <v>5</v>
      </c>
      <c r="Z132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(131, 380,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33" spans="1:26" x14ac:dyDescent="0.25">
      <c r="A133" s="20" t="s">
        <v>361</v>
      </c>
      <c r="B133" s="20" t="s">
        <v>493</v>
      </c>
      <c r="C133">
        <f>осн!AM133</f>
        <v>381</v>
      </c>
      <c r="D133" s="20">
        <f>осн!M133</f>
        <v>0</v>
      </c>
      <c r="E133">
        <f>осн!P133</f>
        <v>0</v>
      </c>
      <c r="F133" s="20" t="s">
        <v>842</v>
      </c>
      <c r="G133" s="20" t="s">
        <v>2</v>
      </c>
      <c r="H133" s="20" t="s">
        <v>843</v>
      </c>
      <c r="I133" s="20">
        <f>осн!B133</f>
        <v>0</v>
      </c>
      <c r="J133" s="20" t="s">
        <v>844</v>
      </c>
      <c r="K133" s="20" t="s">
        <v>0</v>
      </c>
      <c r="L133" s="20">
        <f>осн!K133</f>
        <v>0</v>
      </c>
      <c r="M133" s="20" t="s">
        <v>3</v>
      </c>
      <c r="N133" s="20" t="s">
        <v>841</v>
      </c>
      <c r="O133" s="20">
        <f>осн!L133</f>
        <v>0</v>
      </c>
      <c r="P133" s="20" t="s">
        <v>3</v>
      </c>
      <c r="Q133" s="20" t="s">
        <v>4</v>
      </c>
      <c r="R133" s="20">
        <f>осн!S133</f>
        <v>0</v>
      </c>
      <c r="S133" s="20" t="s">
        <v>173</v>
      </c>
      <c r="T133" s="23" t="s">
        <v>174</v>
      </c>
      <c r="U133">
        <f>осн!P133</f>
        <v>0</v>
      </c>
      <c r="V133" s="20" t="s">
        <v>175</v>
      </c>
      <c r="W133">
        <f>осн!G133</f>
        <v>0</v>
      </c>
      <c r="X133" s="20" t="s">
        <v>5</v>
      </c>
      <c r="Z133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(132, 381,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34" spans="1:26" x14ac:dyDescent="0.25">
      <c r="A134" s="20" t="s">
        <v>361</v>
      </c>
      <c r="B134" s="20" t="s">
        <v>494</v>
      </c>
      <c r="C134">
        <f>осн!AM134</f>
        <v>382</v>
      </c>
      <c r="D134" s="20">
        <f>осн!M134</f>
        <v>0</v>
      </c>
      <c r="E134">
        <f>осн!P134</f>
        <v>0</v>
      </c>
      <c r="F134" s="20" t="s">
        <v>842</v>
      </c>
      <c r="G134" s="20" t="s">
        <v>2</v>
      </c>
      <c r="H134" s="20" t="s">
        <v>843</v>
      </c>
      <c r="I134" s="20">
        <f>осн!B134</f>
        <v>0</v>
      </c>
      <c r="J134" s="20" t="s">
        <v>844</v>
      </c>
      <c r="K134" s="20" t="s">
        <v>0</v>
      </c>
      <c r="L134" s="20">
        <f>осн!K134</f>
        <v>0</v>
      </c>
      <c r="M134" s="20" t="s">
        <v>3</v>
      </c>
      <c r="N134" s="20" t="s">
        <v>841</v>
      </c>
      <c r="O134" s="20">
        <f>осн!L134</f>
        <v>0</v>
      </c>
      <c r="P134" s="20" t="s">
        <v>3</v>
      </c>
      <c r="Q134" s="20" t="s">
        <v>4</v>
      </c>
      <c r="R134" s="20">
        <f>осн!S134</f>
        <v>0</v>
      </c>
      <c r="S134" s="20" t="s">
        <v>173</v>
      </c>
      <c r="T134" s="23" t="s">
        <v>174</v>
      </c>
      <c r="U134">
        <f>осн!P134</f>
        <v>0</v>
      </c>
      <c r="V134" s="20" t="s">
        <v>175</v>
      </c>
      <c r="W134">
        <f>осн!G134</f>
        <v>0</v>
      </c>
      <c r="X134" s="20" t="s">
        <v>5</v>
      </c>
      <c r="Z134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(133, 382,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35" spans="1:26" x14ac:dyDescent="0.25">
      <c r="A135" s="20" t="s">
        <v>361</v>
      </c>
      <c r="B135" s="20" t="s">
        <v>495</v>
      </c>
      <c r="C135">
        <f>осн!AM135</f>
        <v>383</v>
      </c>
      <c r="D135" s="20">
        <f>осн!M135</f>
        <v>0</v>
      </c>
      <c r="E135">
        <f>осн!P135</f>
        <v>0</v>
      </c>
      <c r="F135" s="20" t="s">
        <v>842</v>
      </c>
      <c r="G135" s="20" t="s">
        <v>2</v>
      </c>
      <c r="H135" s="20" t="s">
        <v>843</v>
      </c>
      <c r="I135" s="20">
        <f>осн!B135</f>
        <v>0</v>
      </c>
      <c r="J135" s="20" t="s">
        <v>844</v>
      </c>
      <c r="K135" s="20" t="s">
        <v>0</v>
      </c>
      <c r="L135" s="20">
        <f>осн!K135</f>
        <v>0</v>
      </c>
      <c r="M135" s="20" t="s">
        <v>3</v>
      </c>
      <c r="N135" s="20" t="s">
        <v>841</v>
      </c>
      <c r="O135" s="20">
        <f>осн!L135</f>
        <v>0</v>
      </c>
      <c r="P135" s="20" t="s">
        <v>3</v>
      </c>
      <c r="Q135" s="20" t="s">
        <v>4</v>
      </c>
      <c r="R135" s="20">
        <f>осн!S135</f>
        <v>0</v>
      </c>
      <c r="S135" s="20" t="s">
        <v>173</v>
      </c>
      <c r="T135" s="23" t="s">
        <v>174</v>
      </c>
      <c r="U135">
        <f>осн!P135</f>
        <v>0</v>
      </c>
      <c r="V135" s="20" t="s">
        <v>175</v>
      </c>
      <c r="W135">
        <f>осн!G135</f>
        <v>0</v>
      </c>
      <c r="X135" s="20" t="s">
        <v>5</v>
      </c>
      <c r="Z135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(134, 383,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36" spans="1:26" x14ac:dyDescent="0.25">
      <c r="A136" s="20" t="s">
        <v>361</v>
      </c>
      <c r="B136" s="20" t="s">
        <v>496</v>
      </c>
      <c r="C136">
        <f>осн!AM136</f>
        <v>384</v>
      </c>
      <c r="D136" s="20">
        <f>осн!M136</f>
        <v>0</v>
      </c>
      <c r="E136">
        <f>осн!P136</f>
        <v>0</v>
      </c>
      <c r="F136" s="20" t="s">
        <v>842</v>
      </c>
      <c r="G136" s="20" t="s">
        <v>2</v>
      </c>
      <c r="H136" s="20" t="s">
        <v>843</v>
      </c>
      <c r="I136" s="20">
        <f>осн!B136</f>
        <v>0</v>
      </c>
      <c r="J136" s="20" t="s">
        <v>844</v>
      </c>
      <c r="K136" s="20" t="s">
        <v>0</v>
      </c>
      <c r="L136" s="20">
        <f>осн!K136</f>
        <v>0</v>
      </c>
      <c r="M136" s="20" t="s">
        <v>3</v>
      </c>
      <c r="N136" s="20" t="s">
        <v>841</v>
      </c>
      <c r="O136" s="20">
        <f>осн!L136</f>
        <v>0</v>
      </c>
      <c r="P136" s="20" t="s">
        <v>3</v>
      </c>
      <c r="Q136" s="20" t="s">
        <v>4</v>
      </c>
      <c r="R136" s="20">
        <f>осн!S136</f>
        <v>0</v>
      </c>
      <c r="S136" s="20" t="s">
        <v>173</v>
      </c>
      <c r="T136" s="23" t="s">
        <v>174</v>
      </c>
      <c r="U136">
        <f>осн!P136</f>
        <v>0</v>
      </c>
      <c r="V136" s="20" t="s">
        <v>175</v>
      </c>
      <c r="W136">
        <f>осн!G136</f>
        <v>0</v>
      </c>
      <c r="X136" s="20" t="s">
        <v>5</v>
      </c>
      <c r="Z136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(135, 384,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37" spans="1:26" x14ac:dyDescent="0.25">
      <c r="A137" s="20" t="s">
        <v>361</v>
      </c>
      <c r="B137" s="20" t="s">
        <v>497</v>
      </c>
      <c r="C137">
        <f>осн!AM137</f>
        <v>385</v>
      </c>
      <c r="D137" s="20">
        <f>осн!M137</f>
        <v>0</v>
      </c>
      <c r="E137">
        <f>осн!P137</f>
        <v>0</v>
      </c>
      <c r="F137" s="20" t="s">
        <v>842</v>
      </c>
      <c r="G137" s="20" t="s">
        <v>2</v>
      </c>
      <c r="H137" s="20" t="s">
        <v>843</v>
      </c>
      <c r="I137" s="20">
        <f>осн!B137</f>
        <v>0</v>
      </c>
      <c r="J137" s="20" t="s">
        <v>844</v>
      </c>
      <c r="K137" s="20" t="s">
        <v>0</v>
      </c>
      <c r="L137" s="20">
        <f>осн!K137</f>
        <v>0</v>
      </c>
      <c r="M137" s="20" t="s">
        <v>3</v>
      </c>
      <c r="N137" s="20" t="s">
        <v>841</v>
      </c>
      <c r="O137" s="20">
        <f>осн!L137</f>
        <v>0</v>
      </c>
      <c r="P137" s="20" t="s">
        <v>3</v>
      </c>
      <c r="Q137" s="20" t="s">
        <v>4</v>
      </c>
      <c r="R137" s="20">
        <f>осн!S137</f>
        <v>0</v>
      </c>
      <c r="S137" s="20" t="s">
        <v>173</v>
      </c>
      <c r="T137" s="23" t="s">
        <v>174</v>
      </c>
      <c r="U137">
        <f>осн!P137</f>
        <v>0</v>
      </c>
      <c r="V137" s="20" t="s">
        <v>175</v>
      </c>
      <c r="W137">
        <f>осн!G137</f>
        <v>0</v>
      </c>
      <c r="X137" s="20" t="s">
        <v>5</v>
      </c>
      <c r="Z137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(136, 385,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38" spans="1:26" x14ac:dyDescent="0.25">
      <c r="A138" s="20" t="s">
        <v>361</v>
      </c>
      <c r="B138" s="20" t="s">
        <v>498</v>
      </c>
      <c r="C138">
        <f>осн!AM138</f>
        <v>386</v>
      </c>
      <c r="D138" s="20">
        <f>осн!M138</f>
        <v>0</v>
      </c>
      <c r="E138">
        <f>осн!P138</f>
        <v>0</v>
      </c>
      <c r="F138" s="20" t="s">
        <v>842</v>
      </c>
      <c r="G138" s="20" t="s">
        <v>2</v>
      </c>
      <c r="H138" s="20" t="s">
        <v>843</v>
      </c>
      <c r="I138" s="20">
        <f>осн!B138</f>
        <v>0</v>
      </c>
      <c r="J138" s="20" t="s">
        <v>844</v>
      </c>
      <c r="K138" s="20" t="s">
        <v>0</v>
      </c>
      <c r="L138" s="20">
        <f>осн!K138</f>
        <v>0</v>
      </c>
      <c r="M138" s="20" t="s">
        <v>3</v>
      </c>
      <c r="N138" s="20" t="s">
        <v>841</v>
      </c>
      <c r="O138" s="20">
        <f>осн!L138</f>
        <v>0</v>
      </c>
      <c r="P138" s="20" t="s">
        <v>3</v>
      </c>
      <c r="Q138" s="20" t="s">
        <v>4</v>
      </c>
      <c r="R138" s="20">
        <f>осн!S138</f>
        <v>0</v>
      </c>
      <c r="S138" s="20" t="s">
        <v>173</v>
      </c>
      <c r="T138" s="23" t="s">
        <v>174</v>
      </c>
      <c r="U138">
        <f>осн!P138</f>
        <v>0</v>
      </c>
      <c r="V138" s="20" t="s">
        <v>175</v>
      </c>
      <c r="W138">
        <f>осн!G138</f>
        <v>0</v>
      </c>
      <c r="X138" s="20" t="s">
        <v>5</v>
      </c>
      <c r="Z138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(137, 386,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39" spans="1:26" x14ac:dyDescent="0.25">
      <c r="A139" s="20" t="s">
        <v>361</v>
      </c>
      <c r="B139" s="20" t="s">
        <v>499</v>
      </c>
      <c r="C139">
        <f>осн!AM139</f>
        <v>387</v>
      </c>
      <c r="D139" s="20">
        <f>осн!M139</f>
        <v>0</v>
      </c>
      <c r="E139">
        <f>осн!P139</f>
        <v>0</v>
      </c>
      <c r="F139" s="20" t="s">
        <v>842</v>
      </c>
      <c r="G139" s="20" t="s">
        <v>2</v>
      </c>
      <c r="H139" s="20" t="s">
        <v>843</v>
      </c>
      <c r="I139" s="20">
        <f>осн!B139</f>
        <v>0</v>
      </c>
      <c r="J139" s="20" t="s">
        <v>844</v>
      </c>
      <c r="K139" s="20" t="s">
        <v>0</v>
      </c>
      <c r="L139" s="20">
        <f>осн!K139</f>
        <v>0</v>
      </c>
      <c r="M139" s="20" t="s">
        <v>3</v>
      </c>
      <c r="N139" s="20" t="s">
        <v>841</v>
      </c>
      <c r="O139" s="20">
        <f>осн!L139</f>
        <v>0</v>
      </c>
      <c r="P139" s="20" t="s">
        <v>3</v>
      </c>
      <c r="Q139" s="20" t="s">
        <v>4</v>
      </c>
      <c r="R139" s="20">
        <f>осн!S139</f>
        <v>0</v>
      </c>
      <c r="S139" s="20" t="s">
        <v>173</v>
      </c>
      <c r="T139" s="23" t="s">
        <v>174</v>
      </c>
      <c r="U139">
        <f>осн!P139</f>
        <v>0</v>
      </c>
      <c r="V139" s="20" t="s">
        <v>175</v>
      </c>
      <c r="W139">
        <f>осн!G139</f>
        <v>0</v>
      </c>
      <c r="X139" s="20" t="s">
        <v>5</v>
      </c>
      <c r="Z139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(138, 387,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40" spans="1:26" x14ac:dyDescent="0.25">
      <c r="A140" s="20" t="s">
        <v>361</v>
      </c>
      <c r="B140" s="20" t="s">
        <v>500</v>
      </c>
      <c r="C140">
        <f>осн!AM140</f>
        <v>388</v>
      </c>
      <c r="D140" s="20">
        <f>осн!M140</f>
        <v>0</v>
      </c>
      <c r="E140">
        <f>осн!P140</f>
        <v>0</v>
      </c>
      <c r="F140" s="20" t="s">
        <v>842</v>
      </c>
      <c r="G140" s="20" t="s">
        <v>2</v>
      </c>
      <c r="H140" s="20" t="s">
        <v>843</v>
      </c>
      <c r="I140" s="20">
        <f>осн!B140</f>
        <v>0</v>
      </c>
      <c r="J140" s="20" t="s">
        <v>844</v>
      </c>
      <c r="K140" s="20" t="s">
        <v>0</v>
      </c>
      <c r="L140" s="20">
        <f>осн!K140</f>
        <v>0</v>
      </c>
      <c r="M140" s="20" t="s">
        <v>3</v>
      </c>
      <c r="N140" s="20" t="s">
        <v>841</v>
      </c>
      <c r="O140" s="20">
        <f>осн!L140</f>
        <v>0</v>
      </c>
      <c r="P140" s="20" t="s">
        <v>3</v>
      </c>
      <c r="Q140" s="20" t="s">
        <v>4</v>
      </c>
      <c r="R140" s="20">
        <f>осн!S140</f>
        <v>0</v>
      </c>
      <c r="S140" s="20" t="s">
        <v>173</v>
      </c>
      <c r="T140" s="23" t="s">
        <v>174</v>
      </c>
      <c r="U140">
        <f>осн!P140</f>
        <v>0</v>
      </c>
      <c r="V140" s="20" t="s">
        <v>175</v>
      </c>
      <c r="W140">
        <f>осн!G140</f>
        <v>0</v>
      </c>
      <c r="X140" s="20" t="s">
        <v>5</v>
      </c>
      <c r="Z140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(139, 388,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41" spans="1:26" x14ac:dyDescent="0.25">
      <c r="A141" s="20" t="s">
        <v>361</v>
      </c>
      <c r="B141" s="20" t="s">
        <v>501</v>
      </c>
      <c r="C141">
        <f>осн!AM141</f>
        <v>389</v>
      </c>
      <c r="D141" s="20">
        <f>осн!M141</f>
        <v>0</v>
      </c>
      <c r="E141">
        <f>осн!P141</f>
        <v>0</v>
      </c>
      <c r="F141" s="20" t="s">
        <v>842</v>
      </c>
      <c r="G141" s="20" t="s">
        <v>2</v>
      </c>
      <c r="H141" s="20" t="s">
        <v>843</v>
      </c>
      <c r="I141" s="20">
        <f>осн!B141</f>
        <v>0</v>
      </c>
      <c r="J141" s="20" t="s">
        <v>844</v>
      </c>
      <c r="K141" s="20" t="s">
        <v>0</v>
      </c>
      <c r="L141" s="20">
        <f>осн!K141</f>
        <v>0</v>
      </c>
      <c r="M141" s="20" t="s">
        <v>3</v>
      </c>
      <c r="N141" s="20" t="s">
        <v>841</v>
      </c>
      <c r="O141" s="20">
        <f>осн!L141</f>
        <v>0</v>
      </c>
      <c r="P141" s="20" t="s">
        <v>3</v>
      </c>
      <c r="Q141" s="20" t="s">
        <v>4</v>
      </c>
      <c r="R141" s="20">
        <f>осн!S141</f>
        <v>0</v>
      </c>
      <c r="S141" s="20" t="s">
        <v>173</v>
      </c>
      <c r="T141" s="23" t="s">
        <v>174</v>
      </c>
      <c r="U141">
        <f>осн!P141</f>
        <v>0</v>
      </c>
      <c r="V141" s="20" t="s">
        <v>175</v>
      </c>
      <c r="W141">
        <f>осн!G141</f>
        <v>0</v>
      </c>
      <c r="X141" s="20" t="s">
        <v>5</v>
      </c>
      <c r="Z141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(140, 389,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42" spans="1:26" x14ac:dyDescent="0.25">
      <c r="A142" s="20" t="s">
        <v>361</v>
      </c>
      <c r="B142" s="20" t="s">
        <v>502</v>
      </c>
      <c r="C142">
        <f>осн!AM142</f>
        <v>390</v>
      </c>
      <c r="D142" s="20">
        <f>осн!M142</f>
        <v>0</v>
      </c>
      <c r="E142">
        <f>осн!P142</f>
        <v>0</v>
      </c>
      <c r="F142" s="20" t="s">
        <v>842</v>
      </c>
      <c r="G142" s="20" t="s">
        <v>2</v>
      </c>
      <c r="H142" s="20" t="s">
        <v>843</v>
      </c>
      <c r="I142" s="20">
        <f>осн!B142</f>
        <v>0</v>
      </c>
      <c r="J142" s="20" t="s">
        <v>844</v>
      </c>
      <c r="K142" s="20" t="s">
        <v>0</v>
      </c>
      <c r="L142" s="20">
        <f>осн!K142</f>
        <v>0</v>
      </c>
      <c r="M142" s="20" t="s">
        <v>3</v>
      </c>
      <c r="N142" s="20" t="s">
        <v>841</v>
      </c>
      <c r="O142" s="20">
        <f>осн!L142</f>
        <v>0</v>
      </c>
      <c r="P142" s="20" t="s">
        <v>3</v>
      </c>
      <c r="Q142" s="20" t="s">
        <v>4</v>
      </c>
      <c r="R142" s="20">
        <f>осн!S142</f>
        <v>0</v>
      </c>
      <c r="S142" s="20" t="s">
        <v>173</v>
      </c>
      <c r="T142" s="23" t="s">
        <v>174</v>
      </c>
      <c r="U142">
        <f>осн!P142</f>
        <v>0</v>
      </c>
      <c r="V142" s="20" t="s">
        <v>175</v>
      </c>
      <c r="W142">
        <f>осн!G142</f>
        <v>0</v>
      </c>
      <c r="X142" s="20" t="s">
        <v>5</v>
      </c>
      <c r="Z142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(141, 390,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43" spans="1:26" x14ac:dyDescent="0.25">
      <c r="A143" s="20" t="s">
        <v>361</v>
      </c>
      <c r="B143" s="20" t="s">
        <v>503</v>
      </c>
      <c r="C143">
        <f>осн!AM143</f>
        <v>391</v>
      </c>
      <c r="D143" s="20">
        <f>осн!M143</f>
        <v>0</v>
      </c>
      <c r="E143">
        <f>осн!P143</f>
        <v>0</v>
      </c>
      <c r="F143" s="20" t="s">
        <v>842</v>
      </c>
      <c r="G143" s="20" t="s">
        <v>2</v>
      </c>
      <c r="H143" s="20" t="s">
        <v>843</v>
      </c>
      <c r="I143" s="20">
        <f>осн!B143</f>
        <v>0</v>
      </c>
      <c r="J143" s="20" t="s">
        <v>844</v>
      </c>
      <c r="K143" s="20" t="s">
        <v>0</v>
      </c>
      <c r="L143" s="20">
        <f>осн!K143</f>
        <v>0</v>
      </c>
      <c r="M143" s="20" t="s">
        <v>3</v>
      </c>
      <c r="N143" s="20" t="s">
        <v>841</v>
      </c>
      <c r="O143" s="20">
        <f>осн!L143</f>
        <v>0</v>
      </c>
      <c r="P143" s="20" t="s">
        <v>3</v>
      </c>
      <c r="Q143" s="20" t="s">
        <v>4</v>
      </c>
      <c r="R143" s="20">
        <f>осн!S143</f>
        <v>0</v>
      </c>
      <c r="S143" s="20" t="s">
        <v>173</v>
      </c>
      <c r="T143" s="23" t="s">
        <v>174</v>
      </c>
      <c r="U143">
        <f>осн!P143</f>
        <v>0</v>
      </c>
      <c r="V143" s="20" t="s">
        <v>175</v>
      </c>
      <c r="W143">
        <f>осн!G143</f>
        <v>0</v>
      </c>
      <c r="X143" s="20" t="s">
        <v>5</v>
      </c>
      <c r="Z143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(142, 391,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44" spans="1:26" x14ac:dyDescent="0.25">
      <c r="A144" s="20" t="s">
        <v>361</v>
      </c>
      <c r="B144" s="20" t="s">
        <v>504</v>
      </c>
      <c r="C144">
        <f>осн!AM144</f>
        <v>392</v>
      </c>
      <c r="D144" s="20">
        <f>осн!M144</f>
        <v>0</v>
      </c>
      <c r="E144">
        <f>осн!P144</f>
        <v>0</v>
      </c>
      <c r="F144" s="20" t="s">
        <v>842</v>
      </c>
      <c r="G144" s="20" t="s">
        <v>2</v>
      </c>
      <c r="H144" s="20" t="s">
        <v>843</v>
      </c>
      <c r="I144" s="20">
        <f>осн!B144</f>
        <v>0</v>
      </c>
      <c r="J144" s="20" t="s">
        <v>844</v>
      </c>
      <c r="K144" s="20" t="s">
        <v>0</v>
      </c>
      <c r="L144" s="20">
        <f>осн!K144</f>
        <v>0</v>
      </c>
      <c r="M144" s="20" t="s">
        <v>3</v>
      </c>
      <c r="N144" s="20" t="s">
        <v>841</v>
      </c>
      <c r="O144" s="20">
        <f>осн!L144</f>
        <v>0</v>
      </c>
      <c r="P144" s="20" t="s">
        <v>3</v>
      </c>
      <c r="Q144" s="20" t="s">
        <v>4</v>
      </c>
      <c r="R144" s="20">
        <f>осн!S144</f>
        <v>0</v>
      </c>
      <c r="S144" s="20" t="s">
        <v>173</v>
      </c>
      <c r="T144" s="23" t="s">
        <v>174</v>
      </c>
      <c r="U144">
        <f>осн!P144</f>
        <v>0</v>
      </c>
      <c r="V144" s="20" t="s">
        <v>175</v>
      </c>
      <c r="W144">
        <f>осн!G144</f>
        <v>0</v>
      </c>
      <c r="X144" s="20" t="s">
        <v>5</v>
      </c>
      <c r="Z144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(143, 392,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45" spans="1:26" x14ac:dyDescent="0.25">
      <c r="A145" s="20" t="s">
        <v>361</v>
      </c>
      <c r="B145" s="20" t="s">
        <v>505</v>
      </c>
      <c r="C145">
        <f>осн!AM145</f>
        <v>393</v>
      </c>
      <c r="D145" s="20">
        <f>осн!M145</f>
        <v>0</v>
      </c>
      <c r="E145">
        <f>осн!P145</f>
        <v>0</v>
      </c>
      <c r="F145" s="20" t="s">
        <v>842</v>
      </c>
      <c r="G145" s="20" t="s">
        <v>2</v>
      </c>
      <c r="H145" s="20" t="s">
        <v>843</v>
      </c>
      <c r="I145" s="20">
        <f>осн!B145</f>
        <v>0</v>
      </c>
      <c r="J145" s="20" t="s">
        <v>844</v>
      </c>
      <c r="K145" s="20" t="s">
        <v>0</v>
      </c>
      <c r="L145" s="20">
        <f>осн!K145</f>
        <v>0</v>
      </c>
      <c r="M145" s="20" t="s">
        <v>3</v>
      </c>
      <c r="N145" s="20" t="s">
        <v>841</v>
      </c>
      <c r="O145" s="20">
        <f>осн!L145</f>
        <v>0</v>
      </c>
      <c r="P145" s="20" t="s">
        <v>3</v>
      </c>
      <c r="Q145" s="20" t="s">
        <v>4</v>
      </c>
      <c r="R145" s="20">
        <f>осн!S145</f>
        <v>0</v>
      </c>
      <c r="S145" s="20" t="s">
        <v>173</v>
      </c>
      <c r="T145" s="23" t="s">
        <v>174</v>
      </c>
      <c r="U145">
        <f>осн!P145</f>
        <v>0</v>
      </c>
      <c r="V145" s="20" t="s">
        <v>175</v>
      </c>
      <c r="W145">
        <f>осн!G145</f>
        <v>0</v>
      </c>
      <c r="X145" s="20" t="s">
        <v>5</v>
      </c>
      <c r="Z145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(144, 393,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46" spans="1:26" x14ac:dyDescent="0.25">
      <c r="A146" s="20" t="s">
        <v>361</v>
      </c>
      <c r="B146" s="20" t="s">
        <v>506</v>
      </c>
      <c r="C146">
        <f>осн!AM146</f>
        <v>394</v>
      </c>
      <c r="D146" s="20">
        <f>осн!M146</f>
        <v>0</v>
      </c>
      <c r="E146">
        <f>осн!P146</f>
        <v>0</v>
      </c>
      <c r="F146" s="20" t="s">
        <v>842</v>
      </c>
      <c r="G146" s="20" t="s">
        <v>2</v>
      </c>
      <c r="H146" s="20" t="s">
        <v>843</v>
      </c>
      <c r="I146" s="20">
        <f>осн!B146</f>
        <v>0</v>
      </c>
      <c r="J146" s="20" t="s">
        <v>844</v>
      </c>
      <c r="K146" s="20" t="s">
        <v>0</v>
      </c>
      <c r="L146" s="20">
        <f>осн!K146</f>
        <v>0</v>
      </c>
      <c r="M146" s="20" t="s">
        <v>3</v>
      </c>
      <c r="N146" s="20" t="s">
        <v>841</v>
      </c>
      <c r="O146" s="20">
        <f>осн!L146</f>
        <v>0</v>
      </c>
      <c r="P146" s="20" t="s">
        <v>3</v>
      </c>
      <c r="Q146" s="20" t="s">
        <v>4</v>
      </c>
      <c r="R146" s="20">
        <f>осн!S146</f>
        <v>0</v>
      </c>
      <c r="S146" s="20" t="s">
        <v>173</v>
      </c>
      <c r="T146" s="23" t="s">
        <v>174</v>
      </c>
      <c r="U146">
        <f>осн!P146</f>
        <v>0</v>
      </c>
      <c r="V146" s="20" t="s">
        <v>175</v>
      </c>
      <c r="W146">
        <f>осн!G146</f>
        <v>0</v>
      </c>
      <c r="X146" s="20" t="s">
        <v>5</v>
      </c>
      <c r="Z146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(145, 394,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47" spans="1:26" x14ac:dyDescent="0.25">
      <c r="A147" s="20" t="s">
        <v>361</v>
      </c>
      <c r="B147" s="20" t="s">
        <v>507</v>
      </c>
      <c r="C147">
        <f>осн!AM147</f>
        <v>395</v>
      </c>
      <c r="D147" s="20">
        <f>осн!M147</f>
        <v>0</v>
      </c>
      <c r="E147">
        <f>осн!P147</f>
        <v>0</v>
      </c>
      <c r="F147" s="20" t="s">
        <v>842</v>
      </c>
      <c r="G147" s="20" t="s">
        <v>2</v>
      </c>
      <c r="H147" s="20" t="s">
        <v>843</v>
      </c>
      <c r="I147" s="20">
        <f>осн!B147</f>
        <v>0</v>
      </c>
      <c r="J147" s="20" t="s">
        <v>844</v>
      </c>
      <c r="K147" s="20" t="s">
        <v>0</v>
      </c>
      <c r="L147" s="20">
        <f>осн!K147</f>
        <v>0</v>
      </c>
      <c r="M147" s="20" t="s">
        <v>3</v>
      </c>
      <c r="N147" s="20" t="s">
        <v>841</v>
      </c>
      <c r="O147" s="20">
        <f>осн!L147</f>
        <v>0</v>
      </c>
      <c r="P147" s="20" t="s">
        <v>3</v>
      </c>
      <c r="Q147" s="20" t="s">
        <v>4</v>
      </c>
      <c r="R147" s="20">
        <f>осн!S147</f>
        <v>0</v>
      </c>
      <c r="S147" s="20" t="s">
        <v>173</v>
      </c>
      <c r="T147" s="23" t="s">
        <v>174</v>
      </c>
      <c r="U147">
        <f>осн!P147</f>
        <v>0</v>
      </c>
      <c r="V147" s="20" t="s">
        <v>175</v>
      </c>
      <c r="W147">
        <f>осн!G147</f>
        <v>0</v>
      </c>
      <c r="X147" s="20" t="s">
        <v>5</v>
      </c>
      <c r="Z147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(146, 395,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48" spans="1:26" x14ac:dyDescent="0.25">
      <c r="A148" s="20" t="s">
        <v>361</v>
      </c>
      <c r="B148" s="20" t="s">
        <v>508</v>
      </c>
      <c r="C148">
        <f>осн!AM148</f>
        <v>396</v>
      </c>
      <c r="D148" s="20">
        <f>осн!M148</f>
        <v>0</v>
      </c>
      <c r="E148">
        <f>осн!P148</f>
        <v>0</v>
      </c>
      <c r="F148" s="20" t="s">
        <v>842</v>
      </c>
      <c r="G148" s="20" t="s">
        <v>2</v>
      </c>
      <c r="H148" s="20" t="s">
        <v>843</v>
      </c>
      <c r="I148" s="20">
        <f>осн!B148</f>
        <v>0</v>
      </c>
      <c r="J148" s="20" t="s">
        <v>844</v>
      </c>
      <c r="K148" s="20" t="s">
        <v>0</v>
      </c>
      <c r="L148" s="20">
        <f>осн!K148</f>
        <v>0</v>
      </c>
      <c r="M148" s="20" t="s">
        <v>3</v>
      </c>
      <c r="N148" s="20" t="s">
        <v>841</v>
      </c>
      <c r="O148" s="20">
        <f>осн!L148</f>
        <v>0</v>
      </c>
      <c r="P148" s="20" t="s">
        <v>3</v>
      </c>
      <c r="Q148" s="20" t="s">
        <v>4</v>
      </c>
      <c r="R148" s="20">
        <f>осн!S148</f>
        <v>0</v>
      </c>
      <c r="S148" s="20" t="s">
        <v>173</v>
      </c>
      <c r="T148" s="23" t="s">
        <v>174</v>
      </c>
      <c r="U148">
        <f>осн!P148</f>
        <v>0</v>
      </c>
      <c r="V148" s="20" t="s">
        <v>175</v>
      </c>
      <c r="W148">
        <f>осн!G148</f>
        <v>0</v>
      </c>
      <c r="X148" s="20" t="s">
        <v>5</v>
      </c>
      <c r="Z148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(147, 396,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49" spans="1:26" x14ac:dyDescent="0.25">
      <c r="A149" s="20" t="s">
        <v>361</v>
      </c>
      <c r="B149" s="20" t="s">
        <v>509</v>
      </c>
      <c r="C149">
        <f>осн!AM149</f>
        <v>397</v>
      </c>
      <c r="D149" s="20">
        <f>осн!M149</f>
        <v>0</v>
      </c>
      <c r="E149">
        <f>осн!P149</f>
        <v>0</v>
      </c>
      <c r="F149" s="20" t="s">
        <v>842</v>
      </c>
      <c r="G149" s="20" t="s">
        <v>2</v>
      </c>
      <c r="H149" s="20" t="s">
        <v>843</v>
      </c>
      <c r="I149" s="20">
        <f>осн!B149</f>
        <v>0</v>
      </c>
      <c r="J149" s="20" t="s">
        <v>844</v>
      </c>
      <c r="K149" s="20" t="s">
        <v>0</v>
      </c>
      <c r="L149" s="20">
        <f>осн!K149</f>
        <v>0</v>
      </c>
      <c r="M149" s="20" t="s">
        <v>3</v>
      </c>
      <c r="N149" s="20" t="s">
        <v>841</v>
      </c>
      <c r="O149" s="20">
        <f>осн!L149</f>
        <v>0</v>
      </c>
      <c r="P149" s="20" t="s">
        <v>3</v>
      </c>
      <c r="Q149" s="20" t="s">
        <v>4</v>
      </c>
      <c r="R149" s="20">
        <f>осн!S149</f>
        <v>0</v>
      </c>
      <c r="S149" s="20" t="s">
        <v>173</v>
      </c>
      <c r="T149" s="23" t="s">
        <v>174</v>
      </c>
      <c r="U149">
        <f>осн!P149</f>
        <v>0</v>
      </c>
      <c r="V149" s="20" t="s">
        <v>175</v>
      </c>
      <c r="W149">
        <f>осн!G149</f>
        <v>0</v>
      </c>
      <c r="X149" s="20" t="s">
        <v>5</v>
      </c>
      <c r="Z149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(148, 397,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50" spans="1:26" x14ac:dyDescent="0.25">
      <c r="A150" s="20" t="s">
        <v>361</v>
      </c>
      <c r="B150" s="20" t="s">
        <v>510</v>
      </c>
      <c r="C150">
        <f>осн!AM150</f>
        <v>398</v>
      </c>
      <c r="D150" s="20">
        <f>осн!M150</f>
        <v>0</v>
      </c>
      <c r="E150">
        <f>осн!P150</f>
        <v>0</v>
      </c>
      <c r="F150" s="20" t="s">
        <v>842</v>
      </c>
      <c r="G150" s="20" t="s">
        <v>2</v>
      </c>
      <c r="H150" s="20" t="s">
        <v>843</v>
      </c>
      <c r="I150" s="20">
        <f>осн!B150</f>
        <v>0</v>
      </c>
      <c r="J150" s="20" t="s">
        <v>844</v>
      </c>
      <c r="K150" s="20" t="s">
        <v>0</v>
      </c>
      <c r="L150" s="20">
        <f>осн!K150</f>
        <v>0</v>
      </c>
      <c r="M150" s="20" t="s">
        <v>3</v>
      </c>
      <c r="N150" s="20" t="s">
        <v>841</v>
      </c>
      <c r="O150" s="20">
        <f>осн!L150</f>
        <v>0</v>
      </c>
      <c r="P150" s="20" t="s">
        <v>3</v>
      </c>
      <c r="Q150" s="20" t="s">
        <v>4</v>
      </c>
      <c r="R150" s="20">
        <f>осн!S150</f>
        <v>0</v>
      </c>
      <c r="S150" s="20" t="s">
        <v>173</v>
      </c>
      <c r="T150" s="23" t="s">
        <v>174</v>
      </c>
      <c r="U150">
        <f>осн!P150</f>
        <v>0</v>
      </c>
      <c r="V150" s="20" t="s">
        <v>175</v>
      </c>
      <c r="W150">
        <f>осн!G150</f>
        <v>0</v>
      </c>
      <c r="X150" s="20" t="s">
        <v>5</v>
      </c>
      <c r="Z150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(149, 398,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51" spans="1:26" x14ac:dyDescent="0.25">
      <c r="A151" s="20" t="s">
        <v>361</v>
      </c>
      <c r="B151" s="20" t="s">
        <v>511</v>
      </c>
      <c r="C151">
        <f>осн!AM151</f>
        <v>399</v>
      </c>
      <c r="D151" s="20">
        <f>осн!M151</f>
        <v>0</v>
      </c>
      <c r="E151">
        <f>осн!P151</f>
        <v>0</v>
      </c>
      <c r="F151" s="20" t="s">
        <v>842</v>
      </c>
      <c r="G151" s="20" t="s">
        <v>2</v>
      </c>
      <c r="H151" s="20" t="s">
        <v>843</v>
      </c>
      <c r="I151" s="20">
        <f>осн!B151</f>
        <v>0</v>
      </c>
      <c r="J151" s="20" t="s">
        <v>844</v>
      </c>
      <c r="K151" s="20" t="s">
        <v>0</v>
      </c>
      <c r="L151" s="20">
        <f>осн!K151</f>
        <v>0</v>
      </c>
      <c r="M151" s="20" t="s">
        <v>3</v>
      </c>
      <c r="N151" s="20" t="s">
        <v>841</v>
      </c>
      <c r="O151" s="20">
        <f>осн!L151</f>
        <v>0</v>
      </c>
      <c r="P151" s="20" t="s">
        <v>3</v>
      </c>
      <c r="Q151" s="20" t="s">
        <v>4</v>
      </c>
      <c r="R151" s="20">
        <f>осн!S151</f>
        <v>0</v>
      </c>
      <c r="S151" s="20" t="s">
        <v>173</v>
      </c>
      <c r="T151" s="23" t="s">
        <v>174</v>
      </c>
      <c r="U151">
        <f>осн!P151</f>
        <v>0</v>
      </c>
      <c r="V151" s="20" t="s">
        <v>175</v>
      </c>
      <c r="W151">
        <f>осн!G151</f>
        <v>0</v>
      </c>
      <c r="X151" s="20" t="s">
        <v>5</v>
      </c>
      <c r="Z151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(150, 399,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52" spans="1:26" x14ac:dyDescent="0.25">
      <c r="A152" s="20" t="s">
        <v>361</v>
      </c>
      <c r="B152" s="20" t="s">
        <v>512</v>
      </c>
      <c r="C152">
        <f>осн!AM152</f>
        <v>400</v>
      </c>
      <c r="D152" s="20">
        <f>осн!M152</f>
        <v>0</v>
      </c>
      <c r="E152">
        <f>осн!P152</f>
        <v>0</v>
      </c>
      <c r="F152" s="20" t="s">
        <v>842</v>
      </c>
      <c r="G152" s="20" t="s">
        <v>2</v>
      </c>
      <c r="H152" s="20" t="s">
        <v>843</v>
      </c>
      <c r="I152" s="20">
        <f>осн!B152</f>
        <v>0</v>
      </c>
      <c r="J152" s="20" t="s">
        <v>844</v>
      </c>
      <c r="K152" s="20" t="s">
        <v>0</v>
      </c>
      <c r="L152" s="20">
        <f>осн!K152</f>
        <v>0</v>
      </c>
      <c r="M152" s="20" t="s">
        <v>3</v>
      </c>
      <c r="N152" s="20" t="s">
        <v>841</v>
      </c>
      <c r="O152" s="20">
        <f>осн!L152</f>
        <v>0</v>
      </c>
      <c r="P152" s="20" t="s">
        <v>3</v>
      </c>
      <c r="Q152" s="20" t="s">
        <v>4</v>
      </c>
      <c r="R152" s="20">
        <f>осн!S152</f>
        <v>0</v>
      </c>
      <c r="S152" s="20" t="s">
        <v>173</v>
      </c>
      <c r="T152" s="23" t="s">
        <v>174</v>
      </c>
      <c r="U152">
        <f>осн!P152</f>
        <v>0</v>
      </c>
      <c r="V152" s="20" t="s">
        <v>175</v>
      </c>
      <c r="W152">
        <f>осн!G152</f>
        <v>0</v>
      </c>
      <c r="X152" s="20" t="s">
        <v>5</v>
      </c>
      <c r="Z152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(151, 400,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53" spans="1:26" x14ac:dyDescent="0.25">
      <c r="A153" s="20" t="s">
        <v>361</v>
      </c>
      <c r="B153" s="20" t="s">
        <v>513</v>
      </c>
      <c r="C153">
        <f>осн!AM153</f>
        <v>401</v>
      </c>
      <c r="D153" s="20">
        <f>осн!M153</f>
        <v>0</v>
      </c>
      <c r="E153">
        <f>осн!P153</f>
        <v>0</v>
      </c>
      <c r="F153" s="20" t="s">
        <v>842</v>
      </c>
      <c r="G153" s="20" t="s">
        <v>2</v>
      </c>
      <c r="H153" s="20" t="s">
        <v>843</v>
      </c>
      <c r="I153" s="20">
        <f>осн!B153</f>
        <v>0</v>
      </c>
      <c r="J153" s="20" t="s">
        <v>844</v>
      </c>
      <c r="K153" s="20" t="s">
        <v>0</v>
      </c>
      <c r="L153" s="20">
        <f>осн!K153</f>
        <v>0</v>
      </c>
      <c r="M153" s="20" t="s">
        <v>3</v>
      </c>
      <c r="N153" s="20" t="s">
        <v>841</v>
      </c>
      <c r="O153" s="20">
        <f>осн!L153</f>
        <v>0</v>
      </c>
      <c r="P153" s="20" t="s">
        <v>3</v>
      </c>
      <c r="Q153" s="20" t="s">
        <v>4</v>
      </c>
      <c r="R153" s="20">
        <f>осн!S153</f>
        <v>0</v>
      </c>
      <c r="S153" s="20" t="s">
        <v>173</v>
      </c>
      <c r="T153" s="23" t="s">
        <v>174</v>
      </c>
      <c r="U153">
        <f>осн!P153</f>
        <v>0</v>
      </c>
      <c r="V153" s="20" t="s">
        <v>175</v>
      </c>
      <c r="W153">
        <f>осн!G153</f>
        <v>0</v>
      </c>
      <c r="X153" s="20" t="s">
        <v>5</v>
      </c>
      <c r="Z153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(152, 401,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54" spans="1:26" x14ac:dyDescent="0.25">
      <c r="A154" s="20" t="s">
        <v>361</v>
      </c>
      <c r="B154" s="20" t="s">
        <v>514</v>
      </c>
      <c r="C154">
        <f>осн!AM154</f>
        <v>402</v>
      </c>
      <c r="D154" s="20">
        <f>осн!M154</f>
        <v>0</v>
      </c>
      <c r="E154">
        <f>осн!P154</f>
        <v>0</v>
      </c>
      <c r="F154" s="20" t="s">
        <v>842</v>
      </c>
      <c r="G154" s="20" t="s">
        <v>2</v>
      </c>
      <c r="H154" s="20" t="s">
        <v>843</v>
      </c>
      <c r="I154" s="20">
        <f>осн!B154</f>
        <v>0</v>
      </c>
      <c r="J154" s="20" t="s">
        <v>844</v>
      </c>
      <c r="K154" s="20" t="s">
        <v>0</v>
      </c>
      <c r="L154" s="20">
        <f>осн!K154</f>
        <v>0</v>
      </c>
      <c r="M154" s="20" t="s">
        <v>3</v>
      </c>
      <c r="N154" s="20" t="s">
        <v>841</v>
      </c>
      <c r="O154" s="20">
        <f>осн!L154</f>
        <v>0</v>
      </c>
      <c r="P154" s="20" t="s">
        <v>3</v>
      </c>
      <c r="Q154" s="20" t="s">
        <v>4</v>
      </c>
      <c r="R154" s="20">
        <f>осн!S154</f>
        <v>0</v>
      </c>
      <c r="S154" s="20" t="s">
        <v>173</v>
      </c>
      <c r="T154" s="23" t="s">
        <v>174</v>
      </c>
      <c r="U154">
        <f>осн!P154</f>
        <v>0</v>
      </c>
      <c r="V154" s="20" t="s">
        <v>175</v>
      </c>
      <c r="W154">
        <f>осн!G154</f>
        <v>0</v>
      </c>
      <c r="X154" s="20" t="s">
        <v>5</v>
      </c>
      <c r="Z154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(153, 402,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55" spans="1:26" x14ac:dyDescent="0.25">
      <c r="A155" s="20" t="s">
        <v>361</v>
      </c>
      <c r="B155" s="20" t="s">
        <v>515</v>
      </c>
      <c r="C155">
        <f>осн!AM155</f>
        <v>403</v>
      </c>
      <c r="D155" s="20">
        <f>осн!M155</f>
        <v>0</v>
      </c>
      <c r="E155">
        <f>осн!P155</f>
        <v>0</v>
      </c>
      <c r="F155" s="20" t="s">
        <v>842</v>
      </c>
      <c r="G155" s="20" t="s">
        <v>2</v>
      </c>
      <c r="H155" s="20" t="s">
        <v>843</v>
      </c>
      <c r="I155" s="20">
        <f>осн!B155</f>
        <v>0</v>
      </c>
      <c r="J155" s="20" t="s">
        <v>844</v>
      </c>
      <c r="K155" s="20" t="s">
        <v>0</v>
      </c>
      <c r="L155" s="20">
        <f>осн!K155</f>
        <v>0</v>
      </c>
      <c r="M155" s="20" t="s">
        <v>3</v>
      </c>
      <c r="N155" s="20" t="s">
        <v>841</v>
      </c>
      <c r="O155" s="20">
        <f>осн!L155</f>
        <v>0</v>
      </c>
      <c r="P155" s="20" t="s">
        <v>3</v>
      </c>
      <c r="Q155" s="20" t="s">
        <v>4</v>
      </c>
      <c r="R155" s="20">
        <f>осн!S155</f>
        <v>0</v>
      </c>
      <c r="S155" s="20" t="s">
        <v>173</v>
      </c>
      <c r="T155" s="23" t="s">
        <v>174</v>
      </c>
      <c r="U155">
        <f>осн!P155</f>
        <v>0</v>
      </c>
      <c r="V155" s="20" t="s">
        <v>175</v>
      </c>
      <c r="W155">
        <f>осн!G155</f>
        <v>0</v>
      </c>
      <c r="X155" s="20" t="s">
        <v>5</v>
      </c>
      <c r="Z155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(154, 403,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56" spans="1:26" x14ac:dyDescent="0.25">
      <c r="A156" s="20" t="s">
        <v>361</v>
      </c>
      <c r="B156" s="20" t="s">
        <v>516</v>
      </c>
      <c r="C156">
        <f>осн!AM156</f>
        <v>404</v>
      </c>
      <c r="D156" s="20">
        <f>осн!M156</f>
        <v>0</v>
      </c>
      <c r="E156">
        <f>осн!P156</f>
        <v>0</v>
      </c>
      <c r="F156" s="20" t="s">
        <v>842</v>
      </c>
      <c r="G156" s="20" t="s">
        <v>2</v>
      </c>
      <c r="H156" s="20" t="s">
        <v>843</v>
      </c>
      <c r="I156" s="20">
        <f>осн!B156</f>
        <v>0</v>
      </c>
      <c r="J156" s="20" t="s">
        <v>844</v>
      </c>
      <c r="K156" s="20" t="s">
        <v>0</v>
      </c>
      <c r="L156" s="20">
        <f>осн!K156</f>
        <v>0</v>
      </c>
      <c r="M156" s="20" t="s">
        <v>3</v>
      </c>
      <c r="N156" s="20" t="s">
        <v>841</v>
      </c>
      <c r="O156" s="20">
        <f>осн!L156</f>
        <v>0</v>
      </c>
      <c r="P156" s="20" t="s">
        <v>3</v>
      </c>
      <c r="Q156" s="20" t="s">
        <v>4</v>
      </c>
      <c r="R156" s="20">
        <f>осн!S156</f>
        <v>0</v>
      </c>
      <c r="S156" s="20" t="s">
        <v>173</v>
      </c>
      <c r="T156" s="23" t="s">
        <v>174</v>
      </c>
      <c r="U156">
        <f>осн!P156</f>
        <v>0</v>
      </c>
      <c r="V156" s="20" t="s">
        <v>175</v>
      </c>
      <c r="W156">
        <f>осн!G156</f>
        <v>0</v>
      </c>
      <c r="X156" s="20" t="s">
        <v>5</v>
      </c>
      <c r="Z156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(155, 404,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57" spans="1:26" x14ac:dyDescent="0.25">
      <c r="A157" s="20" t="s">
        <v>361</v>
      </c>
      <c r="B157" s="20" t="s">
        <v>517</v>
      </c>
      <c r="C157">
        <f>осн!AM157</f>
        <v>405</v>
      </c>
      <c r="D157" s="20">
        <f>осн!M157</f>
        <v>0</v>
      </c>
      <c r="E157">
        <f>осн!P157</f>
        <v>0</v>
      </c>
      <c r="F157" s="20" t="s">
        <v>842</v>
      </c>
      <c r="G157" s="20" t="s">
        <v>2</v>
      </c>
      <c r="H157" s="20" t="s">
        <v>843</v>
      </c>
      <c r="I157" s="20">
        <f>осн!B157</f>
        <v>0</v>
      </c>
      <c r="J157" s="20" t="s">
        <v>844</v>
      </c>
      <c r="K157" s="20" t="s">
        <v>0</v>
      </c>
      <c r="L157" s="20">
        <f>осн!K157</f>
        <v>0</v>
      </c>
      <c r="M157" s="20" t="s">
        <v>3</v>
      </c>
      <c r="N157" s="20" t="s">
        <v>841</v>
      </c>
      <c r="O157" s="20">
        <f>осн!L157</f>
        <v>0</v>
      </c>
      <c r="P157" s="20" t="s">
        <v>3</v>
      </c>
      <c r="Q157" s="20" t="s">
        <v>4</v>
      </c>
      <c r="R157" s="20">
        <f>осн!S157</f>
        <v>0</v>
      </c>
      <c r="S157" s="20" t="s">
        <v>173</v>
      </c>
      <c r="T157" s="23" t="s">
        <v>174</v>
      </c>
      <c r="U157">
        <f>осн!P157</f>
        <v>0</v>
      </c>
      <c r="V157" s="20" t="s">
        <v>175</v>
      </c>
      <c r="W157">
        <f>осн!G157</f>
        <v>0</v>
      </c>
      <c r="X157" s="20" t="s">
        <v>5</v>
      </c>
      <c r="Z157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(156, 405,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58" spans="1:26" x14ac:dyDescent="0.25">
      <c r="A158" s="20" t="s">
        <v>361</v>
      </c>
      <c r="B158" s="20" t="s">
        <v>518</v>
      </c>
      <c r="C158">
        <f>осн!AM158</f>
        <v>406</v>
      </c>
      <c r="D158" s="20">
        <f>осн!M158</f>
        <v>0</v>
      </c>
      <c r="E158">
        <f>осн!P158</f>
        <v>0</v>
      </c>
      <c r="F158" s="20" t="s">
        <v>842</v>
      </c>
      <c r="G158" s="20" t="s">
        <v>2</v>
      </c>
      <c r="H158" s="20" t="s">
        <v>843</v>
      </c>
      <c r="I158" s="20">
        <f>осн!B158</f>
        <v>0</v>
      </c>
      <c r="J158" s="20" t="s">
        <v>844</v>
      </c>
      <c r="K158" s="20" t="s">
        <v>0</v>
      </c>
      <c r="L158" s="20">
        <f>осн!K158</f>
        <v>0</v>
      </c>
      <c r="M158" s="20" t="s">
        <v>3</v>
      </c>
      <c r="N158" s="20" t="s">
        <v>841</v>
      </c>
      <c r="O158" s="20">
        <f>осн!L158</f>
        <v>0</v>
      </c>
      <c r="P158" s="20" t="s">
        <v>3</v>
      </c>
      <c r="Q158" s="20" t="s">
        <v>4</v>
      </c>
      <c r="R158" s="20">
        <f>осн!S158</f>
        <v>0</v>
      </c>
      <c r="S158" s="20" t="s">
        <v>173</v>
      </c>
      <c r="T158" s="23" t="s">
        <v>174</v>
      </c>
      <c r="U158">
        <f>осн!P158</f>
        <v>0</v>
      </c>
      <c r="V158" s="20" t="s">
        <v>175</v>
      </c>
      <c r="W158">
        <f>осн!G158</f>
        <v>0</v>
      </c>
      <c r="X158" s="20" t="s">
        <v>5</v>
      </c>
      <c r="Z158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(157, 406,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59" spans="1:26" x14ac:dyDescent="0.25">
      <c r="A159" s="20" t="s">
        <v>361</v>
      </c>
      <c r="B159" s="20" t="s">
        <v>519</v>
      </c>
      <c r="C159">
        <f>осн!AM159</f>
        <v>407</v>
      </c>
      <c r="D159" s="20">
        <f>осн!M159</f>
        <v>0</v>
      </c>
      <c r="E159">
        <f>осн!P159</f>
        <v>0</v>
      </c>
      <c r="F159" s="20" t="s">
        <v>842</v>
      </c>
      <c r="G159" s="20" t="s">
        <v>2</v>
      </c>
      <c r="H159" s="20" t="s">
        <v>843</v>
      </c>
      <c r="I159" s="20">
        <f>осн!B159</f>
        <v>0</v>
      </c>
      <c r="J159" s="20" t="s">
        <v>844</v>
      </c>
      <c r="K159" s="20" t="s">
        <v>0</v>
      </c>
      <c r="L159" s="20">
        <f>осн!K159</f>
        <v>0</v>
      </c>
      <c r="M159" s="20" t="s">
        <v>3</v>
      </c>
      <c r="N159" s="20" t="s">
        <v>841</v>
      </c>
      <c r="O159" s="20">
        <f>осн!L159</f>
        <v>0</v>
      </c>
      <c r="P159" s="20" t="s">
        <v>3</v>
      </c>
      <c r="Q159" s="20" t="s">
        <v>4</v>
      </c>
      <c r="R159" s="20">
        <f>осн!S159</f>
        <v>0</v>
      </c>
      <c r="S159" s="20" t="s">
        <v>173</v>
      </c>
      <c r="T159" s="23" t="s">
        <v>174</v>
      </c>
      <c r="U159">
        <f>осн!P159</f>
        <v>0</v>
      </c>
      <c r="V159" s="20" t="s">
        <v>175</v>
      </c>
      <c r="W159">
        <f>осн!G159</f>
        <v>0</v>
      </c>
      <c r="X159" s="20" t="s">
        <v>5</v>
      </c>
      <c r="Z159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(158, 407,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60" spans="1:26" x14ac:dyDescent="0.25">
      <c r="A160" s="20" t="s">
        <v>361</v>
      </c>
      <c r="B160" s="20" t="s">
        <v>520</v>
      </c>
      <c r="C160">
        <f>осн!AM160</f>
        <v>408</v>
      </c>
      <c r="D160" s="20">
        <f>осн!M160</f>
        <v>0</v>
      </c>
      <c r="E160">
        <f>осн!P160</f>
        <v>0</v>
      </c>
      <c r="F160" s="20" t="s">
        <v>842</v>
      </c>
      <c r="G160" s="20" t="s">
        <v>2</v>
      </c>
      <c r="H160" s="20" t="s">
        <v>843</v>
      </c>
      <c r="I160" s="20">
        <f>осн!B160</f>
        <v>0</v>
      </c>
      <c r="J160" s="20" t="s">
        <v>844</v>
      </c>
      <c r="K160" s="20" t="s">
        <v>0</v>
      </c>
      <c r="L160" s="20">
        <f>осн!K160</f>
        <v>0</v>
      </c>
      <c r="M160" s="20" t="s">
        <v>3</v>
      </c>
      <c r="N160" s="20" t="s">
        <v>841</v>
      </c>
      <c r="O160" s="20">
        <f>осн!L160</f>
        <v>0</v>
      </c>
      <c r="P160" s="20" t="s">
        <v>3</v>
      </c>
      <c r="Q160" s="20" t="s">
        <v>4</v>
      </c>
      <c r="R160" s="20">
        <f>осн!S160</f>
        <v>0</v>
      </c>
      <c r="S160" s="20" t="s">
        <v>173</v>
      </c>
      <c r="T160" s="23" t="s">
        <v>174</v>
      </c>
      <c r="U160">
        <f>осн!P160</f>
        <v>0</v>
      </c>
      <c r="V160" s="20" t="s">
        <v>175</v>
      </c>
      <c r="W160">
        <f>осн!G160</f>
        <v>0</v>
      </c>
      <c r="X160" s="20" t="s">
        <v>5</v>
      </c>
      <c r="Z160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(159, 408,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61" spans="1:26" x14ac:dyDescent="0.25">
      <c r="A161" s="20" t="s">
        <v>361</v>
      </c>
      <c r="B161" s="20" t="s">
        <v>521</v>
      </c>
      <c r="C161">
        <f>осн!AM161</f>
        <v>409</v>
      </c>
      <c r="D161" s="20">
        <f>осн!M161</f>
        <v>0</v>
      </c>
      <c r="E161">
        <f>осн!P161</f>
        <v>0</v>
      </c>
      <c r="F161" s="20" t="s">
        <v>842</v>
      </c>
      <c r="G161" s="20" t="s">
        <v>2</v>
      </c>
      <c r="H161" s="20" t="s">
        <v>843</v>
      </c>
      <c r="I161" s="20">
        <f>осн!B161</f>
        <v>0</v>
      </c>
      <c r="J161" s="20" t="s">
        <v>844</v>
      </c>
      <c r="K161" s="20" t="s">
        <v>0</v>
      </c>
      <c r="L161" s="20">
        <f>осн!K161</f>
        <v>0</v>
      </c>
      <c r="M161" s="20" t="s">
        <v>3</v>
      </c>
      <c r="N161" s="20" t="s">
        <v>841</v>
      </c>
      <c r="O161" s="20">
        <f>осн!L161</f>
        <v>0</v>
      </c>
      <c r="P161" s="20" t="s">
        <v>3</v>
      </c>
      <c r="Q161" s="20" t="s">
        <v>4</v>
      </c>
      <c r="R161" s="20">
        <f>осн!S161</f>
        <v>0</v>
      </c>
      <c r="S161" s="20" t="s">
        <v>173</v>
      </c>
      <c r="T161" s="23" t="s">
        <v>174</v>
      </c>
      <c r="U161">
        <f>осн!P161</f>
        <v>0</v>
      </c>
      <c r="V161" s="20" t="s">
        <v>175</v>
      </c>
      <c r="W161">
        <f>осн!G161</f>
        <v>0</v>
      </c>
      <c r="X161" s="20" t="s">
        <v>5</v>
      </c>
      <c r="Z161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(160, 409,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62" spans="1:26" x14ac:dyDescent="0.25">
      <c r="A162" s="20" t="s">
        <v>361</v>
      </c>
      <c r="B162" s="20" t="s">
        <v>522</v>
      </c>
      <c r="C162">
        <f>осн!AM162</f>
        <v>410</v>
      </c>
      <c r="D162" s="20">
        <f>осн!M162</f>
        <v>0</v>
      </c>
      <c r="E162">
        <f>осн!P162</f>
        <v>0</v>
      </c>
      <c r="F162" s="20" t="s">
        <v>842</v>
      </c>
      <c r="G162" s="20" t="s">
        <v>2</v>
      </c>
      <c r="H162" s="20" t="s">
        <v>843</v>
      </c>
      <c r="I162" s="20">
        <f>осн!B162</f>
        <v>0</v>
      </c>
      <c r="J162" s="20" t="s">
        <v>844</v>
      </c>
      <c r="K162" s="20" t="s">
        <v>0</v>
      </c>
      <c r="L162" s="20">
        <f>осн!K162</f>
        <v>0</v>
      </c>
      <c r="M162" s="20" t="s">
        <v>3</v>
      </c>
      <c r="N162" s="20" t="s">
        <v>841</v>
      </c>
      <c r="O162" s="20">
        <f>осн!L162</f>
        <v>0</v>
      </c>
      <c r="P162" s="20" t="s">
        <v>3</v>
      </c>
      <c r="Q162" s="20" t="s">
        <v>4</v>
      </c>
      <c r="R162" s="20">
        <f>осн!S162</f>
        <v>0</v>
      </c>
      <c r="S162" s="20" t="s">
        <v>173</v>
      </c>
      <c r="T162" s="23" t="s">
        <v>174</v>
      </c>
      <c r="U162">
        <f>осн!P162</f>
        <v>0</v>
      </c>
      <c r="V162" s="20" t="s">
        <v>175</v>
      </c>
      <c r="W162">
        <f>осн!G162</f>
        <v>0</v>
      </c>
      <c r="X162" s="20" t="s">
        <v>5</v>
      </c>
      <c r="Z162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(161, 410,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63" spans="1:26" x14ac:dyDescent="0.25">
      <c r="A163" s="20" t="s">
        <v>361</v>
      </c>
      <c r="B163" s="20" t="s">
        <v>523</v>
      </c>
      <c r="C163">
        <f>осн!AM163</f>
        <v>411</v>
      </c>
      <c r="D163" s="20">
        <f>осн!M163</f>
        <v>0</v>
      </c>
      <c r="E163">
        <f>осн!P163</f>
        <v>0</v>
      </c>
      <c r="F163" s="20" t="s">
        <v>842</v>
      </c>
      <c r="G163" s="20" t="s">
        <v>2</v>
      </c>
      <c r="H163" s="20" t="s">
        <v>843</v>
      </c>
      <c r="I163" s="20">
        <f>осн!B163</f>
        <v>0</v>
      </c>
      <c r="J163" s="20" t="s">
        <v>844</v>
      </c>
      <c r="K163" s="20" t="s">
        <v>0</v>
      </c>
      <c r="L163" s="20">
        <f>осн!K163</f>
        <v>0</v>
      </c>
      <c r="M163" s="20" t="s">
        <v>3</v>
      </c>
      <c r="N163" s="20" t="s">
        <v>841</v>
      </c>
      <c r="O163" s="20">
        <f>осн!L163</f>
        <v>0</v>
      </c>
      <c r="P163" s="20" t="s">
        <v>3</v>
      </c>
      <c r="Q163" s="20" t="s">
        <v>4</v>
      </c>
      <c r="R163" s="20">
        <f>осн!S163</f>
        <v>0</v>
      </c>
      <c r="S163" s="20" t="s">
        <v>173</v>
      </c>
      <c r="T163" s="23" t="s">
        <v>174</v>
      </c>
      <c r="U163">
        <f>осн!P163</f>
        <v>0</v>
      </c>
      <c r="V163" s="20" t="s">
        <v>175</v>
      </c>
      <c r="W163">
        <f>осн!G163</f>
        <v>0</v>
      </c>
      <c r="X163" s="20" t="s">
        <v>5</v>
      </c>
      <c r="Z163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(162, 411,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64" spans="1:26" x14ac:dyDescent="0.25">
      <c r="A164" s="20" t="s">
        <v>361</v>
      </c>
      <c r="B164" s="20" t="s">
        <v>524</v>
      </c>
      <c r="C164">
        <f>осн!AM164</f>
        <v>412</v>
      </c>
      <c r="D164" s="20">
        <f>осн!M164</f>
        <v>0</v>
      </c>
      <c r="E164">
        <f>осн!P164</f>
        <v>0</v>
      </c>
      <c r="F164" s="20" t="s">
        <v>842</v>
      </c>
      <c r="G164" s="20" t="s">
        <v>2</v>
      </c>
      <c r="H164" s="20" t="s">
        <v>843</v>
      </c>
      <c r="I164" s="20">
        <f>осн!B164</f>
        <v>0</v>
      </c>
      <c r="J164" s="20" t="s">
        <v>844</v>
      </c>
      <c r="K164" s="20" t="s">
        <v>0</v>
      </c>
      <c r="L164" s="20">
        <f>осн!K164</f>
        <v>0</v>
      </c>
      <c r="M164" s="20" t="s">
        <v>3</v>
      </c>
      <c r="N164" s="20" t="s">
        <v>841</v>
      </c>
      <c r="O164" s="20">
        <f>осн!L164</f>
        <v>0</v>
      </c>
      <c r="P164" s="20" t="s">
        <v>3</v>
      </c>
      <c r="Q164" s="20" t="s">
        <v>4</v>
      </c>
      <c r="R164" s="20">
        <f>осн!S164</f>
        <v>0</v>
      </c>
      <c r="S164" s="20" t="s">
        <v>173</v>
      </c>
      <c r="T164" s="23" t="s">
        <v>174</v>
      </c>
      <c r="U164">
        <f>осн!P164</f>
        <v>0</v>
      </c>
      <c r="V164" s="20" t="s">
        <v>175</v>
      </c>
      <c r="W164">
        <f>осн!G164</f>
        <v>0</v>
      </c>
      <c r="X164" s="20" t="s">
        <v>5</v>
      </c>
      <c r="Z164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(163, 412,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65" spans="1:26" x14ac:dyDescent="0.25">
      <c r="A165" s="20" t="s">
        <v>361</v>
      </c>
      <c r="B165" s="20" t="s">
        <v>525</v>
      </c>
      <c r="C165">
        <f>осн!AM165</f>
        <v>0</v>
      </c>
      <c r="D165" s="20">
        <f>осн!M165</f>
        <v>0</v>
      </c>
      <c r="E165">
        <f>осн!P165</f>
        <v>0</v>
      </c>
      <c r="F165" s="20" t="s">
        <v>842</v>
      </c>
      <c r="G165" s="20" t="s">
        <v>2</v>
      </c>
      <c r="H165" s="20" t="s">
        <v>843</v>
      </c>
      <c r="I165" s="20">
        <f>осн!B165</f>
        <v>0</v>
      </c>
      <c r="J165" s="20" t="s">
        <v>844</v>
      </c>
      <c r="K165" s="20" t="s">
        <v>0</v>
      </c>
      <c r="L165" s="20">
        <f>осн!K165</f>
        <v>0</v>
      </c>
      <c r="M165" s="20" t="s">
        <v>3</v>
      </c>
      <c r="N165" s="20" t="s">
        <v>841</v>
      </c>
      <c r="O165" s="20">
        <f>осн!L165</f>
        <v>0</v>
      </c>
      <c r="P165" s="20" t="s">
        <v>3</v>
      </c>
      <c r="Q165" s="20" t="s">
        <v>4</v>
      </c>
      <c r="R165" s="20">
        <f>осн!S165</f>
        <v>0</v>
      </c>
      <c r="S165" s="20" t="s">
        <v>173</v>
      </c>
      <c r="T165" s="23" t="s">
        <v>174</v>
      </c>
      <c r="U165">
        <f>осн!P165</f>
        <v>0</v>
      </c>
      <c r="V165" s="20" t="s">
        <v>175</v>
      </c>
      <c r="W165">
        <f>осн!G165</f>
        <v>0</v>
      </c>
      <c r="X165" s="20" t="s">
        <v>5</v>
      </c>
      <c r="Z165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(164,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66" spans="1:26" x14ac:dyDescent="0.25">
      <c r="A166" s="20" t="s">
        <v>361</v>
      </c>
      <c r="B166" s="20" t="s">
        <v>526</v>
      </c>
      <c r="C166">
        <f>осн!AM166</f>
        <v>0</v>
      </c>
      <c r="D166" s="20">
        <f>осн!M166</f>
        <v>0</v>
      </c>
      <c r="E166">
        <f>осн!P166</f>
        <v>0</v>
      </c>
      <c r="F166" s="20" t="s">
        <v>842</v>
      </c>
      <c r="G166" s="20" t="s">
        <v>2</v>
      </c>
      <c r="H166" s="20" t="s">
        <v>843</v>
      </c>
      <c r="I166" s="20">
        <f>осн!B166</f>
        <v>0</v>
      </c>
      <c r="J166" s="20" t="s">
        <v>844</v>
      </c>
      <c r="K166" s="20" t="s">
        <v>0</v>
      </c>
      <c r="L166" s="20">
        <f>осн!K166</f>
        <v>0</v>
      </c>
      <c r="M166" s="20" t="s">
        <v>3</v>
      </c>
      <c r="N166" s="20" t="s">
        <v>841</v>
      </c>
      <c r="O166" s="20">
        <f>осн!L166</f>
        <v>0</v>
      </c>
      <c r="P166" s="20" t="s">
        <v>3</v>
      </c>
      <c r="Q166" s="20" t="s">
        <v>4</v>
      </c>
      <c r="R166" s="20">
        <f>осн!S166</f>
        <v>0</v>
      </c>
      <c r="S166" s="20" t="s">
        <v>173</v>
      </c>
      <c r="T166" s="23" t="s">
        <v>174</v>
      </c>
      <c r="U166">
        <f>осн!P166</f>
        <v>0</v>
      </c>
      <c r="V166" s="20" t="s">
        <v>175</v>
      </c>
      <c r="W166">
        <f>осн!G166</f>
        <v>0</v>
      </c>
      <c r="X166" s="20" t="s">
        <v>5</v>
      </c>
      <c r="Z166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(165,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67" spans="1:26" x14ac:dyDescent="0.25">
      <c r="A167" s="20" t="s">
        <v>361</v>
      </c>
      <c r="B167" s="20" t="s">
        <v>527</v>
      </c>
      <c r="C167">
        <f>осн!AM167</f>
        <v>0</v>
      </c>
      <c r="D167" s="20">
        <f>осн!M167</f>
        <v>0</v>
      </c>
      <c r="E167">
        <f>осн!P167</f>
        <v>0</v>
      </c>
      <c r="F167" s="20" t="s">
        <v>842</v>
      </c>
      <c r="G167" s="20" t="s">
        <v>2</v>
      </c>
      <c r="H167" s="20" t="s">
        <v>843</v>
      </c>
      <c r="I167" s="20">
        <f>осн!B167</f>
        <v>0</v>
      </c>
      <c r="J167" s="20" t="s">
        <v>844</v>
      </c>
      <c r="K167" s="20" t="s">
        <v>0</v>
      </c>
      <c r="L167" s="20">
        <f>осн!K167</f>
        <v>0</v>
      </c>
      <c r="M167" s="20" t="s">
        <v>3</v>
      </c>
      <c r="N167" s="20" t="s">
        <v>841</v>
      </c>
      <c r="O167" s="20">
        <f>осн!L167</f>
        <v>0</v>
      </c>
      <c r="P167" s="20" t="s">
        <v>3</v>
      </c>
      <c r="Q167" s="20" t="s">
        <v>4</v>
      </c>
      <c r="R167" s="20">
        <f>осн!S167</f>
        <v>0</v>
      </c>
      <c r="S167" s="20" t="s">
        <v>173</v>
      </c>
      <c r="T167" s="23" t="s">
        <v>174</v>
      </c>
      <c r="U167">
        <f>осн!P167</f>
        <v>0</v>
      </c>
      <c r="V167" s="20" t="s">
        <v>175</v>
      </c>
      <c r="W167">
        <f>осн!G167</f>
        <v>0</v>
      </c>
      <c r="X167" s="20" t="s">
        <v>5</v>
      </c>
      <c r="Z167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(166,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68" spans="1:26" x14ac:dyDescent="0.25">
      <c r="A168" s="20" t="s">
        <v>361</v>
      </c>
      <c r="B168" s="20" t="s">
        <v>528</v>
      </c>
      <c r="C168">
        <f>осн!AM168</f>
        <v>0</v>
      </c>
      <c r="D168" s="20">
        <f>осн!M168</f>
        <v>0</v>
      </c>
      <c r="E168">
        <f>осн!P168</f>
        <v>0</v>
      </c>
      <c r="F168" s="20" t="s">
        <v>842</v>
      </c>
      <c r="G168" s="20" t="s">
        <v>2</v>
      </c>
      <c r="H168" s="20" t="s">
        <v>843</v>
      </c>
      <c r="I168" s="20">
        <f>осн!B168</f>
        <v>0</v>
      </c>
      <c r="J168" s="20" t="s">
        <v>844</v>
      </c>
      <c r="K168" s="20" t="s">
        <v>0</v>
      </c>
      <c r="L168" s="20">
        <f>осн!K168</f>
        <v>0</v>
      </c>
      <c r="M168" s="20" t="s">
        <v>3</v>
      </c>
      <c r="N168" s="20" t="s">
        <v>841</v>
      </c>
      <c r="O168" s="20">
        <f>осн!L168</f>
        <v>0</v>
      </c>
      <c r="P168" s="20" t="s">
        <v>3</v>
      </c>
      <c r="Q168" s="20" t="s">
        <v>4</v>
      </c>
      <c r="R168" s="20">
        <f>осн!S168</f>
        <v>0</v>
      </c>
      <c r="S168" s="20" t="s">
        <v>173</v>
      </c>
      <c r="T168" s="23" t="s">
        <v>174</v>
      </c>
      <c r="U168">
        <f>осн!P168</f>
        <v>0</v>
      </c>
      <c r="V168" s="20" t="s">
        <v>175</v>
      </c>
      <c r="W168">
        <f>осн!G168</f>
        <v>0</v>
      </c>
      <c r="X168" s="20" t="s">
        <v>5</v>
      </c>
      <c r="Z168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(167,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69" spans="1:26" x14ac:dyDescent="0.25">
      <c r="A169" s="20" t="s">
        <v>361</v>
      </c>
      <c r="B169" s="20" t="s">
        <v>529</v>
      </c>
      <c r="C169">
        <f>осн!AM169</f>
        <v>0</v>
      </c>
      <c r="D169" s="20">
        <f>осн!M169</f>
        <v>0</v>
      </c>
      <c r="E169">
        <f>осн!P169</f>
        <v>0</v>
      </c>
      <c r="F169" s="20" t="s">
        <v>842</v>
      </c>
      <c r="G169" s="20" t="s">
        <v>2</v>
      </c>
      <c r="H169" s="20" t="s">
        <v>843</v>
      </c>
      <c r="I169" s="20">
        <f>осн!B169</f>
        <v>0</v>
      </c>
      <c r="J169" s="20" t="s">
        <v>844</v>
      </c>
      <c r="K169" s="20" t="s">
        <v>0</v>
      </c>
      <c r="L169" s="20">
        <f>осн!K169</f>
        <v>0</v>
      </c>
      <c r="M169" s="20" t="s">
        <v>3</v>
      </c>
      <c r="N169" s="20" t="s">
        <v>841</v>
      </c>
      <c r="O169" s="20">
        <f>осн!L169</f>
        <v>0</v>
      </c>
      <c r="P169" s="20" t="s">
        <v>3</v>
      </c>
      <c r="Q169" s="20" t="s">
        <v>4</v>
      </c>
      <c r="R169" s="20">
        <f>осн!S169</f>
        <v>0</v>
      </c>
      <c r="S169" s="20" t="s">
        <v>173</v>
      </c>
      <c r="T169" s="23" t="s">
        <v>174</v>
      </c>
      <c r="U169">
        <f>осн!P169</f>
        <v>0</v>
      </c>
      <c r="V169" s="20" t="s">
        <v>175</v>
      </c>
      <c r="W169">
        <f>осн!G169</f>
        <v>0</v>
      </c>
      <c r="X169" s="20" t="s">
        <v>5</v>
      </c>
      <c r="Z169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(168,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70" spans="1:26" x14ac:dyDescent="0.25">
      <c r="A170" s="20" t="s">
        <v>361</v>
      </c>
      <c r="B170" s="20" t="s">
        <v>530</v>
      </c>
      <c r="C170">
        <f>осн!AM170</f>
        <v>0</v>
      </c>
      <c r="D170" s="20">
        <f>осн!M170</f>
        <v>0</v>
      </c>
      <c r="E170">
        <f>осн!P170</f>
        <v>0</v>
      </c>
      <c r="F170" s="20" t="s">
        <v>842</v>
      </c>
      <c r="G170" s="20" t="s">
        <v>2</v>
      </c>
      <c r="H170" s="20" t="s">
        <v>843</v>
      </c>
      <c r="I170" s="20">
        <f>осн!B170</f>
        <v>0</v>
      </c>
      <c r="J170" s="20" t="s">
        <v>844</v>
      </c>
      <c r="K170" s="20" t="s">
        <v>0</v>
      </c>
      <c r="L170" s="20">
        <f>осн!K170</f>
        <v>0</v>
      </c>
      <c r="M170" s="20" t="s">
        <v>3</v>
      </c>
      <c r="N170" s="20" t="s">
        <v>841</v>
      </c>
      <c r="O170" s="20">
        <f>осн!L170</f>
        <v>0</v>
      </c>
      <c r="P170" s="20" t="s">
        <v>3</v>
      </c>
      <c r="Q170" s="20" t="s">
        <v>4</v>
      </c>
      <c r="R170" s="20">
        <f>осн!S170</f>
        <v>0</v>
      </c>
      <c r="S170" s="20" t="s">
        <v>173</v>
      </c>
      <c r="T170" s="23" t="s">
        <v>174</v>
      </c>
      <c r="U170">
        <f>осн!P170</f>
        <v>0</v>
      </c>
      <c r="V170" s="20" t="s">
        <v>175</v>
      </c>
      <c r="W170">
        <f>осн!G170</f>
        <v>0</v>
      </c>
      <c r="X170" s="20" t="s">
        <v>5</v>
      </c>
      <c r="Z170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(169,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71" spans="1:26" x14ac:dyDescent="0.25">
      <c r="A171" s="20" t="s">
        <v>361</v>
      </c>
      <c r="B171" s="20" t="s">
        <v>531</v>
      </c>
      <c r="C171">
        <f>осн!AM171</f>
        <v>0</v>
      </c>
      <c r="D171" s="20">
        <f>осн!M171</f>
        <v>0</v>
      </c>
      <c r="E171">
        <f>осн!P171</f>
        <v>0</v>
      </c>
      <c r="F171" s="20" t="s">
        <v>842</v>
      </c>
      <c r="G171" s="20" t="s">
        <v>2</v>
      </c>
      <c r="H171" s="20" t="s">
        <v>843</v>
      </c>
      <c r="I171" s="20">
        <f>осн!B171</f>
        <v>0</v>
      </c>
      <c r="J171" s="20" t="s">
        <v>844</v>
      </c>
      <c r="K171" s="20" t="s">
        <v>0</v>
      </c>
      <c r="L171" s="20">
        <f>осн!K171</f>
        <v>0</v>
      </c>
      <c r="M171" s="20" t="s">
        <v>3</v>
      </c>
      <c r="N171" s="20" t="s">
        <v>841</v>
      </c>
      <c r="O171" s="20">
        <f>осн!L171</f>
        <v>0</v>
      </c>
      <c r="P171" s="20" t="s">
        <v>3</v>
      </c>
      <c r="Q171" s="20" t="s">
        <v>4</v>
      </c>
      <c r="R171" s="20">
        <f>осн!S171</f>
        <v>0</v>
      </c>
      <c r="S171" s="20" t="s">
        <v>173</v>
      </c>
      <c r="T171" s="23" t="s">
        <v>174</v>
      </c>
      <c r="U171">
        <f>осн!P171</f>
        <v>0</v>
      </c>
      <c r="V171" s="20" t="s">
        <v>175</v>
      </c>
      <c r="W171">
        <f>осн!G171</f>
        <v>0</v>
      </c>
      <c r="X171" s="20" t="s">
        <v>5</v>
      </c>
      <c r="Z171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(170,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72" spans="1:26" x14ac:dyDescent="0.25">
      <c r="A172" s="20" t="s">
        <v>361</v>
      </c>
      <c r="B172" s="20" t="s">
        <v>532</v>
      </c>
      <c r="C172">
        <f>осн!AM172</f>
        <v>0</v>
      </c>
      <c r="D172" s="20">
        <f>осн!M172</f>
        <v>0</v>
      </c>
      <c r="E172">
        <f>осн!P172</f>
        <v>0</v>
      </c>
      <c r="F172" s="20" t="s">
        <v>842</v>
      </c>
      <c r="G172" s="20" t="s">
        <v>2</v>
      </c>
      <c r="H172" s="20" t="s">
        <v>843</v>
      </c>
      <c r="I172" s="20">
        <f>осн!B172</f>
        <v>0</v>
      </c>
      <c r="J172" s="20" t="s">
        <v>844</v>
      </c>
      <c r="K172" s="20" t="s">
        <v>0</v>
      </c>
      <c r="L172" s="20">
        <f>осн!K172</f>
        <v>0</v>
      </c>
      <c r="M172" s="20" t="s">
        <v>3</v>
      </c>
      <c r="N172" s="20" t="s">
        <v>841</v>
      </c>
      <c r="O172" s="20">
        <f>осн!L172</f>
        <v>0</v>
      </c>
      <c r="P172" s="20" t="s">
        <v>3</v>
      </c>
      <c r="Q172" s="20" t="s">
        <v>4</v>
      </c>
      <c r="R172" s="20">
        <f>осн!S172</f>
        <v>0</v>
      </c>
      <c r="S172" s="20" t="s">
        <v>173</v>
      </c>
      <c r="T172" s="23" t="s">
        <v>174</v>
      </c>
      <c r="U172">
        <f>осн!P172</f>
        <v>0</v>
      </c>
      <c r="V172" s="20" t="s">
        <v>175</v>
      </c>
      <c r="W172">
        <f>осн!G172</f>
        <v>0</v>
      </c>
      <c r="X172" s="20" t="s">
        <v>5</v>
      </c>
      <c r="Z172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(171,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73" spans="1:26" x14ac:dyDescent="0.25">
      <c r="A173" s="20" t="s">
        <v>361</v>
      </c>
      <c r="B173" s="20" t="s">
        <v>533</v>
      </c>
      <c r="C173">
        <f>осн!AM173</f>
        <v>0</v>
      </c>
      <c r="D173" s="20">
        <f>осн!M173</f>
        <v>0</v>
      </c>
      <c r="E173">
        <f>осн!P173</f>
        <v>0</v>
      </c>
      <c r="F173" s="20" t="s">
        <v>842</v>
      </c>
      <c r="G173" s="20" t="s">
        <v>2</v>
      </c>
      <c r="H173" s="20" t="s">
        <v>843</v>
      </c>
      <c r="I173" s="20">
        <f>осн!B173</f>
        <v>0</v>
      </c>
      <c r="J173" s="20" t="s">
        <v>844</v>
      </c>
      <c r="K173" s="20" t="s">
        <v>0</v>
      </c>
      <c r="L173" s="20">
        <f>осн!K173</f>
        <v>0</v>
      </c>
      <c r="M173" s="20" t="s">
        <v>3</v>
      </c>
      <c r="N173" s="20" t="s">
        <v>841</v>
      </c>
      <c r="O173" s="20">
        <f>осн!L173</f>
        <v>0</v>
      </c>
      <c r="P173" s="20" t="s">
        <v>3</v>
      </c>
      <c r="Q173" s="20" t="s">
        <v>4</v>
      </c>
      <c r="R173" s="20">
        <f>осн!S173</f>
        <v>0</v>
      </c>
      <c r="S173" s="20" t="s">
        <v>173</v>
      </c>
      <c r="T173" s="23" t="s">
        <v>174</v>
      </c>
      <c r="U173">
        <f>осн!P173</f>
        <v>0</v>
      </c>
      <c r="V173" s="20" t="s">
        <v>175</v>
      </c>
      <c r="W173">
        <f>осн!G173</f>
        <v>0</v>
      </c>
      <c r="X173" s="20" t="s">
        <v>5</v>
      </c>
      <c r="Z173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(172,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74" spans="1:26" x14ac:dyDescent="0.25">
      <c r="A174" s="20" t="s">
        <v>361</v>
      </c>
      <c r="B174" s="20" t="s">
        <v>534</v>
      </c>
      <c r="C174">
        <f>осн!AM174</f>
        <v>0</v>
      </c>
      <c r="D174" s="20">
        <f>осн!M174</f>
        <v>0</v>
      </c>
      <c r="E174">
        <f>осн!P174</f>
        <v>0</v>
      </c>
      <c r="F174" s="20" t="s">
        <v>842</v>
      </c>
      <c r="G174" s="20" t="s">
        <v>2</v>
      </c>
      <c r="H174" s="20" t="s">
        <v>843</v>
      </c>
      <c r="I174" s="20">
        <f>осн!B174</f>
        <v>0</v>
      </c>
      <c r="J174" s="20" t="s">
        <v>844</v>
      </c>
      <c r="K174" s="20" t="s">
        <v>0</v>
      </c>
      <c r="L174" s="20">
        <f>осн!K174</f>
        <v>0</v>
      </c>
      <c r="M174" s="20" t="s">
        <v>3</v>
      </c>
      <c r="N174" s="20" t="s">
        <v>841</v>
      </c>
      <c r="O174" s="20">
        <f>осн!L174</f>
        <v>0</v>
      </c>
      <c r="P174" s="20" t="s">
        <v>3</v>
      </c>
      <c r="Q174" s="20" t="s">
        <v>4</v>
      </c>
      <c r="R174" s="20">
        <f>осн!S174</f>
        <v>0</v>
      </c>
      <c r="S174" s="20" t="s">
        <v>173</v>
      </c>
      <c r="T174" s="23" t="s">
        <v>174</v>
      </c>
      <c r="U174">
        <f>осн!P174</f>
        <v>0</v>
      </c>
      <c r="V174" s="20" t="s">
        <v>175</v>
      </c>
      <c r="W174">
        <f>осн!G174</f>
        <v>0</v>
      </c>
      <c r="X174" s="20" t="s">
        <v>5</v>
      </c>
      <c r="Z174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(173,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75" spans="1:26" x14ac:dyDescent="0.25">
      <c r="A175" s="20" t="s">
        <v>361</v>
      </c>
      <c r="B175" s="20" t="s">
        <v>535</v>
      </c>
      <c r="C175">
        <f>осн!AM175</f>
        <v>0</v>
      </c>
      <c r="D175" s="20">
        <f>осн!M175</f>
        <v>0</v>
      </c>
      <c r="E175">
        <f>осн!P175</f>
        <v>0</v>
      </c>
      <c r="F175" s="20" t="s">
        <v>842</v>
      </c>
      <c r="G175" s="20" t="s">
        <v>2</v>
      </c>
      <c r="H175" s="20" t="s">
        <v>843</v>
      </c>
      <c r="I175" s="20">
        <f>осн!B175</f>
        <v>0</v>
      </c>
      <c r="J175" s="20" t="s">
        <v>844</v>
      </c>
      <c r="K175" s="20" t="s">
        <v>0</v>
      </c>
      <c r="L175" s="20">
        <f>осн!K175</f>
        <v>0</v>
      </c>
      <c r="M175" s="20" t="s">
        <v>3</v>
      </c>
      <c r="N175" s="20" t="s">
        <v>841</v>
      </c>
      <c r="O175" s="20">
        <f>осн!L175</f>
        <v>0</v>
      </c>
      <c r="P175" s="20" t="s">
        <v>3</v>
      </c>
      <c r="Q175" s="20" t="s">
        <v>4</v>
      </c>
      <c r="R175" s="20">
        <f>осн!S175</f>
        <v>0</v>
      </c>
      <c r="S175" s="20" t="s">
        <v>173</v>
      </c>
      <c r="T175" s="23" t="s">
        <v>174</v>
      </c>
      <c r="U175">
        <f>осн!P175</f>
        <v>0</v>
      </c>
      <c r="V175" s="20" t="s">
        <v>175</v>
      </c>
      <c r="W175">
        <f>осн!G175</f>
        <v>0</v>
      </c>
      <c r="X175" s="20" t="s">
        <v>5</v>
      </c>
      <c r="Z175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(174,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76" spans="1:26" x14ac:dyDescent="0.25">
      <c r="A176" s="20" t="s">
        <v>361</v>
      </c>
      <c r="B176" s="20" t="s">
        <v>536</v>
      </c>
      <c r="C176">
        <f>осн!AM176</f>
        <v>0</v>
      </c>
      <c r="D176" s="20">
        <f>осн!M176</f>
        <v>0</v>
      </c>
      <c r="E176">
        <f>осн!P176</f>
        <v>0</v>
      </c>
      <c r="F176" s="20" t="s">
        <v>842</v>
      </c>
      <c r="G176" s="20" t="s">
        <v>2</v>
      </c>
      <c r="H176" s="20" t="s">
        <v>843</v>
      </c>
      <c r="I176" s="20">
        <f>осн!B176</f>
        <v>0</v>
      </c>
      <c r="J176" s="20" t="s">
        <v>844</v>
      </c>
      <c r="K176" s="20" t="s">
        <v>0</v>
      </c>
      <c r="L176" s="20">
        <f>осн!K176</f>
        <v>0</v>
      </c>
      <c r="M176" s="20" t="s">
        <v>3</v>
      </c>
      <c r="N176" s="20" t="s">
        <v>841</v>
      </c>
      <c r="O176" s="20">
        <f>осн!L176</f>
        <v>0</v>
      </c>
      <c r="P176" s="20" t="s">
        <v>3</v>
      </c>
      <c r="Q176" s="20" t="s">
        <v>4</v>
      </c>
      <c r="R176" s="20">
        <f>осн!S176</f>
        <v>0</v>
      </c>
      <c r="S176" s="20" t="s">
        <v>173</v>
      </c>
      <c r="T176" s="23" t="s">
        <v>174</v>
      </c>
      <c r="U176">
        <f>осн!P176</f>
        <v>0</v>
      </c>
      <c r="V176" s="20" t="s">
        <v>175</v>
      </c>
      <c r="W176">
        <f>осн!G176</f>
        <v>0</v>
      </c>
      <c r="X176" s="20" t="s">
        <v>5</v>
      </c>
      <c r="Z176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(175,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77" spans="1:26" x14ac:dyDescent="0.25">
      <c r="A177" s="20" t="s">
        <v>361</v>
      </c>
      <c r="B177" s="20" t="s">
        <v>537</v>
      </c>
      <c r="C177">
        <f>осн!AM177</f>
        <v>0</v>
      </c>
      <c r="D177" s="20">
        <f>осн!M177</f>
        <v>0</v>
      </c>
      <c r="E177">
        <f>осн!P177</f>
        <v>0</v>
      </c>
      <c r="F177" s="20" t="s">
        <v>842</v>
      </c>
      <c r="G177" s="20" t="s">
        <v>2</v>
      </c>
      <c r="H177" s="20" t="s">
        <v>843</v>
      </c>
      <c r="I177" s="20">
        <f>осн!B177</f>
        <v>0</v>
      </c>
      <c r="J177" s="20" t="s">
        <v>844</v>
      </c>
      <c r="K177" s="20" t="s">
        <v>0</v>
      </c>
      <c r="L177" s="20">
        <f>осн!K177</f>
        <v>0</v>
      </c>
      <c r="M177" s="20" t="s">
        <v>3</v>
      </c>
      <c r="N177" s="20" t="s">
        <v>841</v>
      </c>
      <c r="O177" s="20">
        <f>осн!L177</f>
        <v>0</v>
      </c>
      <c r="P177" s="20" t="s">
        <v>3</v>
      </c>
      <c r="Q177" s="20" t="s">
        <v>4</v>
      </c>
      <c r="R177" s="20">
        <f>осн!S177</f>
        <v>0</v>
      </c>
      <c r="S177" s="20" t="s">
        <v>173</v>
      </c>
      <c r="T177" s="23" t="s">
        <v>174</v>
      </c>
      <c r="U177">
        <f>осн!P177</f>
        <v>0</v>
      </c>
      <c r="V177" s="20" t="s">
        <v>175</v>
      </c>
      <c r="W177">
        <f>осн!G177</f>
        <v>0</v>
      </c>
      <c r="X177" s="20" t="s">
        <v>5</v>
      </c>
      <c r="Z177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(176,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78" spans="1:26" x14ac:dyDescent="0.25">
      <c r="A178" s="20" t="s">
        <v>361</v>
      </c>
      <c r="B178" s="20" t="s">
        <v>538</v>
      </c>
      <c r="C178">
        <f>осн!AM178</f>
        <v>0</v>
      </c>
      <c r="D178" s="20">
        <f>осн!M178</f>
        <v>0</v>
      </c>
      <c r="E178">
        <f>осн!P178</f>
        <v>0</v>
      </c>
      <c r="F178" s="20" t="s">
        <v>842</v>
      </c>
      <c r="G178" s="20" t="s">
        <v>2</v>
      </c>
      <c r="H178" s="20" t="s">
        <v>843</v>
      </c>
      <c r="I178" s="20">
        <f>осн!B178</f>
        <v>0</v>
      </c>
      <c r="J178" s="20" t="s">
        <v>844</v>
      </c>
      <c r="K178" s="20" t="s">
        <v>0</v>
      </c>
      <c r="L178" s="20">
        <f>осн!K178</f>
        <v>0</v>
      </c>
      <c r="M178" s="20" t="s">
        <v>3</v>
      </c>
      <c r="N178" s="20" t="s">
        <v>841</v>
      </c>
      <c r="O178" s="20">
        <f>осн!L178</f>
        <v>0</v>
      </c>
      <c r="P178" s="20" t="s">
        <v>3</v>
      </c>
      <c r="Q178" s="20" t="s">
        <v>4</v>
      </c>
      <c r="R178" s="20">
        <f>осн!S178</f>
        <v>0</v>
      </c>
      <c r="S178" s="20" t="s">
        <v>173</v>
      </c>
      <c r="T178" s="23" t="s">
        <v>174</v>
      </c>
      <c r="U178">
        <f>осн!P178</f>
        <v>0</v>
      </c>
      <c r="V178" s="20" t="s">
        <v>175</v>
      </c>
      <c r="W178">
        <f>осн!G178</f>
        <v>0</v>
      </c>
      <c r="X178" s="20" t="s">
        <v>5</v>
      </c>
      <c r="Z178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(177,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79" spans="1:26" x14ac:dyDescent="0.25">
      <c r="A179" s="20" t="s">
        <v>361</v>
      </c>
      <c r="B179" s="20" t="s">
        <v>539</v>
      </c>
      <c r="C179">
        <f>осн!AM179</f>
        <v>0</v>
      </c>
      <c r="D179" s="20">
        <f>осн!M179</f>
        <v>0</v>
      </c>
      <c r="E179">
        <f>осн!P179</f>
        <v>0</v>
      </c>
      <c r="F179" s="20" t="s">
        <v>842</v>
      </c>
      <c r="G179" s="20" t="s">
        <v>2</v>
      </c>
      <c r="H179" s="20" t="s">
        <v>843</v>
      </c>
      <c r="I179" s="20">
        <f>осн!B179</f>
        <v>0</v>
      </c>
      <c r="J179" s="20" t="s">
        <v>844</v>
      </c>
      <c r="K179" s="20" t="s">
        <v>0</v>
      </c>
      <c r="L179" s="20">
        <f>осн!K179</f>
        <v>0</v>
      </c>
      <c r="M179" s="20" t="s">
        <v>3</v>
      </c>
      <c r="N179" s="20" t="s">
        <v>841</v>
      </c>
      <c r="O179" s="20">
        <f>осн!L179</f>
        <v>0</v>
      </c>
      <c r="P179" s="20" t="s">
        <v>3</v>
      </c>
      <c r="Q179" s="20" t="s">
        <v>4</v>
      </c>
      <c r="R179" s="20">
        <f>осн!S179</f>
        <v>0</v>
      </c>
      <c r="S179" s="20" t="s">
        <v>173</v>
      </c>
      <c r="T179" s="23" t="s">
        <v>174</v>
      </c>
      <c r="U179">
        <f>осн!P179</f>
        <v>0</v>
      </c>
      <c r="V179" s="20" t="s">
        <v>175</v>
      </c>
      <c r="W179">
        <f>осн!G179</f>
        <v>0</v>
      </c>
      <c r="X179" s="20" t="s">
        <v>5</v>
      </c>
      <c r="Z179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(178,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80" spans="1:26" x14ac:dyDescent="0.25">
      <c r="A180" s="20" t="s">
        <v>361</v>
      </c>
      <c r="B180" s="20" t="s">
        <v>540</v>
      </c>
      <c r="C180">
        <f>осн!AM180</f>
        <v>0</v>
      </c>
      <c r="D180" s="20">
        <f>осн!M180</f>
        <v>0</v>
      </c>
      <c r="E180">
        <f>осн!P180</f>
        <v>0</v>
      </c>
      <c r="F180" s="20" t="s">
        <v>842</v>
      </c>
      <c r="G180" s="20" t="s">
        <v>2</v>
      </c>
      <c r="H180" s="20" t="s">
        <v>843</v>
      </c>
      <c r="I180" s="20">
        <f>осн!B180</f>
        <v>0</v>
      </c>
      <c r="J180" s="20" t="s">
        <v>844</v>
      </c>
      <c r="K180" s="20" t="s">
        <v>0</v>
      </c>
      <c r="L180" s="20">
        <f>осн!K180</f>
        <v>0</v>
      </c>
      <c r="M180" s="20" t="s">
        <v>3</v>
      </c>
      <c r="N180" s="20" t="s">
        <v>841</v>
      </c>
      <c r="O180" s="20">
        <f>осн!L180</f>
        <v>0</v>
      </c>
      <c r="P180" s="20" t="s">
        <v>3</v>
      </c>
      <c r="Q180" s="20" t="s">
        <v>4</v>
      </c>
      <c r="R180" s="20">
        <f>осн!S180</f>
        <v>0</v>
      </c>
      <c r="S180" s="20" t="s">
        <v>173</v>
      </c>
      <c r="T180" s="23" t="s">
        <v>174</v>
      </c>
      <c r="U180">
        <f>осн!P180</f>
        <v>0</v>
      </c>
      <c r="V180" s="20" t="s">
        <v>175</v>
      </c>
      <c r="W180">
        <f>осн!G180</f>
        <v>0</v>
      </c>
      <c r="X180" s="20" t="s">
        <v>5</v>
      </c>
      <c r="Z180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(179,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81" spans="1:26" x14ac:dyDescent="0.25">
      <c r="A181" s="20" t="s">
        <v>361</v>
      </c>
      <c r="B181" s="20" t="s">
        <v>541</v>
      </c>
      <c r="C181">
        <f>осн!AM181</f>
        <v>0</v>
      </c>
      <c r="D181" s="20">
        <f>осн!M181</f>
        <v>0</v>
      </c>
      <c r="E181">
        <f>осн!P181</f>
        <v>0</v>
      </c>
      <c r="F181" s="20" t="s">
        <v>842</v>
      </c>
      <c r="G181" s="20" t="s">
        <v>2</v>
      </c>
      <c r="H181" s="20" t="s">
        <v>843</v>
      </c>
      <c r="I181" s="20">
        <f>осн!B181</f>
        <v>0</v>
      </c>
      <c r="J181" s="20" t="s">
        <v>844</v>
      </c>
      <c r="K181" s="20" t="s">
        <v>0</v>
      </c>
      <c r="L181" s="20">
        <f>осн!K181</f>
        <v>0</v>
      </c>
      <c r="M181" s="20" t="s">
        <v>3</v>
      </c>
      <c r="N181" s="20" t="s">
        <v>841</v>
      </c>
      <c r="O181" s="20">
        <f>осн!L181</f>
        <v>0</v>
      </c>
      <c r="P181" s="20" t="s">
        <v>3</v>
      </c>
      <c r="Q181" s="20" t="s">
        <v>4</v>
      </c>
      <c r="R181" s="20">
        <f>осн!S181</f>
        <v>0</v>
      </c>
      <c r="S181" s="20" t="s">
        <v>173</v>
      </c>
      <c r="T181" s="23" t="s">
        <v>174</v>
      </c>
      <c r="U181">
        <f>осн!P181</f>
        <v>0</v>
      </c>
      <c r="V181" s="20" t="s">
        <v>175</v>
      </c>
      <c r="W181">
        <f>осн!G181</f>
        <v>0</v>
      </c>
      <c r="X181" s="20" t="s">
        <v>5</v>
      </c>
      <c r="Z181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(180,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82" spans="1:26" x14ac:dyDescent="0.25">
      <c r="A182" s="20" t="s">
        <v>361</v>
      </c>
      <c r="B182" s="20" t="s">
        <v>542</v>
      </c>
      <c r="C182">
        <f>осн!AM182</f>
        <v>0</v>
      </c>
      <c r="D182" s="20">
        <f>осн!M182</f>
        <v>0</v>
      </c>
      <c r="E182">
        <f>осн!P182</f>
        <v>0</v>
      </c>
      <c r="F182" s="20" t="s">
        <v>842</v>
      </c>
      <c r="G182" s="20" t="s">
        <v>2</v>
      </c>
      <c r="H182" s="20" t="s">
        <v>843</v>
      </c>
      <c r="I182" s="20">
        <f>осн!B182</f>
        <v>0</v>
      </c>
      <c r="J182" s="20" t="s">
        <v>844</v>
      </c>
      <c r="K182" s="20" t="s">
        <v>0</v>
      </c>
      <c r="L182" s="20">
        <f>осн!K182</f>
        <v>0</v>
      </c>
      <c r="M182" s="20" t="s">
        <v>3</v>
      </c>
      <c r="N182" s="20" t="s">
        <v>841</v>
      </c>
      <c r="O182" s="20">
        <f>осн!L182</f>
        <v>0</v>
      </c>
      <c r="P182" s="20" t="s">
        <v>3</v>
      </c>
      <c r="Q182" s="20" t="s">
        <v>4</v>
      </c>
      <c r="R182" s="20">
        <f>осн!S182</f>
        <v>0</v>
      </c>
      <c r="S182" s="20" t="s">
        <v>173</v>
      </c>
      <c r="T182" s="23" t="s">
        <v>174</v>
      </c>
      <c r="U182">
        <f>осн!P182</f>
        <v>0</v>
      </c>
      <c r="V182" s="20" t="s">
        <v>175</v>
      </c>
      <c r="W182">
        <f>осн!G182</f>
        <v>0</v>
      </c>
      <c r="X182" s="20" t="s">
        <v>5</v>
      </c>
      <c r="Z182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(181,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83" spans="1:26" x14ac:dyDescent="0.25">
      <c r="A183" s="20" t="s">
        <v>361</v>
      </c>
      <c r="B183" s="20" t="s">
        <v>543</v>
      </c>
      <c r="C183">
        <f>осн!AM183</f>
        <v>0</v>
      </c>
      <c r="D183" s="20">
        <f>осн!M183</f>
        <v>0</v>
      </c>
      <c r="E183">
        <f>осн!P183</f>
        <v>0</v>
      </c>
      <c r="F183" s="20" t="s">
        <v>842</v>
      </c>
      <c r="G183" s="20" t="s">
        <v>2</v>
      </c>
      <c r="H183" s="20" t="s">
        <v>843</v>
      </c>
      <c r="I183" s="20">
        <f>осн!B183</f>
        <v>0</v>
      </c>
      <c r="J183" s="20" t="s">
        <v>844</v>
      </c>
      <c r="K183" s="20" t="s">
        <v>0</v>
      </c>
      <c r="L183" s="20">
        <f>осн!K183</f>
        <v>0</v>
      </c>
      <c r="M183" s="20" t="s">
        <v>3</v>
      </c>
      <c r="N183" s="20" t="s">
        <v>841</v>
      </c>
      <c r="O183" s="20">
        <f>осн!L183</f>
        <v>0</v>
      </c>
      <c r="P183" s="20" t="s">
        <v>3</v>
      </c>
      <c r="Q183" s="20" t="s">
        <v>4</v>
      </c>
      <c r="R183" s="20">
        <f>осн!S183</f>
        <v>0</v>
      </c>
      <c r="S183" s="20" t="s">
        <v>173</v>
      </c>
      <c r="T183" s="23" t="s">
        <v>174</v>
      </c>
      <c r="U183">
        <f>осн!P183</f>
        <v>0</v>
      </c>
      <c r="V183" s="20" t="s">
        <v>175</v>
      </c>
      <c r="W183">
        <f>осн!G183</f>
        <v>0</v>
      </c>
      <c r="X183" s="20" t="s">
        <v>5</v>
      </c>
      <c r="Z183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(182,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84" spans="1:26" x14ac:dyDescent="0.25">
      <c r="A184" s="20" t="s">
        <v>361</v>
      </c>
      <c r="B184" s="20" t="s">
        <v>544</v>
      </c>
      <c r="C184">
        <f>осн!AM184</f>
        <v>0</v>
      </c>
      <c r="D184" s="20">
        <f>осн!M184</f>
        <v>0</v>
      </c>
      <c r="E184">
        <f>осн!P184</f>
        <v>0</v>
      </c>
      <c r="F184" s="20" t="s">
        <v>842</v>
      </c>
      <c r="G184" s="20" t="s">
        <v>2</v>
      </c>
      <c r="H184" s="20" t="s">
        <v>843</v>
      </c>
      <c r="I184" s="20">
        <f>осн!B184</f>
        <v>0</v>
      </c>
      <c r="J184" s="20" t="s">
        <v>844</v>
      </c>
      <c r="K184" s="20" t="s">
        <v>0</v>
      </c>
      <c r="L184" s="20">
        <f>осн!K184</f>
        <v>0</v>
      </c>
      <c r="M184" s="20" t="s">
        <v>3</v>
      </c>
      <c r="N184" s="20" t="s">
        <v>841</v>
      </c>
      <c r="O184" s="20">
        <f>осн!L184</f>
        <v>0</v>
      </c>
      <c r="P184" s="20" t="s">
        <v>3</v>
      </c>
      <c r="Q184" s="20" t="s">
        <v>4</v>
      </c>
      <c r="R184" s="20">
        <f>осн!S184</f>
        <v>0</v>
      </c>
      <c r="S184" s="20" t="s">
        <v>173</v>
      </c>
      <c r="T184" s="23" t="s">
        <v>174</v>
      </c>
      <c r="U184">
        <f>осн!P184</f>
        <v>0</v>
      </c>
      <c r="V184" s="20" t="s">
        <v>175</v>
      </c>
      <c r="W184">
        <f>осн!G184</f>
        <v>0</v>
      </c>
      <c r="X184" s="20" t="s">
        <v>5</v>
      </c>
      <c r="Z184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(183,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85" spans="1:26" x14ac:dyDescent="0.25">
      <c r="A185" s="20" t="s">
        <v>361</v>
      </c>
      <c r="B185" s="20" t="s">
        <v>545</v>
      </c>
      <c r="C185">
        <f>осн!AM185</f>
        <v>0</v>
      </c>
      <c r="D185" s="20">
        <f>осн!M185</f>
        <v>0</v>
      </c>
      <c r="E185">
        <f>осн!P185</f>
        <v>0</v>
      </c>
      <c r="F185" s="20" t="s">
        <v>842</v>
      </c>
      <c r="G185" s="20" t="s">
        <v>2</v>
      </c>
      <c r="H185" s="20" t="s">
        <v>843</v>
      </c>
      <c r="I185" s="20">
        <f>осн!B185</f>
        <v>0</v>
      </c>
      <c r="J185" s="20" t="s">
        <v>844</v>
      </c>
      <c r="K185" s="20" t="s">
        <v>0</v>
      </c>
      <c r="L185" s="20">
        <f>осн!K185</f>
        <v>0</v>
      </c>
      <c r="M185" s="20" t="s">
        <v>3</v>
      </c>
      <c r="N185" s="20" t="s">
        <v>841</v>
      </c>
      <c r="O185" s="20">
        <f>осн!L185</f>
        <v>0</v>
      </c>
      <c r="P185" s="20" t="s">
        <v>3</v>
      </c>
      <c r="Q185" s="20" t="s">
        <v>4</v>
      </c>
      <c r="R185" s="20">
        <f>осн!S185</f>
        <v>0</v>
      </c>
      <c r="S185" s="20" t="s">
        <v>173</v>
      </c>
      <c r="T185" s="23" t="s">
        <v>174</v>
      </c>
      <c r="U185">
        <f>осн!P185</f>
        <v>0</v>
      </c>
      <c r="V185" s="20" t="s">
        <v>175</v>
      </c>
      <c r="W185">
        <f>осн!G185</f>
        <v>0</v>
      </c>
      <c r="X185" s="20" t="s">
        <v>5</v>
      </c>
      <c r="Z185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(184,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86" spans="1:26" x14ac:dyDescent="0.25">
      <c r="A186" s="20" t="s">
        <v>361</v>
      </c>
      <c r="B186" s="20" t="s">
        <v>546</v>
      </c>
      <c r="C186">
        <f>осн!AM186</f>
        <v>0</v>
      </c>
      <c r="D186" s="20">
        <f>осн!M186</f>
        <v>0</v>
      </c>
      <c r="E186">
        <f>осн!P186</f>
        <v>0</v>
      </c>
      <c r="F186" s="20" t="s">
        <v>842</v>
      </c>
      <c r="G186" s="20" t="s">
        <v>2</v>
      </c>
      <c r="H186" s="20" t="s">
        <v>843</v>
      </c>
      <c r="I186" s="20">
        <f>осн!B186</f>
        <v>0</v>
      </c>
      <c r="J186" s="20" t="s">
        <v>844</v>
      </c>
      <c r="K186" s="20" t="s">
        <v>0</v>
      </c>
      <c r="L186" s="20">
        <f>осн!K186</f>
        <v>0</v>
      </c>
      <c r="M186" s="20" t="s">
        <v>3</v>
      </c>
      <c r="N186" s="20" t="s">
        <v>841</v>
      </c>
      <c r="O186" s="20">
        <f>осн!L186</f>
        <v>0</v>
      </c>
      <c r="P186" s="20" t="s">
        <v>3</v>
      </c>
      <c r="Q186" s="20" t="s">
        <v>4</v>
      </c>
      <c r="R186" s="20">
        <f>осн!S186</f>
        <v>0</v>
      </c>
      <c r="S186" s="20" t="s">
        <v>173</v>
      </c>
      <c r="T186" s="23" t="s">
        <v>174</v>
      </c>
      <c r="U186">
        <f>осн!P186</f>
        <v>0</v>
      </c>
      <c r="V186" s="20" t="s">
        <v>175</v>
      </c>
      <c r="W186">
        <f>осн!G186</f>
        <v>0</v>
      </c>
      <c r="X186" s="20" t="s">
        <v>5</v>
      </c>
      <c r="Z186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(185,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87" spans="1:26" x14ac:dyDescent="0.25">
      <c r="A187" s="20" t="s">
        <v>361</v>
      </c>
      <c r="B187" s="20" t="s">
        <v>547</v>
      </c>
      <c r="C187">
        <f>осн!AM187</f>
        <v>0</v>
      </c>
      <c r="D187" s="20">
        <f>осн!M187</f>
        <v>0</v>
      </c>
      <c r="E187">
        <f>осн!P187</f>
        <v>0</v>
      </c>
      <c r="F187" s="20" t="s">
        <v>842</v>
      </c>
      <c r="G187" s="20" t="s">
        <v>2</v>
      </c>
      <c r="H187" s="20" t="s">
        <v>843</v>
      </c>
      <c r="I187" s="20">
        <f>осн!B187</f>
        <v>0</v>
      </c>
      <c r="J187" s="20" t="s">
        <v>844</v>
      </c>
      <c r="K187" s="20" t="s">
        <v>0</v>
      </c>
      <c r="L187" s="20">
        <f>осн!K187</f>
        <v>0</v>
      </c>
      <c r="M187" s="20" t="s">
        <v>3</v>
      </c>
      <c r="N187" s="20" t="s">
        <v>841</v>
      </c>
      <c r="O187" s="20">
        <f>осн!L187</f>
        <v>0</v>
      </c>
      <c r="P187" s="20" t="s">
        <v>3</v>
      </c>
      <c r="Q187" s="20" t="s">
        <v>4</v>
      </c>
      <c r="R187" s="20">
        <f>осн!S187</f>
        <v>0</v>
      </c>
      <c r="S187" s="20" t="s">
        <v>173</v>
      </c>
      <c r="T187" s="23" t="s">
        <v>174</v>
      </c>
      <c r="U187">
        <f>осн!P187</f>
        <v>0</v>
      </c>
      <c r="V187" s="20" t="s">
        <v>175</v>
      </c>
      <c r="W187">
        <f>осн!G187</f>
        <v>0</v>
      </c>
      <c r="X187" s="20" t="s">
        <v>5</v>
      </c>
      <c r="Z187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(186,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88" spans="1:26" x14ac:dyDescent="0.25">
      <c r="A188" s="20" t="s">
        <v>361</v>
      </c>
      <c r="B188" s="20" t="s">
        <v>548</v>
      </c>
      <c r="C188">
        <f>осн!AM188</f>
        <v>0</v>
      </c>
      <c r="D188" s="20">
        <f>осн!M188</f>
        <v>0</v>
      </c>
      <c r="E188">
        <f>осн!P188</f>
        <v>0</v>
      </c>
      <c r="F188" s="20" t="s">
        <v>842</v>
      </c>
      <c r="G188" s="20" t="s">
        <v>2</v>
      </c>
      <c r="H188" s="20" t="s">
        <v>843</v>
      </c>
      <c r="I188" s="20">
        <f>осн!B188</f>
        <v>0</v>
      </c>
      <c r="J188" s="20" t="s">
        <v>844</v>
      </c>
      <c r="K188" s="20" t="s">
        <v>0</v>
      </c>
      <c r="L188" s="20">
        <f>осн!K188</f>
        <v>0</v>
      </c>
      <c r="M188" s="20" t="s">
        <v>3</v>
      </c>
      <c r="N188" s="20" t="s">
        <v>841</v>
      </c>
      <c r="O188" s="20">
        <f>осн!L188</f>
        <v>0</v>
      </c>
      <c r="P188" s="20" t="s">
        <v>3</v>
      </c>
      <c r="Q188" s="20" t="s">
        <v>4</v>
      </c>
      <c r="R188" s="20">
        <f>осн!S188</f>
        <v>0</v>
      </c>
      <c r="S188" s="20" t="s">
        <v>173</v>
      </c>
      <c r="T188" s="23" t="s">
        <v>174</v>
      </c>
      <c r="U188">
        <f>осн!P188</f>
        <v>0</v>
      </c>
      <c r="V188" s="20" t="s">
        <v>175</v>
      </c>
      <c r="W188">
        <f>осн!G188</f>
        <v>0</v>
      </c>
      <c r="X188" s="20" t="s">
        <v>5</v>
      </c>
      <c r="Z188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(187,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89" spans="1:26" x14ac:dyDescent="0.25">
      <c r="A189" s="20" t="s">
        <v>361</v>
      </c>
      <c r="B189" s="20" t="s">
        <v>549</v>
      </c>
      <c r="C189">
        <f>осн!AM189</f>
        <v>0</v>
      </c>
      <c r="D189" s="20">
        <f>осн!M189</f>
        <v>0</v>
      </c>
      <c r="E189">
        <f>осн!P189</f>
        <v>0</v>
      </c>
      <c r="F189" s="20" t="s">
        <v>842</v>
      </c>
      <c r="G189" s="20" t="s">
        <v>2</v>
      </c>
      <c r="H189" s="20" t="s">
        <v>843</v>
      </c>
      <c r="I189" s="20">
        <f>осн!B189</f>
        <v>0</v>
      </c>
      <c r="J189" s="20" t="s">
        <v>844</v>
      </c>
      <c r="K189" s="20" t="s">
        <v>0</v>
      </c>
      <c r="L189" s="20">
        <f>осн!K189</f>
        <v>0</v>
      </c>
      <c r="M189" s="20" t="s">
        <v>3</v>
      </c>
      <c r="N189" s="20" t="s">
        <v>841</v>
      </c>
      <c r="O189" s="20">
        <f>осн!L189</f>
        <v>0</v>
      </c>
      <c r="P189" s="20" t="s">
        <v>3</v>
      </c>
      <c r="Q189" s="20" t="s">
        <v>4</v>
      </c>
      <c r="R189" s="20">
        <f>осн!S189</f>
        <v>0</v>
      </c>
      <c r="S189" s="20" t="s">
        <v>173</v>
      </c>
      <c r="T189" s="23" t="s">
        <v>174</v>
      </c>
      <c r="U189">
        <f>осн!P189</f>
        <v>0</v>
      </c>
      <c r="V189" s="20" t="s">
        <v>175</v>
      </c>
      <c r="W189">
        <f>осн!G189</f>
        <v>0</v>
      </c>
      <c r="X189" s="20" t="s">
        <v>5</v>
      </c>
      <c r="Z189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(188,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90" spans="1:26" x14ac:dyDescent="0.25">
      <c r="A190" s="20" t="s">
        <v>361</v>
      </c>
      <c r="B190" s="20" t="s">
        <v>550</v>
      </c>
      <c r="C190">
        <f>осн!AM190</f>
        <v>0</v>
      </c>
      <c r="D190" s="20">
        <f>осн!M190</f>
        <v>0</v>
      </c>
      <c r="E190">
        <f>осн!P190</f>
        <v>0</v>
      </c>
      <c r="F190" s="20" t="s">
        <v>842</v>
      </c>
      <c r="G190" s="20" t="s">
        <v>2</v>
      </c>
      <c r="H190" s="20" t="s">
        <v>843</v>
      </c>
      <c r="I190" s="20">
        <f>осн!B190</f>
        <v>0</v>
      </c>
      <c r="J190" s="20" t="s">
        <v>844</v>
      </c>
      <c r="K190" s="20" t="s">
        <v>0</v>
      </c>
      <c r="L190" s="20">
        <f>осн!K190</f>
        <v>0</v>
      </c>
      <c r="M190" s="20" t="s">
        <v>3</v>
      </c>
      <c r="N190" s="20" t="s">
        <v>841</v>
      </c>
      <c r="O190" s="20">
        <f>осн!L190</f>
        <v>0</v>
      </c>
      <c r="P190" s="20" t="s">
        <v>3</v>
      </c>
      <c r="Q190" s="20" t="s">
        <v>4</v>
      </c>
      <c r="R190" s="20">
        <f>осн!S190</f>
        <v>0</v>
      </c>
      <c r="S190" s="20" t="s">
        <v>173</v>
      </c>
      <c r="T190" s="23" t="s">
        <v>174</v>
      </c>
      <c r="U190">
        <f>осн!P190</f>
        <v>0</v>
      </c>
      <c r="V190" s="20" t="s">
        <v>175</v>
      </c>
      <c r="W190">
        <f>осн!G190</f>
        <v>0</v>
      </c>
      <c r="X190" s="20" t="s">
        <v>5</v>
      </c>
      <c r="Z190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(189,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91" spans="1:26" x14ac:dyDescent="0.25">
      <c r="A191" s="20" t="s">
        <v>361</v>
      </c>
      <c r="B191" s="20" t="s">
        <v>551</v>
      </c>
      <c r="C191">
        <f>осн!AM191</f>
        <v>0</v>
      </c>
      <c r="D191" s="20">
        <f>осн!M191</f>
        <v>0</v>
      </c>
      <c r="E191">
        <f>осн!P191</f>
        <v>0</v>
      </c>
      <c r="F191" s="20" t="s">
        <v>842</v>
      </c>
      <c r="G191" s="20" t="s">
        <v>2</v>
      </c>
      <c r="H191" s="20" t="s">
        <v>843</v>
      </c>
      <c r="I191" s="20">
        <f>осн!B191</f>
        <v>0</v>
      </c>
      <c r="J191" s="20" t="s">
        <v>844</v>
      </c>
      <c r="K191" s="20" t="s">
        <v>0</v>
      </c>
      <c r="L191" s="20">
        <f>осн!K191</f>
        <v>0</v>
      </c>
      <c r="M191" s="20" t="s">
        <v>3</v>
      </c>
      <c r="N191" s="20" t="s">
        <v>841</v>
      </c>
      <c r="O191" s="20">
        <f>осн!L191</f>
        <v>0</v>
      </c>
      <c r="P191" s="20" t="s">
        <v>3</v>
      </c>
      <c r="Q191" s="20" t="s">
        <v>4</v>
      </c>
      <c r="R191" s="20">
        <f>осн!S191</f>
        <v>0</v>
      </c>
      <c r="S191" s="20" t="s">
        <v>173</v>
      </c>
      <c r="T191" s="23" t="s">
        <v>174</v>
      </c>
      <c r="U191">
        <f>осн!P191</f>
        <v>0</v>
      </c>
      <c r="V191" s="20" t="s">
        <v>175</v>
      </c>
      <c r="W191">
        <f>осн!G191</f>
        <v>0</v>
      </c>
      <c r="X191" s="20" t="s">
        <v>5</v>
      </c>
      <c r="Z191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(190,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92" spans="1:26" x14ac:dyDescent="0.25">
      <c r="A192" s="20" t="s">
        <v>361</v>
      </c>
      <c r="B192" s="20" t="s">
        <v>552</v>
      </c>
      <c r="C192">
        <f>осн!AM192</f>
        <v>0</v>
      </c>
      <c r="D192" s="20">
        <f>осн!M192</f>
        <v>0</v>
      </c>
      <c r="E192">
        <f>осн!P192</f>
        <v>0</v>
      </c>
      <c r="F192" s="20" t="s">
        <v>842</v>
      </c>
      <c r="G192" s="20" t="s">
        <v>2</v>
      </c>
      <c r="H192" s="20" t="s">
        <v>843</v>
      </c>
      <c r="I192" s="20">
        <f>осн!B192</f>
        <v>0</v>
      </c>
      <c r="J192" s="20" t="s">
        <v>844</v>
      </c>
      <c r="K192" s="20" t="s">
        <v>0</v>
      </c>
      <c r="L192" s="20">
        <f>осн!K192</f>
        <v>0</v>
      </c>
      <c r="M192" s="20" t="s">
        <v>3</v>
      </c>
      <c r="N192" s="20" t="s">
        <v>841</v>
      </c>
      <c r="O192" s="20">
        <f>осн!L192</f>
        <v>0</v>
      </c>
      <c r="P192" s="20" t="s">
        <v>3</v>
      </c>
      <c r="Q192" s="20" t="s">
        <v>4</v>
      </c>
      <c r="R192" s="20">
        <f>осн!S192</f>
        <v>0</v>
      </c>
      <c r="S192" s="20" t="s">
        <v>173</v>
      </c>
      <c r="T192" s="23" t="s">
        <v>174</v>
      </c>
      <c r="U192">
        <f>осн!P192</f>
        <v>0</v>
      </c>
      <c r="V192" s="20" t="s">
        <v>175</v>
      </c>
      <c r="W192">
        <f>осн!G192</f>
        <v>0</v>
      </c>
      <c r="X192" s="20" t="s">
        <v>5</v>
      </c>
      <c r="Z192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(191,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93" spans="1:26" x14ac:dyDescent="0.25">
      <c r="A193" s="20" t="s">
        <v>361</v>
      </c>
      <c r="B193" s="20" t="s">
        <v>553</v>
      </c>
      <c r="C193">
        <f>осн!AM193</f>
        <v>0</v>
      </c>
      <c r="D193" s="20">
        <f>осн!M193</f>
        <v>0</v>
      </c>
      <c r="E193">
        <f>осн!P193</f>
        <v>0</v>
      </c>
      <c r="F193" s="20" t="s">
        <v>842</v>
      </c>
      <c r="G193" s="20" t="s">
        <v>2</v>
      </c>
      <c r="H193" s="20" t="s">
        <v>843</v>
      </c>
      <c r="I193" s="20">
        <f>осн!B193</f>
        <v>0</v>
      </c>
      <c r="J193" s="20" t="s">
        <v>844</v>
      </c>
      <c r="K193" s="20" t="s">
        <v>0</v>
      </c>
      <c r="L193" s="20">
        <f>осн!K193</f>
        <v>0</v>
      </c>
      <c r="M193" s="20" t="s">
        <v>3</v>
      </c>
      <c r="N193" s="20" t="s">
        <v>841</v>
      </c>
      <c r="O193" s="20">
        <f>осн!L193</f>
        <v>0</v>
      </c>
      <c r="P193" s="20" t="s">
        <v>3</v>
      </c>
      <c r="Q193" s="20" t="s">
        <v>4</v>
      </c>
      <c r="R193" s="20">
        <f>осн!S193</f>
        <v>0</v>
      </c>
      <c r="S193" s="20" t="s">
        <v>173</v>
      </c>
      <c r="T193" s="23" t="s">
        <v>174</v>
      </c>
      <c r="U193">
        <f>осн!P193</f>
        <v>0</v>
      </c>
      <c r="V193" s="20" t="s">
        <v>175</v>
      </c>
      <c r="W193">
        <f>осн!G193</f>
        <v>0</v>
      </c>
      <c r="X193" s="20" t="s">
        <v>5</v>
      </c>
      <c r="Z193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(192,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94" spans="1:26" x14ac:dyDescent="0.25">
      <c r="A194" s="20" t="s">
        <v>361</v>
      </c>
      <c r="B194" s="20" t="s">
        <v>554</v>
      </c>
      <c r="C194">
        <f>осн!AM194</f>
        <v>0</v>
      </c>
      <c r="D194" s="20">
        <f>осн!M194</f>
        <v>0</v>
      </c>
      <c r="E194">
        <f>осн!P194</f>
        <v>0</v>
      </c>
      <c r="F194" s="20" t="s">
        <v>842</v>
      </c>
      <c r="G194" s="20" t="s">
        <v>2</v>
      </c>
      <c r="H194" s="20" t="s">
        <v>843</v>
      </c>
      <c r="I194" s="20">
        <f>осн!B194</f>
        <v>0</v>
      </c>
      <c r="J194" s="20" t="s">
        <v>844</v>
      </c>
      <c r="K194" s="20" t="s">
        <v>0</v>
      </c>
      <c r="L194" s="20">
        <f>осн!K194</f>
        <v>0</v>
      </c>
      <c r="M194" s="20" t="s">
        <v>3</v>
      </c>
      <c r="N194" s="20" t="s">
        <v>841</v>
      </c>
      <c r="O194" s="20">
        <f>осн!L194</f>
        <v>0</v>
      </c>
      <c r="P194" s="20" t="s">
        <v>3</v>
      </c>
      <c r="Q194" s="20" t="s">
        <v>4</v>
      </c>
      <c r="R194" s="20">
        <f>осн!S194</f>
        <v>0</v>
      </c>
      <c r="S194" s="20" t="s">
        <v>173</v>
      </c>
      <c r="T194" s="23" t="s">
        <v>174</v>
      </c>
      <c r="U194">
        <f>осн!P194</f>
        <v>0</v>
      </c>
      <c r="V194" s="20" t="s">
        <v>175</v>
      </c>
      <c r="W194">
        <f>осн!G194</f>
        <v>0</v>
      </c>
      <c r="X194" s="20" t="s">
        <v>5</v>
      </c>
      <c r="Z194" s="36" t="str">
        <f t="shared" si="5"/>
        <v>INSERT INTO `ez_content` (`id`, `asset_id`, `title`, `alias`, `introtext`, `state`, `catid`, `images`, `urls`, `attribs`, `version`, `ordering`, `metakey`, `metadesc`, `access`, `hits`, `metadata`, `featured`, `language`, `xreference`) VALUES (193,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95" spans="1:26" x14ac:dyDescent="0.25">
      <c r="A195" s="20" t="s">
        <v>361</v>
      </c>
      <c r="B195" s="20" t="s">
        <v>555</v>
      </c>
      <c r="C195">
        <f>осн!AM195</f>
        <v>0</v>
      </c>
      <c r="D195" s="20">
        <f>осн!M195</f>
        <v>0</v>
      </c>
      <c r="E195">
        <f>осн!P195</f>
        <v>0</v>
      </c>
      <c r="F195" s="20" t="s">
        <v>842</v>
      </c>
      <c r="G195" s="20" t="s">
        <v>2</v>
      </c>
      <c r="H195" s="20" t="s">
        <v>843</v>
      </c>
      <c r="I195" s="20">
        <f>осн!B195</f>
        <v>0</v>
      </c>
      <c r="J195" s="20" t="s">
        <v>844</v>
      </c>
      <c r="K195" s="20" t="s">
        <v>0</v>
      </c>
      <c r="L195" s="20">
        <f>осн!K195</f>
        <v>0</v>
      </c>
      <c r="M195" s="20" t="s">
        <v>3</v>
      </c>
      <c r="N195" s="20" t="s">
        <v>841</v>
      </c>
      <c r="O195" s="20">
        <f>осн!L195</f>
        <v>0</v>
      </c>
      <c r="P195" s="20" t="s">
        <v>3</v>
      </c>
      <c r="Q195" s="20" t="s">
        <v>4</v>
      </c>
      <c r="R195" s="20">
        <f>осн!S195</f>
        <v>0</v>
      </c>
      <c r="S195" s="20" t="s">
        <v>173</v>
      </c>
      <c r="T195" s="23" t="s">
        <v>174</v>
      </c>
      <c r="U195">
        <f>осн!P195</f>
        <v>0</v>
      </c>
      <c r="V195" s="20" t="s">
        <v>175</v>
      </c>
      <c r="W195">
        <f>осн!G195</f>
        <v>0</v>
      </c>
      <c r="X195" s="20" t="s">
        <v>5</v>
      </c>
      <c r="Z195" s="36" t="str">
        <f t="shared" ref="Z195:Z239" si="6">A195&amp;B195&amp;", "&amp;C195&amp;", '"&amp;D195&amp;"', '"&amp;E195&amp;"', '"&amp;F195&amp;G195&amp;H195&amp;I195&amp;J195&amp;K195&amp;L195&amp;M195&amp;N195&amp;O195&amp;P195&amp;Q195&amp;R195&amp;S195&amp;"''"&amp;T195&amp;U195&amp;"''"&amp;V195&amp;W195&amp;X195</f>
        <v>INSERT INTO `ez_content` (`id`, `asset_id`, `title`, `alias`, `introtext`, `state`, `catid`, `images`, `urls`, `attribs`, `version`, `ordering`, `metakey`, `metadesc`, `access`, `hits`, `metadata`, `featured`, `language`, `xreference`) VALUES (194,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96" spans="1:26" x14ac:dyDescent="0.25">
      <c r="A196" s="20" t="s">
        <v>361</v>
      </c>
      <c r="B196" s="20" t="s">
        <v>556</v>
      </c>
      <c r="C196">
        <f>осн!AM196</f>
        <v>0</v>
      </c>
      <c r="D196" s="20">
        <f>осн!M196</f>
        <v>0</v>
      </c>
      <c r="E196">
        <f>осн!P196</f>
        <v>0</v>
      </c>
      <c r="F196" s="20" t="s">
        <v>842</v>
      </c>
      <c r="G196" s="20" t="s">
        <v>2</v>
      </c>
      <c r="H196" s="20" t="s">
        <v>843</v>
      </c>
      <c r="I196" s="20">
        <f>осн!B196</f>
        <v>0</v>
      </c>
      <c r="J196" s="20" t="s">
        <v>844</v>
      </c>
      <c r="K196" s="20" t="s">
        <v>0</v>
      </c>
      <c r="L196" s="20">
        <f>осн!K196</f>
        <v>0</v>
      </c>
      <c r="M196" s="20" t="s">
        <v>3</v>
      </c>
      <c r="N196" s="20" t="s">
        <v>841</v>
      </c>
      <c r="O196" s="20">
        <f>осн!L196</f>
        <v>0</v>
      </c>
      <c r="P196" s="20" t="s">
        <v>3</v>
      </c>
      <c r="Q196" s="20" t="s">
        <v>4</v>
      </c>
      <c r="R196" s="20">
        <f>осн!S196</f>
        <v>0</v>
      </c>
      <c r="S196" s="20" t="s">
        <v>173</v>
      </c>
      <c r="T196" s="23" t="s">
        <v>174</v>
      </c>
      <c r="U196">
        <f>осн!P196</f>
        <v>0</v>
      </c>
      <c r="V196" s="20" t="s">
        <v>175</v>
      </c>
      <c r="W196">
        <f>осн!G196</f>
        <v>0</v>
      </c>
      <c r="X196" s="20" t="s">
        <v>5</v>
      </c>
      <c r="Z196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(195,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97" spans="1:26" x14ac:dyDescent="0.25">
      <c r="A197" s="20" t="s">
        <v>361</v>
      </c>
      <c r="B197" s="20" t="s">
        <v>557</v>
      </c>
      <c r="C197">
        <f>осн!AM197</f>
        <v>0</v>
      </c>
      <c r="D197" s="20">
        <f>осн!M197</f>
        <v>0</v>
      </c>
      <c r="E197">
        <f>осн!P197</f>
        <v>0</v>
      </c>
      <c r="F197" s="20" t="s">
        <v>842</v>
      </c>
      <c r="G197" s="20" t="s">
        <v>2</v>
      </c>
      <c r="H197" s="20" t="s">
        <v>843</v>
      </c>
      <c r="I197" s="20">
        <f>осн!B197</f>
        <v>0</v>
      </c>
      <c r="J197" s="20" t="s">
        <v>844</v>
      </c>
      <c r="K197" s="20" t="s">
        <v>0</v>
      </c>
      <c r="L197" s="20">
        <f>осн!K197</f>
        <v>0</v>
      </c>
      <c r="M197" s="20" t="s">
        <v>3</v>
      </c>
      <c r="N197" s="20" t="s">
        <v>841</v>
      </c>
      <c r="O197" s="20">
        <f>осн!L197</f>
        <v>0</v>
      </c>
      <c r="P197" s="20" t="s">
        <v>3</v>
      </c>
      <c r="Q197" s="20" t="s">
        <v>4</v>
      </c>
      <c r="R197" s="20">
        <f>осн!S197</f>
        <v>0</v>
      </c>
      <c r="S197" s="20" t="s">
        <v>173</v>
      </c>
      <c r="T197" s="23" t="s">
        <v>174</v>
      </c>
      <c r="U197">
        <f>осн!P197</f>
        <v>0</v>
      </c>
      <c r="V197" s="20" t="s">
        <v>175</v>
      </c>
      <c r="W197">
        <f>осн!G197</f>
        <v>0</v>
      </c>
      <c r="X197" s="20" t="s">
        <v>5</v>
      </c>
      <c r="Z197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(196,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98" spans="1:26" x14ac:dyDescent="0.25">
      <c r="A198" s="20" t="s">
        <v>361</v>
      </c>
      <c r="B198" s="20" t="s">
        <v>558</v>
      </c>
      <c r="C198">
        <f>осн!AM198</f>
        <v>0</v>
      </c>
      <c r="D198" s="20">
        <f>осн!M198</f>
        <v>0</v>
      </c>
      <c r="E198">
        <f>осн!P198</f>
        <v>0</v>
      </c>
      <c r="F198" s="20" t="s">
        <v>842</v>
      </c>
      <c r="G198" s="20" t="s">
        <v>2</v>
      </c>
      <c r="H198" s="20" t="s">
        <v>843</v>
      </c>
      <c r="I198" s="20">
        <f>осн!B198</f>
        <v>0</v>
      </c>
      <c r="J198" s="20" t="s">
        <v>844</v>
      </c>
      <c r="K198" s="20" t="s">
        <v>0</v>
      </c>
      <c r="L198" s="20">
        <f>осн!K198</f>
        <v>0</v>
      </c>
      <c r="M198" s="20" t="s">
        <v>3</v>
      </c>
      <c r="N198" s="20" t="s">
        <v>841</v>
      </c>
      <c r="O198" s="20">
        <f>осн!L198</f>
        <v>0</v>
      </c>
      <c r="P198" s="20" t="s">
        <v>3</v>
      </c>
      <c r="Q198" s="20" t="s">
        <v>4</v>
      </c>
      <c r="R198" s="20">
        <f>осн!S198</f>
        <v>0</v>
      </c>
      <c r="S198" s="20" t="s">
        <v>173</v>
      </c>
      <c r="T198" s="23" t="s">
        <v>174</v>
      </c>
      <c r="U198">
        <f>осн!P198</f>
        <v>0</v>
      </c>
      <c r="V198" s="20" t="s">
        <v>175</v>
      </c>
      <c r="W198">
        <f>осн!G198</f>
        <v>0</v>
      </c>
      <c r="X198" s="20" t="s">
        <v>5</v>
      </c>
      <c r="Z198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(197,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199" spans="1:26" x14ac:dyDescent="0.25">
      <c r="A199" s="20" t="s">
        <v>361</v>
      </c>
      <c r="B199" s="20" t="s">
        <v>559</v>
      </c>
      <c r="C199">
        <f>осн!AM199</f>
        <v>0</v>
      </c>
      <c r="D199" s="20">
        <f>осн!M199</f>
        <v>0</v>
      </c>
      <c r="E199">
        <f>осн!P199</f>
        <v>0</v>
      </c>
      <c r="F199" s="20" t="s">
        <v>842</v>
      </c>
      <c r="G199" s="20" t="s">
        <v>2</v>
      </c>
      <c r="H199" s="20" t="s">
        <v>843</v>
      </c>
      <c r="I199" s="20">
        <f>осн!B199</f>
        <v>0</v>
      </c>
      <c r="J199" s="20" t="s">
        <v>844</v>
      </c>
      <c r="K199" s="20" t="s">
        <v>0</v>
      </c>
      <c r="L199" s="20">
        <f>осн!K199</f>
        <v>0</v>
      </c>
      <c r="M199" s="20" t="s">
        <v>3</v>
      </c>
      <c r="N199" s="20" t="s">
        <v>841</v>
      </c>
      <c r="O199" s="20">
        <f>осн!L199</f>
        <v>0</v>
      </c>
      <c r="P199" s="20" t="s">
        <v>3</v>
      </c>
      <c r="Q199" s="20" t="s">
        <v>4</v>
      </c>
      <c r="R199" s="20">
        <f>осн!S199</f>
        <v>0</v>
      </c>
      <c r="S199" s="20" t="s">
        <v>173</v>
      </c>
      <c r="T199" s="23" t="s">
        <v>174</v>
      </c>
      <c r="U199">
        <f>осн!P199</f>
        <v>0</v>
      </c>
      <c r="V199" s="20" t="s">
        <v>175</v>
      </c>
      <c r="W199">
        <f>осн!G199</f>
        <v>0</v>
      </c>
      <c r="X199" s="20" t="s">
        <v>5</v>
      </c>
      <c r="Z199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(198,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00" spans="1:26" x14ac:dyDescent="0.25">
      <c r="A200" s="20" t="s">
        <v>361</v>
      </c>
      <c r="B200" s="20" t="s">
        <v>560</v>
      </c>
      <c r="C200">
        <f>осн!AM200</f>
        <v>0</v>
      </c>
      <c r="D200" s="20">
        <f>осн!M200</f>
        <v>0</v>
      </c>
      <c r="E200">
        <f>осн!P200</f>
        <v>0</v>
      </c>
      <c r="F200" s="20" t="s">
        <v>842</v>
      </c>
      <c r="G200" s="20" t="s">
        <v>2</v>
      </c>
      <c r="H200" s="20" t="s">
        <v>843</v>
      </c>
      <c r="I200" s="20">
        <f>осн!B200</f>
        <v>0</v>
      </c>
      <c r="J200" s="20" t="s">
        <v>844</v>
      </c>
      <c r="K200" s="20" t="s">
        <v>0</v>
      </c>
      <c r="L200" s="20">
        <f>осн!K200</f>
        <v>0</v>
      </c>
      <c r="M200" s="20" t="s">
        <v>3</v>
      </c>
      <c r="N200" s="20" t="s">
        <v>841</v>
      </c>
      <c r="O200" s="20">
        <f>осн!L200</f>
        <v>0</v>
      </c>
      <c r="P200" s="20" t="s">
        <v>3</v>
      </c>
      <c r="Q200" s="20" t="s">
        <v>4</v>
      </c>
      <c r="R200" s="20">
        <f>осн!S200</f>
        <v>0</v>
      </c>
      <c r="S200" s="20" t="s">
        <v>173</v>
      </c>
      <c r="T200" s="23" t="s">
        <v>174</v>
      </c>
      <c r="U200">
        <f>осн!P200</f>
        <v>0</v>
      </c>
      <c r="V200" s="20" t="s">
        <v>175</v>
      </c>
      <c r="W200">
        <f>осн!G200</f>
        <v>0</v>
      </c>
      <c r="X200" s="20" t="s">
        <v>5</v>
      </c>
      <c r="Z200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(199,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01" spans="1:26" x14ac:dyDescent="0.25">
      <c r="A201" s="20" t="s">
        <v>361</v>
      </c>
      <c r="B201" s="20" t="s">
        <v>561</v>
      </c>
      <c r="C201">
        <f>осн!AM201</f>
        <v>0</v>
      </c>
      <c r="D201" s="20">
        <f>осн!M201</f>
        <v>0</v>
      </c>
      <c r="E201">
        <f>осн!P201</f>
        <v>0</v>
      </c>
      <c r="F201" s="20" t="s">
        <v>842</v>
      </c>
      <c r="G201" s="20" t="s">
        <v>2</v>
      </c>
      <c r="H201" s="20" t="s">
        <v>843</v>
      </c>
      <c r="I201" s="20">
        <f>осн!B201</f>
        <v>0</v>
      </c>
      <c r="J201" s="20" t="s">
        <v>844</v>
      </c>
      <c r="K201" s="20" t="s">
        <v>0</v>
      </c>
      <c r="L201" s="20">
        <f>осн!K201</f>
        <v>0</v>
      </c>
      <c r="M201" s="20" t="s">
        <v>3</v>
      </c>
      <c r="N201" s="20" t="s">
        <v>841</v>
      </c>
      <c r="O201" s="20">
        <f>осн!L201</f>
        <v>0</v>
      </c>
      <c r="P201" s="20" t="s">
        <v>3</v>
      </c>
      <c r="Q201" s="20" t="s">
        <v>4</v>
      </c>
      <c r="R201" s="20">
        <f>осн!S201</f>
        <v>0</v>
      </c>
      <c r="S201" s="20" t="s">
        <v>173</v>
      </c>
      <c r="T201" s="23" t="s">
        <v>174</v>
      </c>
      <c r="U201">
        <f>осн!P201</f>
        <v>0</v>
      </c>
      <c r="V201" s="20" t="s">
        <v>175</v>
      </c>
      <c r="W201">
        <f>осн!G201</f>
        <v>0</v>
      </c>
      <c r="X201" s="20" t="s">
        <v>5</v>
      </c>
      <c r="Z201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(200,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02" spans="1:26" x14ac:dyDescent="0.25">
      <c r="A202" s="20" t="s">
        <v>361</v>
      </c>
      <c r="B202" s="20" t="s">
        <v>562</v>
      </c>
      <c r="C202">
        <f>осн!AM202</f>
        <v>0</v>
      </c>
      <c r="D202" s="20">
        <f>осн!M202</f>
        <v>0</v>
      </c>
      <c r="E202">
        <f>осн!P202</f>
        <v>0</v>
      </c>
      <c r="F202" s="20" t="s">
        <v>842</v>
      </c>
      <c r="G202" s="20" t="s">
        <v>2</v>
      </c>
      <c r="H202" s="20" t="s">
        <v>843</v>
      </c>
      <c r="I202" s="20">
        <f>осн!B202</f>
        <v>0</v>
      </c>
      <c r="J202" s="20" t="s">
        <v>844</v>
      </c>
      <c r="K202" s="20" t="s">
        <v>0</v>
      </c>
      <c r="L202" s="20">
        <f>осн!K202</f>
        <v>0</v>
      </c>
      <c r="M202" s="20" t="s">
        <v>3</v>
      </c>
      <c r="N202" s="20" t="s">
        <v>841</v>
      </c>
      <c r="O202" s="20">
        <f>осн!L202</f>
        <v>0</v>
      </c>
      <c r="P202" s="20" t="s">
        <v>3</v>
      </c>
      <c r="Q202" s="20" t="s">
        <v>4</v>
      </c>
      <c r="R202" s="20">
        <f>осн!S202</f>
        <v>0</v>
      </c>
      <c r="S202" s="20" t="s">
        <v>173</v>
      </c>
      <c r="T202" s="23" t="s">
        <v>174</v>
      </c>
      <c r="U202">
        <f>осн!P202</f>
        <v>0</v>
      </c>
      <c r="V202" s="20" t="s">
        <v>175</v>
      </c>
      <c r="W202">
        <f>осн!G202</f>
        <v>0</v>
      </c>
      <c r="X202" s="20" t="s">
        <v>5</v>
      </c>
      <c r="Z202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(201,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03" spans="1:26" x14ac:dyDescent="0.25">
      <c r="A203" s="20" t="s">
        <v>361</v>
      </c>
      <c r="B203" s="20" t="s">
        <v>563</v>
      </c>
      <c r="C203">
        <f>осн!AM203</f>
        <v>0</v>
      </c>
      <c r="D203" s="20">
        <f>осн!M203</f>
        <v>0</v>
      </c>
      <c r="E203">
        <f>осн!P203</f>
        <v>0</v>
      </c>
      <c r="F203" s="20" t="s">
        <v>842</v>
      </c>
      <c r="G203" s="20" t="s">
        <v>2</v>
      </c>
      <c r="H203" s="20" t="s">
        <v>843</v>
      </c>
      <c r="I203" s="20">
        <f>осн!B203</f>
        <v>0</v>
      </c>
      <c r="J203" s="20" t="s">
        <v>844</v>
      </c>
      <c r="K203" s="20" t="s">
        <v>0</v>
      </c>
      <c r="L203" s="20">
        <f>осн!K203</f>
        <v>0</v>
      </c>
      <c r="M203" s="20" t="s">
        <v>3</v>
      </c>
      <c r="N203" s="20" t="s">
        <v>841</v>
      </c>
      <c r="O203" s="20">
        <f>осн!L203</f>
        <v>0</v>
      </c>
      <c r="P203" s="20" t="s">
        <v>3</v>
      </c>
      <c r="Q203" s="20" t="s">
        <v>4</v>
      </c>
      <c r="R203" s="20">
        <f>осн!S203</f>
        <v>0</v>
      </c>
      <c r="S203" s="20" t="s">
        <v>173</v>
      </c>
      <c r="T203" s="23" t="s">
        <v>174</v>
      </c>
      <c r="U203">
        <f>осн!P203</f>
        <v>0</v>
      </c>
      <c r="V203" s="20" t="s">
        <v>175</v>
      </c>
      <c r="W203">
        <f>осн!G203</f>
        <v>0</v>
      </c>
      <c r="X203" s="20" t="s">
        <v>5</v>
      </c>
      <c r="Z203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(202,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04" spans="1:26" x14ac:dyDescent="0.25">
      <c r="A204" s="20" t="s">
        <v>361</v>
      </c>
      <c r="B204" s="20" t="s">
        <v>564</v>
      </c>
      <c r="C204">
        <f>осн!AM204</f>
        <v>0</v>
      </c>
      <c r="D204" s="20">
        <f>осн!M204</f>
        <v>0</v>
      </c>
      <c r="E204">
        <f>осн!P204</f>
        <v>0</v>
      </c>
      <c r="F204" s="20" t="s">
        <v>842</v>
      </c>
      <c r="G204" s="20" t="s">
        <v>2</v>
      </c>
      <c r="H204" s="20" t="s">
        <v>843</v>
      </c>
      <c r="I204" s="20">
        <f>осн!B204</f>
        <v>0</v>
      </c>
      <c r="J204" s="20" t="s">
        <v>844</v>
      </c>
      <c r="K204" s="20" t="s">
        <v>0</v>
      </c>
      <c r="L204" s="20">
        <f>осн!K204</f>
        <v>0</v>
      </c>
      <c r="M204" s="20" t="s">
        <v>3</v>
      </c>
      <c r="N204" s="20" t="s">
        <v>841</v>
      </c>
      <c r="O204" s="20">
        <f>осн!L204</f>
        <v>0</v>
      </c>
      <c r="P204" s="20" t="s">
        <v>3</v>
      </c>
      <c r="Q204" s="20" t="s">
        <v>4</v>
      </c>
      <c r="R204" s="20">
        <f>осн!S204</f>
        <v>0</v>
      </c>
      <c r="S204" s="20" t="s">
        <v>173</v>
      </c>
      <c r="T204" s="23" t="s">
        <v>174</v>
      </c>
      <c r="U204">
        <f>осн!P204</f>
        <v>0</v>
      </c>
      <c r="V204" s="20" t="s">
        <v>175</v>
      </c>
      <c r="W204">
        <f>осн!G204</f>
        <v>0</v>
      </c>
      <c r="X204" s="20" t="s">
        <v>5</v>
      </c>
      <c r="Z204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(203,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05" spans="1:26" x14ac:dyDescent="0.25">
      <c r="A205" s="20" t="s">
        <v>361</v>
      </c>
      <c r="B205" s="20" t="s">
        <v>565</v>
      </c>
      <c r="C205">
        <f>осн!AM205</f>
        <v>0</v>
      </c>
      <c r="D205" s="20">
        <f>осн!M205</f>
        <v>0</v>
      </c>
      <c r="E205">
        <f>осн!P205</f>
        <v>0</v>
      </c>
      <c r="F205" s="20" t="s">
        <v>842</v>
      </c>
      <c r="G205" s="20" t="s">
        <v>2</v>
      </c>
      <c r="H205" s="20" t="s">
        <v>843</v>
      </c>
      <c r="I205" s="20">
        <f>осн!B205</f>
        <v>0</v>
      </c>
      <c r="J205" s="20" t="s">
        <v>844</v>
      </c>
      <c r="K205" s="20" t="s">
        <v>0</v>
      </c>
      <c r="L205" s="20">
        <f>осн!K205</f>
        <v>0</v>
      </c>
      <c r="M205" s="20" t="s">
        <v>3</v>
      </c>
      <c r="N205" s="20" t="s">
        <v>841</v>
      </c>
      <c r="O205" s="20">
        <f>осн!L205</f>
        <v>0</v>
      </c>
      <c r="P205" s="20" t="s">
        <v>3</v>
      </c>
      <c r="Q205" s="20" t="s">
        <v>4</v>
      </c>
      <c r="R205" s="20">
        <f>осн!S205</f>
        <v>0</v>
      </c>
      <c r="S205" s="20" t="s">
        <v>173</v>
      </c>
      <c r="T205" s="23" t="s">
        <v>174</v>
      </c>
      <c r="U205">
        <f>осн!P205</f>
        <v>0</v>
      </c>
      <c r="V205" s="20" t="s">
        <v>175</v>
      </c>
      <c r="W205">
        <f>осн!G205</f>
        <v>0</v>
      </c>
      <c r="X205" s="20" t="s">
        <v>5</v>
      </c>
      <c r="Z205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(204,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06" spans="1:26" x14ac:dyDescent="0.25">
      <c r="A206" s="20" t="s">
        <v>361</v>
      </c>
      <c r="B206" s="20" t="s">
        <v>566</v>
      </c>
      <c r="C206">
        <f>осн!AM206</f>
        <v>0</v>
      </c>
      <c r="D206" s="20">
        <f>осн!M206</f>
        <v>0</v>
      </c>
      <c r="E206">
        <f>осн!P206</f>
        <v>0</v>
      </c>
      <c r="F206" s="20" t="s">
        <v>842</v>
      </c>
      <c r="G206" s="20" t="s">
        <v>2</v>
      </c>
      <c r="H206" s="20" t="s">
        <v>843</v>
      </c>
      <c r="I206" s="20">
        <f>осн!B206</f>
        <v>0</v>
      </c>
      <c r="J206" s="20" t="s">
        <v>844</v>
      </c>
      <c r="K206" s="20" t="s">
        <v>0</v>
      </c>
      <c r="L206" s="20">
        <f>осн!K206</f>
        <v>0</v>
      </c>
      <c r="M206" s="20" t="s">
        <v>3</v>
      </c>
      <c r="N206" s="20" t="s">
        <v>841</v>
      </c>
      <c r="O206" s="20">
        <f>осн!L206</f>
        <v>0</v>
      </c>
      <c r="P206" s="20" t="s">
        <v>3</v>
      </c>
      <c r="Q206" s="20" t="s">
        <v>4</v>
      </c>
      <c r="R206" s="20">
        <f>осн!S206</f>
        <v>0</v>
      </c>
      <c r="S206" s="20" t="s">
        <v>173</v>
      </c>
      <c r="T206" s="23" t="s">
        <v>174</v>
      </c>
      <c r="U206">
        <f>осн!P206</f>
        <v>0</v>
      </c>
      <c r="V206" s="20" t="s">
        <v>175</v>
      </c>
      <c r="W206">
        <f>осн!G206</f>
        <v>0</v>
      </c>
      <c r="X206" s="20" t="s">
        <v>5</v>
      </c>
      <c r="Z206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(205,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07" spans="1:26" x14ac:dyDescent="0.25">
      <c r="A207" s="20" t="s">
        <v>361</v>
      </c>
      <c r="B207" s="20" t="s">
        <v>567</v>
      </c>
      <c r="C207">
        <f>осн!AM207</f>
        <v>0</v>
      </c>
      <c r="D207" s="20">
        <f>осн!M207</f>
        <v>0</v>
      </c>
      <c r="E207">
        <f>осн!P207</f>
        <v>0</v>
      </c>
      <c r="F207" s="20" t="s">
        <v>842</v>
      </c>
      <c r="G207" s="20" t="s">
        <v>2</v>
      </c>
      <c r="H207" s="20" t="s">
        <v>843</v>
      </c>
      <c r="I207" s="20">
        <f>осн!B207</f>
        <v>0</v>
      </c>
      <c r="J207" s="20" t="s">
        <v>844</v>
      </c>
      <c r="K207" s="20" t="s">
        <v>0</v>
      </c>
      <c r="L207" s="20">
        <f>осн!K207</f>
        <v>0</v>
      </c>
      <c r="M207" s="20" t="s">
        <v>3</v>
      </c>
      <c r="N207" s="20" t="s">
        <v>841</v>
      </c>
      <c r="O207" s="20">
        <f>осн!L207</f>
        <v>0</v>
      </c>
      <c r="P207" s="20" t="s">
        <v>3</v>
      </c>
      <c r="Q207" s="20" t="s">
        <v>4</v>
      </c>
      <c r="R207" s="20">
        <f>осн!S207</f>
        <v>0</v>
      </c>
      <c r="S207" s="20" t="s">
        <v>173</v>
      </c>
      <c r="T207" s="23" t="s">
        <v>174</v>
      </c>
      <c r="U207">
        <f>осн!P207</f>
        <v>0</v>
      </c>
      <c r="V207" s="20" t="s">
        <v>175</v>
      </c>
      <c r="W207">
        <f>осн!G207</f>
        <v>0</v>
      </c>
      <c r="X207" s="20" t="s">
        <v>5</v>
      </c>
      <c r="Z207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(206,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08" spans="1:26" x14ac:dyDescent="0.25">
      <c r="A208" s="20" t="s">
        <v>361</v>
      </c>
      <c r="B208" s="20" t="s">
        <v>568</v>
      </c>
      <c r="C208">
        <f>осн!AM208</f>
        <v>0</v>
      </c>
      <c r="D208" s="20">
        <f>осн!M208</f>
        <v>0</v>
      </c>
      <c r="E208">
        <f>осн!P208</f>
        <v>0</v>
      </c>
      <c r="F208" s="20" t="s">
        <v>842</v>
      </c>
      <c r="G208" s="20" t="s">
        <v>2</v>
      </c>
      <c r="H208" s="20" t="s">
        <v>843</v>
      </c>
      <c r="I208" s="20">
        <f>осн!B208</f>
        <v>0</v>
      </c>
      <c r="J208" s="20" t="s">
        <v>844</v>
      </c>
      <c r="K208" s="20" t="s">
        <v>0</v>
      </c>
      <c r="L208" s="20">
        <f>осн!K208</f>
        <v>0</v>
      </c>
      <c r="M208" s="20" t="s">
        <v>3</v>
      </c>
      <c r="N208" s="20" t="s">
        <v>841</v>
      </c>
      <c r="O208" s="20">
        <f>осн!L208</f>
        <v>0</v>
      </c>
      <c r="P208" s="20" t="s">
        <v>3</v>
      </c>
      <c r="Q208" s="20" t="s">
        <v>4</v>
      </c>
      <c r="R208" s="20">
        <f>осн!S208</f>
        <v>0</v>
      </c>
      <c r="S208" s="20" t="s">
        <v>173</v>
      </c>
      <c r="T208" s="23" t="s">
        <v>174</v>
      </c>
      <c r="U208">
        <f>осн!P208</f>
        <v>0</v>
      </c>
      <c r="V208" s="20" t="s">
        <v>175</v>
      </c>
      <c r="W208">
        <f>осн!G208</f>
        <v>0</v>
      </c>
      <c r="X208" s="20" t="s">
        <v>5</v>
      </c>
      <c r="Z208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(207,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09" spans="1:26" x14ac:dyDescent="0.25">
      <c r="A209" s="20" t="s">
        <v>361</v>
      </c>
      <c r="B209" s="20" t="s">
        <v>569</v>
      </c>
      <c r="C209">
        <f>осн!AM209</f>
        <v>0</v>
      </c>
      <c r="D209" s="20">
        <f>осн!M209</f>
        <v>0</v>
      </c>
      <c r="E209">
        <f>осн!P209</f>
        <v>0</v>
      </c>
      <c r="F209" s="20" t="s">
        <v>842</v>
      </c>
      <c r="G209" s="20" t="s">
        <v>2</v>
      </c>
      <c r="H209" s="20" t="s">
        <v>843</v>
      </c>
      <c r="I209" s="20">
        <f>осн!B209</f>
        <v>0</v>
      </c>
      <c r="J209" s="20" t="s">
        <v>844</v>
      </c>
      <c r="K209" s="20" t="s">
        <v>0</v>
      </c>
      <c r="L209" s="20">
        <f>осн!K209</f>
        <v>0</v>
      </c>
      <c r="M209" s="20" t="s">
        <v>3</v>
      </c>
      <c r="N209" s="20" t="s">
        <v>841</v>
      </c>
      <c r="O209" s="20">
        <f>осн!L209</f>
        <v>0</v>
      </c>
      <c r="P209" s="20" t="s">
        <v>3</v>
      </c>
      <c r="Q209" s="20" t="s">
        <v>4</v>
      </c>
      <c r="R209" s="20">
        <f>осн!S209</f>
        <v>0</v>
      </c>
      <c r="S209" s="20" t="s">
        <v>173</v>
      </c>
      <c r="T209" s="23" t="s">
        <v>174</v>
      </c>
      <c r="U209">
        <f>осн!P209</f>
        <v>0</v>
      </c>
      <c r="V209" s="20" t="s">
        <v>175</v>
      </c>
      <c r="W209">
        <f>осн!G209</f>
        <v>0</v>
      </c>
      <c r="X209" s="20" t="s">
        <v>5</v>
      </c>
      <c r="Z209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(208,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10" spans="1:26" x14ac:dyDescent="0.25">
      <c r="A210" s="20" t="s">
        <v>361</v>
      </c>
      <c r="B210" s="20" t="s">
        <v>570</v>
      </c>
      <c r="C210">
        <f>осн!AM210</f>
        <v>0</v>
      </c>
      <c r="D210" s="20">
        <f>осн!M210</f>
        <v>0</v>
      </c>
      <c r="E210">
        <f>осн!P210</f>
        <v>0</v>
      </c>
      <c r="F210" s="20" t="s">
        <v>842</v>
      </c>
      <c r="G210" s="20" t="s">
        <v>2</v>
      </c>
      <c r="H210" s="20" t="s">
        <v>843</v>
      </c>
      <c r="I210" s="20">
        <f>осн!B210</f>
        <v>0</v>
      </c>
      <c r="J210" s="20" t="s">
        <v>844</v>
      </c>
      <c r="K210" s="20" t="s">
        <v>0</v>
      </c>
      <c r="L210" s="20">
        <f>осн!K210</f>
        <v>0</v>
      </c>
      <c r="M210" s="20" t="s">
        <v>3</v>
      </c>
      <c r="N210" s="20" t="s">
        <v>841</v>
      </c>
      <c r="O210" s="20">
        <f>осн!L210</f>
        <v>0</v>
      </c>
      <c r="P210" s="20" t="s">
        <v>3</v>
      </c>
      <c r="Q210" s="20" t="s">
        <v>4</v>
      </c>
      <c r="R210" s="20">
        <f>осн!S210</f>
        <v>0</v>
      </c>
      <c r="S210" s="20" t="s">
        <v>173</v>
      </c>
      <c r="T210" s="23" t="s">
        <v>174</v>
      </c>
      <c r="U210">
        <f>осн!P210</f>
        <v>0</v>
      </c>
      <c r="V210" s="20" t="s">
        <v>175</v>
      </c>
      <c r="W210">
        <f>осн!G210</f>
        <v>0</v>
      </c>
      <c r="X210" s="20" t="s">
        <v>5</v>
      </c>
      <c r="Z210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(209,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11" spans="1:26" x14ac:dyDescent="0.25">
      <c r="A211" s="20" t="s">
        <v>361</v>
      </c>
      <c r="B211" s="20" t="s">
        <v>571</v>
      </c>
      <c r="C211">
        <f>осн!AM211</f>
        <v>0</v>
      </c>
      <c r="D211" s="20">
        <f>осн!M211</f>
        <v>0</v>
      </c>
      <c r="E211">
        <f>осн!P211</f>
        <v>0</v>
      </c>
      <c r="F211" s="20" t="s">
        <v>842</v>
      </c>
      <c r="G211" s="20" t="s">
        <v>2</v>
      </c>
      <c r="H211" s="20" t="s">
        <v>843</v>
      </c>
      <c r="I211" s="20">
        <f>осн!B211</f>
        <v>0</v>
      </c>
      <c r="J211" s="20" t="s">
        <v>844</v>
      </c>
      <c r="K211" s="20" t="s">
        <v>0</v>
      </c>
      <c r="L211" s="20">
        <f>осн!K211</f>
        <v>0</v>
      </c>
      <c r="M211" s="20" t="s">
        <v>3</v>
      </c>
      <c r="N211" s="20" t="s">
        <v>841</v>
      </c>
      <c r="O211" s="20">
        <f>осн!L211</f>
        <v>0</v>
      </c>
      <c r="P211" s="20" t="s">
        <v>3</v>
      </c>
      <c r="Q211" s="20" t="s">
        <v>4</v>
      </c>
      <c r="R211" s="20">
        <f>осн!S211</f>
        <v>0</v>
      </c>
      <c r="S211" s="20" t="s">
        <v>173</v>
      </c>
      <c r="T211" s="23" t="s">
        <v>174</v>
      </c>
      <c r="U211">
        <f>осн!P211</f>
        <v>0</v>
      </c>
      <c r="V211" s="20" t="s">
        <v>175</v>
      </c>
      <c r="W211">
        <f>осн!G211</f>
        <v>0</v>
      </c>
      <c r="X211" s="20" t="s">
        <v>5</v>
      </c>
      <c r="Z211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(210,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12" spans="1:26" x14ac:dyDescent="0.25">
      <c r="A212" s="20" t="s">
        <v>361</v>
      </c>
      <c r="B212" s="20" t="s">
        <v>572</v>
      </c>
      <c r="C212">
        <f>осн!AM212</f>
        <v>0</v>
      </c>
      <c r="D212" s="20">
        <f>осн!M212</f>
        <v>0</v>
      </c>
      <c r="E212">
        <f>осн!P212</f>
        <v>0</v>
      </c>
      <c r="F212" s="20" t="s">
        <v>842</v>
      </c>
      <c r="G212" s="20" t="s">
        <v>2</v>
      </c>
      <c r="H212" s="20" t="s">
        <v>843</v>
      </c>
      <c r="I212" s="20">
        <f>осн!B212</f>
        <v>0</v>
      </c>
      <c r="J212" s="20" t="s">
        <v>844</v>
      </c>
      <c r="K212" s="20" t="s">
        <v>0</v>
      </c>
      <c r="L212" s="20">
        <f>осн!K212</f>
        <v>0</v>
      </c>
      <c r="M212" s="20" t="s">
        <v>3</v>
      </c>
      <c r="N212" s="20" t="s">
        <v>841</v>
      </c>
      <c r="O212" s="20">
        <f>осн!L212</f>
        <v>0</v>
      </c>
      <c r="P212" s="20" t="s">
        <v>3</v>
      </c>
      <c r="Q212" s="20" t="s">
        <v>4</v>
      </c>
      <c r="R212" s="20">
        <f>осн!S212</f>
        <v>0</v>
      </c>
      <c r="S212" s="20" t="s">
        <v>173</v>
      </c>
      <c r="T212" s="23" t="s">
        <v>174</v>
      </c>
      <c r="U212">
        <f>осн!P212</f>
        <v>0</v>
      </c>
      <c r="V212" s="20" t="s">
        <v>175</v>
      </c>
      <c r="W212">
        <f>осн!G212</f>
        <v>0</v>
      </c>
      <c r="X212" s="20" t="s">
        <v>5</v>
      </c>
      <c r="Z212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(211,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13" spans="1:26" x14ac:dyDescent="0.25">
      <c r="A213" s="20" t="s">
        <v>361</v>
      </c>
      <c r="B213" s="20" t="s">
        <v>573</v>
      </c>
      <c r="C213">
        <f>осн!AM213</f>
        <v>0</v>
      </c>
      <c r="D213" s="20">
        <f>осн!M213</f>
        <v>0</v>
      </c>
      <c r="E213">
        <f>осн!P213</f>
        <v>0</v>
      </c>
      <c r="F213" s="20" t="s">
        <v>842</v>
      </c>
      <c r="G213" s="20" t="s">
        <v>2</v>
      </c>
      <c r="H213" s="20" t="s">
        <v>843</v>
      </c>
      <c r="I213" s="20">
        <f>осн!B213</f>
        <v>0</v>
      </c>
      <c r="J213" s="20" t="s">
        <v>844</v>
      </c>
      <c r="K213" s="20" t="s">
        <v>0</v>
      </c>
      <c r="L213" s="20">
        <f>осн!K213</f>
        <v>0</v>
      </c>
      <c r="M213" s="20" t="s">
        <v>3</v>
      </c>
      <c r="N213" s="20" t="s">
        <v>841</v>
      </c>
      <c r="O213" s="20">
        <f>осн!L213</f>
        <v>0</v>
      </c>
      <c r="P213" s="20" t="s">
        <v>3</v>
      </c>
      <c r="Q213" s="20" t="s">
        <v>4</v>
      </c>
      <c r="R213" s="20">
        <f>осн!S213</f>
        <v>0</v>
      </c>
      <c r="S213" s="20" t="s">
        <v>173</v>
      </c>
      <c r="T213" s="23" t="s">
        <v>174</v>
      </c>
      <c r="U213">
        <f>осн!P213</f>
        <v>0</v>
      </c>
      <c r="V213" s="20" t="s">
        <v>175</v>
      </c>
      <c r="W213">
        <f>осн!G213</f>
        <v>0</v>
      </c>
      <c r="X213" s="20" t="s">
        <v>5</v>
      </c>
      <c r="Z213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(212,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14" spans="1:26" x14ac:dyDescent="0.25">
      <c r="A214" s="20" t="s">
        <v>361</v>
      </c>
      <c r="B214" s="20" t="s">
        <v>574</v>
      </c>
      <c r="C214">
        <f>осн!AM214</f>
        <v>0</v>
      </c>
      <c r="D214" s="20">
        <f>осн!M214</f>
        <v>0</v>
      </c>
      <c r="E214">
        <f>осн!P214</f>
        <v>0</v>
      </c>
      <c r="F214" s="20" t="s">
        <v>842</v>
      </c>
      <c r="G214" s="20" t="s">
        <v>2</v>
      </c>
      <c r="H214" s="20" t="s">
        <v>843</v>
      </c>
      <c r="I214" s="20">
        <f>осн!B214</f>
        <v>0</v>
      </c>
      <c r="J214" s="20" t="s">
        <v>844</v>
      </c>
      <c r="K214" s="20" t="s">
        <v>0</v>
      </c>
      <c r="L214" s="20">
        <f>осн!K214</f>
        <v>0</v>
      </c>
      <c r="M214" s="20" t="s">
        <v>3</v>
      </c>
      <c r="N214" s="20" t="s">
        <v>841</v>
      </c>
      <c r="O214" s="20">
        <f>осн!L214</f>
        <v>0</v>
      </c>
      <c r="P214" s="20" t="s">
        <v>3</v>
      </c>
      <c r="Q214" s="20" t="s">
        <v>4</v>
      </c>
      <c r="R214" s="20">
        <f>осн!S214</f>
        <v>0</v>
      </c>
      <c r="S214" s="20" t="s">
        <v>173</v>
      </c>
      <c r="T214" s="23" t="s">
        <v>174</v>
      </c>
      <c r="U214">
        <f>осн!P214</f>
        <v>0</v>
      </c>
      <c r="V214" s="20" t="s">
        <v>175</v>
      </c>
      <c r="W214">
        <f>осн!G214</f>
        <v>0</v>
      </c>
      <c r="X214" s="20" t="s">
        <v>5</v>
      </c>
      <c r="Z214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(213,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15" spans="1:26" x14ac:dyDescent="0.25">
      <c r="A215" s="20" t="s">
        <v>361</v>
      </c>
      <c r="B215" s="20" t="s">
        <v>575</v>
      </c>
      <c r="C215">
        <f>осн!AM215</f>
        <v>0</v>
      </c>
      <c r="D215" s="20">
        <f>осн!M215</f>
        <v>0</v>
      </c>
      <c r="E215">
        <f>осн!P215</f>
        <v>0</v>
      </c>
      <c r="F215" s="20" t="s">
        <v>842</v>
      </c>
      <c r="G215" s="20" t="s">
        <v>2</v>
      </c>
      <c r="H215" s="20" t="s">
        <v>843</v>
      </c>
      <c r="I215" s="20">
        <f>осн!B215</f>
        <v>0</v>
      </c>
      <c r="J215" s="20" t="s">
        <v>844</v>
      </c>
      <c r="K215" s="20" t="s">
        <v>0</v>
      </c>
      <c r="L215" s="20">
        <f>осн!K215</f>
        <v>0</v>
      </c>
      <c r="M215" s="20" t="s">
        <v>3</v>
      </c>
      <c r="N215" s="20" t="s">
        <v>841</v>
      </c>
      <c r="O215" s="20">
        <f>осн!L215</f>
        <v>0</v>
      </c>
      <c r="P215" s="20" t="s">
        <v>3</v>
      </c>
      <c r="Q215" s="20" t="s">
        <v>4</v>
      </c>
      <c r="R215" s="20">
        <f>осн!S215</f>
        <v>0</v>
      </c>
      <c r="S215" s="20" t="s">
        <v>173</v>
      </c>
      <c r="T215" s="23" t="s">
        <v>174</v>
      </c>
      <c r="U215">
        <f>осн!P215</f>
        <v>0</v>
      </c>
      <c r="V215" s="20" t="s">
        <v>175</v>
      </c>
      <c r="W215">
        <f>осн!G215</f>
        <v>0</v>
      </c>
      <c r="X215" s="20" t="s">
        <v>5</v>
      </c>
      <c r="Z215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(214,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16" spans="1:26" x14ac:dyDescent="0.25">
      <c r="A216" s="20" t="s">
        <v>361</v>
      </c>
      <c r="B216" s="20" t="s">
        <v>576</v>
      </c>
      <c r="C216">
        <f>осн!AM216</f>
        <v>0</v>
      </c>
      <c r="D216" s="20">
        <f>осн!M216</f>
        <v>0</v>
      </c>
      <c r="E216">
        <f>осн!P216</f>
        <v>0</v>
      </c>
      <c r="F216" s="20" t="s">
        <v>842</v>
      </c>
      <c r="G216" s="20" t="s">
        <v>2</v>
      </c>
      <c r="H216" s="20" t="s">
        <v>843</v>
      </c>
      <c r="I216" s="20">
        <f>осн!B216</f>
        <v>0</v>
      </c>
      <c r="J216" s="20" t="s">
        <v>844</v>
      </c>
      <c r="K216" s="20" t="s">
        <v>0</v>
      </c>
      <c r="L216" s="20">
        <f>осн!K216</f>
        <v>0</v>
      </c>
      <c r="M216" s="20" t="s">
        <v>3</v>
      </c>
      <c r="N216" s="20" t="s">
        <v>841</v>
      </c>
      <c r="O216" s="20">
        <f>осн!L216</f>
        <v>0</v>
      </c>
      <c r="P216" s="20" t="s">
        <v>3</v>
      </c>
      <c r="Q216" s="20" t="s">
        <v>4</v>
      </c>
      <c r="R216" s="20">
        <f>осн!S216</f>
        <v>0</v>
      </c>
      <c r="S216" s="20" t="s">
        <v>173</v>
      </c>
      <c r="T216" s="23" t="s">
        <v>174</v>
      </c>
      <c r="U216">
        <f>осн!P216</f>
        <v>0</v>
      </c>
      <c r="V216" s="20" t="s">
        <v>175</v>
      </c>
      <c r="W216">
        <f>осн!G216</f>
        <v>0</v>
      </c>
      <c r="X216" s="20" t="s">
        <v>5</v>
      </c>
      <c r="Z216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(215,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17" spans="1:26" x14ac:dyDescent="0.25">
      <c r="A217" s="20" t="s">
        <v>361</v>
      </c>
      <c r="B217" s="20" t="s">
        <v>577</v>
      </c>
      <c r="C217">
        <f>осн!AM217</f>
        <v>0</v>
      </c>
      <c r="D217" s="20">
        <f>осн!M217</f>
        <v>0</v>
      </c>
      <c r="E217">
        <f>осн!P217</f>
        <v>0</v>
      </c>
      <c r="F217" s="20" t="s">
        <v>842</v>
      </c>
      <c r="G217" s="20" t="s">
        <v>2</v>
      </c>
      <c r="H217" s="20" t="s">
        <v>843</v>
      </c>
      <c r="I217" s="20">
        <f>осн!B217</f>
        <v>0</v>
      </c>
      <c r="J217" s="20" t="s">
        <v>844</v>
      </c>
      <c r="K217" s="20" t="s">
        <v>0</v>
      </c>
      <c r="L217" s="20">
        <f>осн!K217</f>
        <v>0</v>
      </c>
      <c r="M217" s="20" t="s">
        <v>3</v>
      </c>
      <c r="N217" s="20" t="s">
        <v>841</v>
      </c>
      <c r="O217" s="20">
        <f>осн!L217</f>
        <v>0</v>
      </c>
      <c r="P217" s="20" t="s">
        <v>3</v>
      </c>
      <c r="Q217" s="20" t="s">
        <v>4</v>
      </c>
      <c r="R217" s="20">
        <f>осн!S217</f>
        <v>0</v>
      </c>
      <c r="S217" s="20" t="s">
        <v>173</v>
      </c>
      <c r="T217" s="23" t="s">
        <v>174</v>
      </c>
      <c r="U217">
        <f>осн!P217</f>
        <v>0</v>
      </c>
      <c r="V217" s="20" t="s">
        <v>175</v>
      </c>
      <c r="W217">
        <f>осн!G217</f>
        <v>0</v>
      </c>
      <c r="X217" s="20" t="s">
        <v>5</v>
      </c>
      <c r="Z217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(216,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18" spans="1:26" x14ac:dyDescent="0.25">
      <c r="A218" s="20" t="s">
        <v>361</v>
      </c>
      <c r="B218" s="20" t="s">
        <v>578</v>
      </c>
      <c r="C218">
        <f>осн!AM218</f>
        <v>0</v>
      </c>
      <c r="D218" s="20">
        <f>осн!M218</f>
        <v>0</v>
      </c>
      <c r="E218">
        <f>осн!P218</f>
        <v>0</v>
      </c>
      <c r="F218" s="20" t="s">
        <v>842</v>
      </c>
      <c r="G218" s="20" t="s">
        <v>2</v>
      </c>
      <c r="H218" s="20" t="s">
        <v>843</v>
      </c>
      <c r="I218" s="20">
        <f>осн!B218</f>
        <v>0</v>
      </c>
      <c r="J218" s="20" t="s">
        <v>844</v>
      </c>
      <c r="K218" s="20" t="s">
        <v>0</v>
      </c>
      <c r="L218" s="20">
        <f>осн!K218</f>
        <v>0</v>
      </c>
      <c r="M218" s="20" t="s">
        <v>3</v>
      </c>
      <c r="N218" s="20" t="s">
        <v>841</v>
      </c>
      <c r="O218" s="20">
        <f>осн!L218</f>
        <v>0</v>
      </c>
      <c r="P218" s="20" t="s">
        <v>3</v>
      </c>
      <c r="Q218" s="20" t="s">
        <v>4</v>
      </c>
      <c r="R218" s="20">
        <f>осн!S218</f>
        <v>0</v>
      </c>
      <c r="S218" s="20" t="s">
        <v>173</v>
      </c>
      <c r="T218" s="23" t="s">
        <v>174</v>
      </c>
      <c r="U218">
        <f>осн!P218</f>
        <v>0</v>
      </c>
      <c r="V218" s="20" t="s">
        <v>175</v>
      </c>
      <c r="W218">
        <f>осн!G218</f>
        <v>0</v>
      </c>
      <c r="X218" s="20" t="s">
        <v>5</v>
      </c>
      <c r="Z218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(217,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19" spans="1:26" x14ac:dyDescent="0.25">
      <c r="A219" s="20" t="s">
        <v>361</v>
      </c>
      <c r="B219" s="20" t="s">
        <v>579</v>
      </c>
      <c r="C219">
        <f>осн!AM219</f>
        <v>0</v>
      </c>
      <c r="D219" s="20">
        <f>осн!M219</f>
        <v>0</v>
      </c>
      <c r="E219">
        <f>осн!P219</f>
        <v>0</v>
      </c>
      <c r="F219" s="20" t="s">
        <v>842</v>
      </c>
      <c r="G219" s="20" t="s">
        <v>2</v>
      </c>
      <c r="H219" s="20" t="s">
        <v>843</v>
      </c>
      <c r="I219" s="20">
        <f>осн!B219</f>
        <v>0</v>
      </c>
      <c r="J219" s="20" t="s">
        <v>844</v>
      </c>
      <c r="K219" s="20" t="s">
        <v>0</v>
      </c>
      <c r="L219" s="20">
        <f>осн!K219</f>
        <v>0</v>
      </c>
      <c r="M219" s="20" t="s">
        <v>3</v>
      </c>
      <c r="N219" s="20" t="s">
        <v>841</v>
      </c>
      <c r="O219" s="20">
        <f>осн!L219</f>
        <v>0</v>
      </c>
      <c r="P219" s="20" t="s">
        <v>3</v>
      </c>
      <c r="Q219" s="20" t="s">
        <v>4</v>
      </c>
      <c r="R219" s="20">
        <f>осн!S219</f>
        <v>0</v>
      </c>
      <c r="S219" s="20" t="s">
        <v>173</v>
      </c>
      <c r="T219" s="23" t="s">
        <v>174</v>
      </c>
      <c r="U219">
        <f>осн!P219</f>
        <v>0</v>
      </c>
      <c r="V219" s="20" t="s">
        <v>175</v>
      </c>
      <c r="W219">
        <f>осн!G219</f>
        <v>0</v>
      </c>
      <c r="X219" s="20" t="s">
        <v>5</v>
      </c>
      <c r="Z219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(218,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20" spans="1:26" x14ac:dyDescent="0.25">
      <c r="A220" s="20" t="s">
        <v>361</v>
      </c>
      <c r="B220" s="20" t="s">
        <v>580</v>
      </c>
      <c r="C220">
        <f>осн!AM220</f>
        <v>0</v>
      </c>
      <c r="D220" s="20">
        <f>осн!M220</f>
        <v>0</v>
      </c>
      <c r="E220">
        <f>осн!P220</f>
        <v>0</v>
      </c>
      <c r="F220" s="20" t="s">
        <v>842</v>
      </c>
      <c r="G220" s="20" t="s">
        <v>2</v>
      </c>
      <c r="H220" s="20" t="s">
        <v>843</v>
      </c>
      <c r="I220" s="20">
        <f>осн!B220</f>
        <v>0</v>
      </c>
      <c r="J220" s="20" t="s">
        <v>844</v>
      </c>
      <c r="K220" s="20" t="s">
        <v>0</v>
      </c>
      <c r="L220" s="20">
        <f>осн!K220</f>
        <v>0</v>
      </c>
      <c r="M220" s="20" t="s">
        <v>3</v>
      </c>
      <c r="N220" s="20" t="s">
        <v>841</v>
      </c>
      <c r="O220" s="20">
        <f>осн!L220</f>
        <v>0</v>
      </c>
      <c r="P220" s="20" t="s">
        <v>3</v>
      </c>
      <c r="Q220" s="20" t="s">
        <v>4</v>
      </c>
      <c r="R220" s="20">
        <f>осн!S220</f>
        <v>0</v>
      </c>
      <c r="S220" s="20" t="s">
        <v>173</v>
      </c>
      <c r="T220" s="23" t="s">
        <v>174</v>
      </c>
      <c r="U220">
        <f>осн!P220</f>
        <v>0</v>
      </c>
      <c r="V220" s="20" t="s">
        <v>175</v>
      </c>
      <c r="W220">
        <f>осн!G220</f>
        <v>0</v>
      </c>
      <c r="X220" s="20" t="s">
        <v>5</v>
      </c>
      <c r="Z220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(219,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21" spans="1:26" x14ac:dyDescent="0.25">
      <c r="A221" s="20" t="s">
        <v>361</v>
      </c>
      <c r="B221" s="20" t="s">
        <v>581</v>
      </c>
      <c r="C221">
        <f>осн!AM221</f>
        <v>0</v>
      </c>
      <c r="D221" s="20">
        <f>осн!M221</f>
        <v>0</v>
      </c>
      <c r="E221">
        <f>осн!P221</f>
        <v>0</v>
      </c>
      <c r="F221" s="20" t="s">
        <v>842</v>
      </c>
      <c r="G221" s="20" t="s">
        <v>2</v>
      </c>
      <c r="H221" s="20" t="s">
        <v>843</v>
      </c>
      <c r="I221" s="20">
        <f>осн!B221</f>
        <v>0</v>
      </c>
      <c r="J221" s="20" t="s">
        <v>844</v>
      </c>
      <c r="K221" s="20" t="s">
        <v>0</v>
      </c>
      <c r="L221" s="20">
        <f>осн!K221</f>
        <v>0</v>
      </c>
      <c r="M221" s="20" t="s">
        <v>3</v>
      </c>
      <c r="N221" s="20" t="s">
        <v>841</v>
      </c>
      <c r="O221" s="20">
        <f>осн!L221</f>
        <v>0</v>
      </c>
      <c r="P221" s="20" t="s">
        <v>3</v>
      </c>
      <c r="Q221" s="20" t="s">
        <v>4</v>
      </c>
      <c r="R221" s="20">
        <f>осн!S221</f>
        <v>0</v>
      </c>
      <c r="S221" s="20" t="s">
        <v>173</v>
      </c>
      <c r="T221" s="23" t="s">
        <v>174</v>
      </c>
      <c r="U221">
        <f>осн!P221</f>
        <v>0</v>
      </c>
      <c r="V221" s="20" t="s">
        <v>175</v>
      </c>
      <c r="W221">
        <f>осн!G221</f>
        <v>0</v>
      </c>
      <c r="X221" s="20" t="s">
        <v>5</v>
      </c>
      <c r="Z221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(220,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22" spans="1:26" x14ac:dyDescent="0.25">
      <c r="A222" s="20" t="s">
        <v>361</v>
      </c>
      <c r="B222" s="20" t="s">
        <v>582</v>
      </c>
      <c r="C222">
        <f>осн!AM222</f>
        <v>0</v>
      </c>
      <c r="D222" s="20">
        <f>осн!M222</f>
        <v>0</v>
      </c>
      <c r="E222">
        <f>осн!P222</f>
        <v>0</v>
      </c>
      <c r="F222" s="20" t="s">
        <v>842</v>
      </c>
      <c r="G222" s="20" t="s">
        <v>2</v>
      </c>
      <c r="H222" s="20" t="s">
        <v>843</v>
      </c>
      <c r="I222" s="20">
        <f>осн!B222</f>
        <v>0</v>
      </c>
      <c r="J222" s="20" t="s">
        <v>844</v>
      </c>
      <c r="K222" s="20" t="s">
        <v>0</v>
      </c>
      <c r="L222" s="20">
        <f>осн!K222</f>
        <v>0</v>
      </c>
      <c r="M222" s="20" t="s">
        <v>3</v>
      </c>
      <c r="N222" s="20" t="s">
        <v>841</v>
      </c>
      <c r="O222" s="20">
        <f>осн!L222</f>
        <v>0</v>
      </c>
      <c r="P222" s="20" t="s">
        <v>3</v>
      </c>
      <c r="Q222" s="20" t="s">
        <v>4</v>
      </c>
      <c r="R222" s="20">
        <f>осн!S222</f>
        <v>0</v>
      </c>
      <c r="S222" s="20" t="s">
        <v>173</v>
      </c>
      <c r="T222" s="23" t="s">
        <v>174</v>
      </c>
      <c r="U222">
        <f>осн!P222</f>
        <v>0</v>
      </c>
      <c r="V222" s="20" t="s">
        <v>175</v>
      </c>
      <c r="W222">
        <f>осн!G222</f>
        <v>0</v>
      </c>
      <c r="X222" s="20" t="s">
        <v>5</v>
      </c>
      <c r="Z222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(221,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23" spans="1:26" x14ac:dyDescent="0.25">
      <c r="A223" s="20" t="s">
        <v>361</v>
      </c>
      <c r="B223" s="20" t="s">
        <v>583</v>
      </c>
      <c r="C223">
        <f>осн!AM223</f>
        <v>0</v>
      </c>
      <c r="D223" s="20">
        <f>осн!M223</f>
        <v>0</v>
      </c>
      <c r="E223">
        <f>осн!P223</f>
        <v>0</v>
      </c>
      <c r="F223" s="20" t="s">
        <v>842</v>
      </c>
      <c r="G223" s="20" t="s">
        <v>2</v>
      </c>
      <c r="H223" s="20" t="s">
        <v>843</v>
      </c>
      <c r="I223" s="20">
        <f>осн!B223</f>
        <v>0</v>
      </c>
      <c r="J223" s="20" t="s">
        <v>844</v>
      </c>
      <c r="K223" s="20" t="s">
        <v>0</v>
      </c>
      <c r="L223" s="20">
        <f>осн!K223</f>
        <v>0</v>
      </c>
      <c r="M223" s="20" t="s">
        <v>3</v>
      </c>
      <c r="N223" s="20" t="s">
        <v>841</v>
      </c>
      <c r="O223" s="20">
        <f>осн!L223</f>
        <v>0</v>
      </c>
      <c r="P223" s="20" t="s">
        <v>3</v>
      </c>
      <c r="Q223" s="20" t="s">
        <v>4</v>
      </c>
      <c r="R223" s="20">
        <f>осн!S223</f>
        <v>0</v>
      </c>
      <c r="S223" s="20" t="s">
        <v>173</v>
      </c>
      <c r="T223" s="23" t="s">
        <v>174</v>
      </c>
      <c r="U223">
        <f>осн!P223</f>
        <v>0</v>
      </c>
      <c r="V223" s="20" t="s">
        <v>175</v>
      </c>
      <c r="W223">
        <f>осн!G223</f>
        <v>0</v>
      </c>
      <c r="X223" s="20" t="s">
        <v>5</v>
      </c>
      <c r="Z223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(222,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24" spans="1:26" x14ac:dyDescent="0.25">
      <c r="A224" s="20" t="s">
        <v>361</v>
      </c>
      <c r="B224" s="20" t="s">
        <v>584</v>
      </c>
      <c r="C224">
        <f>осн!AM224</f>
        <v>0</v>
      </c>
      <c r="D224" s="20">
        <f>осн!M224</f>
        <v>0</v>
      </c>
      <c r="E224">
        <f>осн!P224</f>
        <v>0</v>
      </c>
      <c r="F224" s="20" t="s">
        <v>842</v>
      </c>
      <c r="G224" s="20" t="s">
        <v>2</v>
      </c>
      <c r="H224" s="20" t="s">
        <v>843</v>
      </c>
      <c r="I224" s="20">
        <f>осн!B224</f>
        <v>0</v>
      </c>
      <c r="J224" s="20" t="s">
        <v>844</v>
      </c>
      <c r="K224" s="20" t="s">
        <v>0</v>
      </c>
      <c r="L224" s="20">
        <f>осн!K224</f>
        <v>0</v>
      </c>
      <c r="M224" s="20" t="s">
        <v>3</v>
      </c>
      <c r="N224" s="20" t="s">
        <v>841</v>
      </c>
      <c r="O224" s="20">
        <f>осн!L224</f>
        <v>0</v>
      </c>
      <c r="P224" s="20" t="s">
        <v>3</v>
      </c>
      <c r="Q224" s="20" t="s">
        <v>4</v>
      </c>
      <c r="R224" s="20">
        <f>осн!S224</f>
        <v>0</v>
      </c>
      <c r="S224" s="20" t="s">
        <v>173</v>
      </c>
      <c r="T224" s="23" t="s">
        <v>174</v>
      </c>
      <c r="U224">
        <f>осн!P224</f>
        <v>0</v>
      </c>
      <c r="V224" s="20" t="s">
        <v>175</v>
      </c>
      <c r="W224">
        <f>осн!G224</f>
        <v>0</v>
      </c>
      <c r="X224" s="20" t="s">
        <v>5</v>
      </c>
      <c r="Z224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(223,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25" spans="1:26" x14ac:dyDescent="0.25">
      <c r="A225" s="20" t="s">
        <v>361</v>
      </c>
      <c r="B225" s="20" t="s">
        <v>585</v>
      </c>
      <c r="C225">
        <f>осн!AM225</f>
        <v>0</v>
      </c>
      <c r="D225" s="20">
        <f>осн!M225</f>
        <v>0</v>
      </c>
      <c r="E225">
        <f>осн!P225</f>
        <v>0</v>
      </c>
      <c r="F225" s="20" t="s">
        <v>842</v>
      </c>
      <c r="G225" s="20" t="s">
        <v>2</v>
      </c>
      <c r="H225" s="20" t="s">
        <v>843</v>
      </c>
      <c r="I225" s="20">
        <f>осн!B225</f>
        <v>0</v>
      </c>
      <c r="J225" s="20" t="s">
        <v>844</v>
      </c>
      <c r="K225" s="20" t="s">
        <v>0</v>
      </c>
      <c r="L225" s="20">
        <f>осн!K225</f>
        <v>0</v>
      </c>
      <c r="M225" s="20" t="s">
        <v>3</v>
      </c>
      <c r="N225" s="20" t="s">
        <v>841</v>
      </c>
      <c r="O225" s="20">
        <f>осн!L225</f>
        <v>0</v>
      </c>
      <c r="P225" s="20" t="s">
        <v>3</v>
      </c>
      <c r="Q225" s="20" t="s">
        <v>4</v>
      </c>
      <c r="R225" s="20">
        <f>осн!S225</f>
        <v>0</v>
      </c>
      <c r="S225" s="20" t="s">
        <v>173</v>
      </c>
      <c r="T225" s="23" t="s">
        <v>174</v>
      </c>
      <c r="U225">
        <f>осн!P225</f>
        <v>0</v>
      </c>
      <c r="V225" s="20" t="s">
        <v>175</v>
      </c>
      <c r="W225">
        <f>осн!G225</f>
        <v>0</v>
      </c>
      <c r="X225" s="20" t="s">
        <v>5</v>
      </c>
      <c r="Z225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(224,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26" spans="1:26" x14ac:dyDescent="0.25">
      <c r="A226" s="20" t="s">
        <v>361</v>
      </c>
      <c r="B226" s="20" t="s">
        <v>586</v>
      </c>
      <c r="C226">
        <f>осн!AM226</f>
        <v>0</v>
      </c>
      <c r="D226" s="20">
        <f>осн!M226</f>
        <v>0</v>
      </c>
      <c r="E226">
        <f>осн!P226</f>
        <v>0</v>
      </c>
      <c r="F226" s="20" t="s">
        <v>842</v>
      </c>
      <c r="G226" s="20" t="s">
        <v>2</v>
      </c>
      <c r="H226" s="20" t="s">
        <v>843</v>
      </c>
      <c r="I226" s="20">
        <f>осн!B226</f>
        <v>0</v>
      </c>
      <c r="J226" s="20" t="s">
        <v>844</v>
      </c>
      <c r="K226" s="20" t="s">
        <v>0</v>
      </c>
      <c r="L226" s="20">
        <f>осн!K226</f>
        <v>0</v>
      </c>
      <c r="M226" s="20" t="s">
        <v>3</v>
      </c>
      <c r="N226" s="20" t="s">
        <v>841</v>
      </c>
      <c r="O226" s="20">
        <f>осн!L226</f>
        <v>0</v>
      </c>
      <c r="P226" s="20" t="s">
        <v>3</v>
      </c>
      <c r="Q226" s="20" t="s">
        <v>4</v>
      </c>
      <c r="R226" s="20">
        <f>осн!S226</f>
        <v>0</v>
      </c>
      <c r="S226" s="20" t="s">
        <v>173</v>
      </c>
      <c r="T226" s="23" t="s">
        <v>174</v>
      </c>
      <c r="U226">
        <f>осн!P226</f>
        <v>0</v>
      </c>
      <c r="V226" s="20" t="s">
        <v>175</v>
      </c>
      <c r="W226">
        <f>осн!G226</f>
        <v>0</v>
      </c>
      <c r="X226" s="20" t="s">
        <v>5</v>
      </c>
      <c r="Z226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(225,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27" spans="1:26" x14ac:dyDescent="0.25">
      <c r="A227" s="20" t="s">
        <v>361</v>
      </c>
      <c r="B227" s="20" t="s">
        <v>587</v>
      </c>
      <c r="C227">
        <f>осн!AM227</f>
        <v>0</v>
      </c>
      <c r="D227" s="20">
        <f>осн!M227</f>
        <v>0</v>
      </c>
      <c r="E227">
        <f>осн!P227</f>
        <v>0</v>
      </c>
      <c r="F227" s="20" t="s">
        <v>842</v>
      </c>
      <c r="G227" s="20" t="s">
        <v>2</v>
      </c>
      <c r="H227" s="20" t="s">
        <v>843</v>
      </c>
      <c r="I227" s="20">
        <f>осн!B227</f>
        <v>0</v>
      </c>
      <c r="J227" s="20" t="s">
        <v>844</v>
      </c>
      <c r="K227" s="20" t="s">
        <v>0</v>
      </c>
      <c r="L227" s="20">
        <f>осн!K227</f>
        <v>0</v>
      </c>
      <c r="M227" s="20" t="s">
        <v>3</v>
      </c>
      <c r="N227" s="20" t="s">
        <v>841</v>
      </c>
      <c r="O227" s="20">
        <f>осн!L227</f>
        <v>0</v>
      </c>
      <c r="P227" s="20" t="s">
        <v>3</v>
      </c>
      <c r="Q227" s="20" t="s">
        <v>4</v>
      </c>
      <c r="R227" s="20">
        <f>осн!S227</f>
        <v>0</v>
      </c>
      <c r="S227" s="20" t="s">
        <v>173</v>
      </c>
      <c r="T227" s="23" t="s">
        <v>174</v>
      </c>
      <c r="U227">
        <f>осн!P227</f>
        <v>0</v>
      </c>
      <c r="V227" s="20" t="s">
        <v>175</v>
      </c>
      <c r="W227">
        <f>осн!G227</f>
        <v>0</v>
      </c>
      <c r="X227" s="20" t="s">
        <v>5</v>
      </c>
      <c r="Z227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(226,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28" spans="1:26" x14ac:dyDescent="0.25">
      <c r="A228" s="20" t="s">
        <v>361</v>
      </c>
      <c r="B228" s="20" t="s">
        <v>588</v>
      </c>
      <c r="C228">
        <f>осн!AM228</f>
        <v>0</v>
      </c>
      <c r="D228" s="20">
        <f>осн!M228</f>
        <v>0</v>
      </c>
      <c r="E228">
        <f>осн!P228</f>
        <v>0</v>
      </c>
      <c r="F228" s="20" t="s">
        <v>842</v>
      </c>
      <c r="G228" s="20" t="s">
        <v>2</v>
      </c>
      <c r="H228" s="20" t="s">
        <v>843</v>
      </c>
      <c r="I228" s="20">
        <f>осн!B228</f>
        <v>0</v>
      </c>
      <c r="J228" s="20" t="s">
        <v>844</v>
      </c>
      <c r="K228" s="20" t="s">
        <v>0</v>
      </c>
      <c r="L228" s="20">
        <f>осн!K228</f>
        <v>0</v>
      </c>
      <c r="M228" s="20" t="s">
        <v>3</v>
      </c>
      <c r="N228" s="20" t="s">
        <v>841</v>
      </c>
      <c r="O228" s="20">
        <f>осн!L228</f>
        <v>0</v>
      </c>
      <c r="P228" s="20" t="s">
        <v>3</v>
      </c>
      <c r="Q228" s="20" t="s">
        <v>4</v>
      </c>
      <c r="R228" s="20">
        <f>осн!S228</f>
        <v>0</v>
      </c>
      <c r="S228" s="20" t="s">
        <v>173</v>
      </c>
      <c r="T228" s="23" t="s">
        <v>174</v>
      </c>
      <c r="U228">
        <f>осн!P228</f>
        <v>0</v>
      </c>
      <c r="V228" s="20" t="s">
        <v>175</v>
      </c>
      <c r="W228">
        <f>осн!G228</f>
        <v>0</v>
      </c>
      <c r="X228" s="20" t="s">
        <v>5</v>
      </c>
      <c r="Z228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(227,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29" spans="1:26" x14ac:dyDescent="0.25">
      <c r="A229" s="20" t="s">
        <v>361</v>
      </c>
      <c r="B229" s="20" t="s">
        <v>589</v>
      </c>
      <c r="C229">
        <f>осн!AM229</f>
        <v>0</v>
      </c>
      <c r="D229" s="20">
        <f>осн!M229</f>
        <v>0</v>
      </c>
      <c r="E229">
        <f>осн!P229</f>
        <v>0</v>
      </c>
      <c r="F229" s="20" t="s">
        <v>842</v>
      </c>
      <c r="G229" s="20" t="s">
        <v>2</v>
      </c>
      <c r="H229" s="20" t="s">
        <v>843</v>
      </c>
      <c r="I229" s="20">
        <f>осн!B229</f>
        <v>0</v>
      </c>
      <c r="J229" s="20" t="s">
        <v>844</v>
      </c>
      <c r="K229" s="20" t="s">
        <v>0</v>
      </c>
      <c r="L229" s="20">
        <f>осн!K229</f>
        <v>0</v>
      </c>
      <c r="M229" s="20" t="s">
        <v>3</v>
      </c>
      <c r="N229" s="20" t="s">
        <v>841</v>
      </c>
      <c r="O229" s="20">
        <f>осн!L229</f>
        <v>0</v>
      </c>
      <c r="P229" s="20" t="s">
        <v>3</v>
      </c>
      <c r="Q229" s="20" t="s">
        <v>4</v>
      </c>
      <c r="R229" s="20">
        <f>осн!S229</f>
        <v>0</v>
      </c>
      <c r="S229" s="20" t="s">
        <v>173</v>
      </c>
      <c r="T229" s="23" t="s">
        <v>174</v>
      </c>
      <c r="U229">
        <f>осн!P229</f>
        <v>0</v>
      </c>
      <c r="V229" s="20" t="s">
        <v>175</v>
      </c>
      <c r="W229">
        <f>осн!G229</f>
        <v>0</v>
      </c>
      <c r="X229" s="20" t="s">
        <v>5</v>
      </c>
      <c r="Z229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(228,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30" spans="1:26" x14ac:dyDescent="0.25">
      <c r="A230" s="20" t="s">
        <v>361</v>
      </c>
      <c r="B230" s="20" t="s">
        <v>590</v>
      </c>
      <c r="C230">
        <f>осн!AM230</f>
        <v>0</v>
      </c>
      <c r="D230" s="20">
        <f>осн!M230</f>
        <v>0</v>
      </c>
      <c r="E230">
        <f>осн!P230</f>
        <v>0</v>
      </c>
      <c r="F230" s="20" t="s">
        <v>842</v>
      </c>
      <c r="G230" s="20" t="s">
        <v>2</v>
      </c>
      <c r="H230" s="20" t="s">
        <v>843</v>
      </c>
      <c r="I230" s="20">
        <f>осн!B230</f>
        <v>0</v>
      </c>
      <c r="J230" s="20" t="s">
        <v>844</v>
      </c>
      <c r="K230" s="20" t="s">
        <v>0</v>
      </c>
      <c r="L230" s="20">
        <f>осн!K230</f>
        <v>0</v>
      </c>
      <c r="M230" s="20" t="s">
        <v>3</v>
      </c>
      <c r="N230" s="20" t="s">
        <v>841</v>
      </c>
      <c r="O230" s="20">
        <f>осн!L230</f>
        <v>0</v>
      </c>
      <c r="P230" s="20" t="s">
        <v>3</v>
      </c>
      <c r="Q230" s="20" t="s">
        <v>4</v>
      </c>
      <c r="R230" s="20">
        <f>осн!S230</f>
        <v>0</v>
      </c>
      <c r="S230" s="20" t="s">
        <v>173</v>
      </c>
      <c r="T230" s="23" t="s">
        <v>174</v>
      </c>
      <c r="U230">
        <f>осн!P230</f>
        <v>0</v>
      </c>
      <c r="V230" s="20" t="s">
        <v>175</v>
      </c>
      <c r="W230">
        <f>осн!G230</f>
        <v>0</v>
      </c>
      <c r="X230" s="20" t="s">
        <v>5</v>
      </c>
      <c r="Z230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(229,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31" spans="1:26" x14ac:dyDescent="0.25">
      <c r="A231" s="20" t="s">
        <v>361</v>
      </c>
      <c r="B231" s="20" t="s">
        <v>591</v>
      </c>
      <c r="C231">
        <f>осн!AM231</f>
        <v>0</v>
      </c>
      <c r="D231" s="20">
        <f>осн!M231</f>
        <v>0</v>
      </c>
      <c r="E231">
        <f>осн!P231</f>
        <v>0</v>
      </c>
      <c r="F231" s="20" t="s">
        <v>842</v>
      </c>
      <c r="G231" s="20" t="s">
        <v>2</v>
      </c>
      <c r="H231" s="20" t="s">
        <v>843</v>
      </c>
      <c r="I231" s="20">
        <f>осн!B231</f>
        <v>0</v>
      </c>
      <c r="J231" s="20" t="s">
        <v>844</v>
      </c>
      <c r="K231" s="20" t="s">
        <v>0</v>
      </c>
      <c r="L231" s="20">
        <f>осн!K231</f>
        <v>0</v>
      </c>
      <c r="M231" s="20" t="s">
        <v>3</v>
      </c>
      <c r="N231" s="20" t="s">
        <v>841</v>
      </c>
      <c r="O231" s="20">
        <f>осн!L231</f>
        <v>0</v>
      </c>
      <c r="P231" s="20" t="s">
        <v>3</v>
      </c>
      <c r="Q231" s="20" t="s">
        <v>4</v>
      </c>
      <c r="R231" s="20">
        <f>осн!S231</f>
        <v>0</v>
      </c>
      <c r="S231" s="20" t="s">
        <v>173</v>
      </c>
      <c r="T231" s="23" t="s">
        <v>174</v>
      </c>
      <c r="U231">
        <f>осн!P231</f>
        <v>0</v>
      </c>
      <c r="V231" s="20" t="s">
        <v>175</v>
      </c>
      <c r="W231">
        <f>осн!G231</f>
        <v>0</v>
      </c>
      <c r="X231" s="20" t="s">
        <v>5</v>
      </c>
      <c r="Z231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(230,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32" spans="1:26" x14ac:dyDescent="0.25">
      <c r="A232" s="20" t="s">
        <v>361</v>
      </c>
      <c r="B232" s="20" t="s">
        <v>592</v>
      </c>
      <c r="C232">
        <f>осн!AM232</f>
        <v>0</v>
      </c>
      <c r="D232" s="20">
        <f>осн!M232</f>
        <v>0</v>
      </c>
      <c r="E232">
        <f>осн!P232</f>
        <v>0</v>
      </c>
      <c r="F232" s="20" t="s">
        <v>842</v>
      </c>
      <c r="G232" s="20" t="s">
        <v>2</v>
      </c>
      <c r="H232" s="20" t="s">
        <v>843</v>
      </c>
      <c r="I232" s="20">
        <f>осн!B232</f>
        <v>0</v>
      </c>
      <c r="J232" s="20" t="s">
        <v>844</v>
      </c>
      <c r="K232" s="20" t="s">
        <v>0</v>
      </c>
      <c r="L232" s="20">
        <f>осн!K232</f>
        <v>0</v>
      </c>
      <c r="M232" s="20" t="s">
        <v>3</v>
      </c>
      <c r="N232" s="20" t="s">
        <v>841</v>
      </c>
      <c r="O232" s="20">
        <f>осн!L232</f>
        <v>0</v>
      </c>
      <c r="P232" s="20" t="s">
        <v>3</v>
      </c>
      <c r="Q232" s="20" t="s">
        <v>4</v>
      </c>
      <c r="R232" s="20">
        <f>осн!S232</f>
        <v>0</v>
      </c>
      <c r="S232" s="20" t="s">
        <v>173</v>
      </c>
      <c r="T232" s="23" t="s">
        <v>174</v>
      </c>
      <c r="U232">
        <f>осн!P232</f>
        <v>0</v>
      </c>
      <c r="V232" s="20" t="s">
        <v>175</v>
      </c>
      <c r="W232">
        <f>осн!G232</f>
        <v>0</v>
      </c>
      <c r="X232" s="20" t="s">
        <v>5</v>
      </c>
      <c r="Z232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(231,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33" spans="1:26" x14ac:dyDescent="0.25">
      <c r="A233" s="20" t="s">
        <v>361</v>
      </c>
      <c r="B233" s="20" t="s">
        <v>593</v>
      </c>
      <c r="C233">
        <f>осн!AM233</f>
        <v>0</v>
      </c>
      <c r="D233" s="20">
        <f>осн!M233</f>
        <v>0</v>
      </c>
      <c r="E233">
        <f>осн!P233</f>
        <v>0</v>
      </c>
      <c r="F233" s="20" t="s">
        <v>842</v>
      </c>
      <c r="G233" s="20" t="s">
        <v>2</v>
      </c>
      <c r="H233" s="20" t="s">
        <v>843</v>
      </c>
      <c r="I233" s="20">
        <f>осн!B233</f>
        <v>0</v>
      </c>
      <c r="J233" s="20" t="s">
        <v>844</v>
      </c>
      <c r="K233" s="20" t="s">
        <v>0</v>
      </c>
      <c r="L233" s="20">
        <f>осн!K233</f>
        <v>0</v>
      </c>
      <c r="M233" s="20" t="s">
        <v>3</v>
      </c>
      <c r="N233" s="20" t="s">
        <v>841</v>
      </c>
      <c r="O233" s="20">
        <f>осн!L233</f>
        <v>0</v>
      </c>
      <c r="P233" s="20" t="s">
        <v>3</v>
      </c>
      <c r="Q233" s="20" t="s">
        <v>4</v>
      </c>
      <c r="R233" s="20">
        <f>осн!S233</f>
        <v>0</v>
      </c>
      <c r="S233" s="20" t="s">
        <v>173</v>
      </c>
      <c r="T233" s="23" t="s">
        <v>174</v>
      </c>
      <c r="U233">
        <f>осн!P233</f>
        <v>0</v>
      </c>
      <c r="V233" s="20" t="s">
        <v>175</v>
      </c>
      <c r="W233">
        <f>осн!G233</f>
        <v>0</v>
      </c>
      <c r="X233" s="20" t="s">
        <v>5</v>
      </c>
      <c r="Z233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(232,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34" spans="1:26" x14ac:dyDescent="0.25">
      <c r="A234" s="20" t="s">
        <v>361</v>
      </c>
      <c r="B234" s="20" t="s">
        <v>594</v>
      </c>
      <c r="C234">
        <f>осн!AM234</f>
        <v>0</v>
      </c>
      <c r="D234" s="20">
        <f>осн!M234</f>
        <v>0</v>
      </c>
      <c r="E234">
        <f>осн!P234</f>
        <v>0</v>
      </c>
      <c r="F234" s="20" t="s">
        <v>842</v>
      </c>
      <c r="G234" s="20" t="s">
        <v>2</v>
      </c>
      <c r="H234" s="20" t="s">
        <v>843</v>
      </c>
      <c r="I234" s="20">
        <f>осн!B234</f>
        <v>0</v>
      </c>
      <c r="J234" s="20" t="s">
        <v>844</v>
      </c>
      <c r="K234" s="20" t="s">
        <v>0</v>
      </c>
      <c r="L234" s="20">
        <f>осн!K234</f>
        <v>0</v>
      </c>
      <c r="M234" s="20" t="s">
        <v>3</v>
      </c>
      <c r="N234" s="20" t="s">
        <v>841</v>
      </c>
      <c r="O234" s="20">
        <f>осн!L234</f>
        <v>0</v>
      </c>
      <c r="P234" s="20" t="s">
        <v>3</v>
      </c>
      <c r="Q234" s="20" t="s">
        <v>4</v>
      </c>
      <c r="R234" s="20">
        <f>осн!S234</f>
        <v>0</v>
      </c>
      <c r="S234" s="20" t="s">
        <v>173</v>
      </c>
      <c r="T234" s="23" t="s">
        <v>174</v>
      </c>
      <c r="U234">
        <f>осн!P234</f>
        <v>0</v>
      </c>
      <c r="V234" s="20" t="s">
        <v>175</v>
      </c>
      <c r="W234">
        <f>осн!G234</f>
        <v>0</v>
      </c>
      <c r="X234" s="20" t="s">
        <v>5</v>
      </c>
      <c r="Z234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(233,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35" spans="1:26" x14ac:dyDescent="0.25">
      <c r="A235" s="20" t="s">
        <v>361</v>
      </c>
      <c r="B235" s="20" t="s">
        <v>595</v>
      </c>
      <c r="C235">
        <f>осн!AM235</f>
        <v>0</v>
      </c>
      <c r="D235" s="20">
        <f>осн!M235</f>
        <v>0</v>
      </c>
      <c r="E235">
        <f>осн!P235</f>
        <v>0</v>
      </c>
      <c r="F235" s="20" t="s">
        <v>842</v>
      </c>
      <c r="G235" s="20" t="s">
        <v>2</v>
      </c>
      <c r="H235" s="20" t="s">
        <v>843</v>
      </c>
      <c r="I235" s="20">
        <f>осн!B235</f>
        <v>0</v>
      </c>
      <c r="J235" s="20" t="s">
        <v>844</v>
      </c>
      <c r="K235" s="20" t="s">
        <v>0</v>
      </c>
      <c r="L235" s="20">
        <f>осн!K235</f>
        <v>0</v>
      </c>
      <c r="M235" s="20" t="s">
        <v>3</v>
      </c>
      <c r="N235" s="20" t="s">
        <v>841</v>
      </c>
      <c r="O235" s="20">
        <f>осн!L235</f>
        <v>0</v>
      </c>
      <c r="P235" s="20" t="s">
        <v>3</v>
      </c>
      <c r="Q235" s="20" t="s">
        <v>4</v>
      </c>
      <c r="R235" s="20">
        <f>осн!S235</f>
        <v>0</v>
      </c>
      <c r="S235" s="20" t="s">
        <v>173</v>
      </c>
      <c r="T235" s="23" t="s">
        <v>174</v>
      </c>
      <c r="U235">
        <f>осн!P235</f>
        <v>0</v>
      </c>
      <c r="V235" s="20" t="s">
        <v>175</v>
      </c>
      <c r="W235">
        <f>осн!G235</f>
        <v>0</v>
      </c>
      <c r="X235" s="20" t="s">
        <v>5</v>
      </c>
      <c r="Z235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(234,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36" spans="1:26" x14ac:dyDescent="0.25">
      <c r="A236" s="20" t="s">
        <v>361</v>
      </c>
      <c r="B236" s="20" t="s">
        <v>596</v>
      </c>
      <c r="C236">
        <f>осн!AM236</f>
        <v>0</v>
      </c>
      <c r="D236" s="20">
        <f>осн!M236</f>
        <v>0</v>
      </c>
      <c r="E236">
        <f>осн!P236</f>
        <v>0</v>
      </c>
      <c r="F236" s="20" t="s">
        <v>842</v>
      </c>
      <c r="G236" s="20" t="s">
        <v>2</v>
      </c>
      <c r="H236" s="20" t="s">
        <v>843</v>
      </c>
      <c r="I236" s="20">
        <f>осн!B236</f>
        <v>0</v>
      </c>
      <c r="J236" s="20" t="s">
        <v>844</v>
      </c>
      <c r="K236" s="20" t="s">
        <v>0</v>
      </c>
      <c r="L236" s="20">
        <f>осн!K236</f>
        <v>0</v>
      </c>
      <c r="M236" s="20" t="s">
        <v>3</v>
      </c>
      <c r="N236" s="20" t="s">
        <v>841</v>
      </c>
      <c r="O236" s="20">
        <f>осн!L236</f>
        <v>0</v>
      </c>
      <c r="P236" s="20" t="s">
        <v>3</v>
      </c>
      <c r="Q236" s="20" t="s">
        <v>4</v>
      </c>
      <c r="R236" s="20">
        <f>осн!S236</f>
        <v>0</v>
      </c>
      <c r="S236" s="20" t="s">
        <v>173</v>
      </c>
      <c r="T236" s="23" t="s">
        <v>174</v>
      </c>
      <c r="U236">
        <f>осн!P236</f>
        <v>0</v>
      </c>
      <c r="V236" s="20" t="s">
        <v>175</v>
      </c>
      <c r="W236">
        <f>осн!G236</f>
        <v>0</v>
      </c>
      <c r="X236" s="20" t="s">
        <v>5</v>
      </c>
      <c r="Z236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(235,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37" spans="1:26" x14ac:dyDescent="0.25">
      <c r="A237" s="20" t="s">
        <v>361</v>
      </c>
      <c r="B237" s="20" t="s">
        <v>597</v>
      </c>
      <c r="C237">
        <f>осн!AM237</f>
        <v>0</v>
      </c>
      <c r="D237" s="20">
        <f>осн!M237</f>
        <v>0</v>
      </c>
      <c r="E237">
        <f>осн!P237</f>
        <v>0</v>
      </c>
      <c r="F237" s="20" t="s">
        <v>842</v>
      </c>
      <c r="G237" s="20" t="s">
        <v>2</v>
      </c>
      <c r="H237" s="20" t="s">
        <v>843</v>
      </c>
      <c r="I237" s="20">
        <f>осн!B237</f>
        <v>0</v>
      </c>
      <c r="J237" s="20" t="s">
        <v>844</v>
      </c>
      <c r="K237" s="20" t="s">
        <v>0</v>
      </c>
      <c r="L237" s="20">
        <f>осн!K237</f>
        <v>0</v>
      </c>
      <c r="M237" s="20" t="s">
        <v>3</v>
      </c>
      <c r="N237" s="20" t="s">
        <v>841</v>
      </c>
      <c r="O237" s="20">
        <f>осн!L237</f>
        <v>0</v>
      </c>
      <c r="P237" s="20" t="s">
        <v>3</v>
      </c>
      <c r="Q237" s="20" t="s">
        <v>4</v>
      </c>
      <c r="R237" s="20">
        <f>осн!S237</f>
        <v>0</v>
      </c>
      <c r="S237" s="20" t="s">
        <v>173</v>
      </c>
      <c r="T237" s="23" t="s">
        <v>174</v>
      </c>
      <c r="U237">
        <f>осн!P237</f>
        <v>0</v>
      </c>
      <c r="V237" s="20" t="s">
        <v>175</v>
      </c>
      <c r="W237">
        <f>осн!G237</f>
        <v>0</v>
      </c>
      <c r="X237" s="20" t="s">
        <v>5</v>
      </c>
      <c r="Z237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(236,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38" spans="1:26" x14ac:dyDescent="0.25">
      <c r="A238" s="20" t="s">
        <v>361</v>
      </c>
      <c r="B238" s="20" t="s">
        <v>598</v>
      </c>
      <c r="C238">
        <f>осн!AM238</f>
        <v>0</v>
      </c>
      <c r="D238" s="20">
        <f>осн!M238</f>
        <v>0</v>
      </c>
      <c r="E238">
        <f>осн!P238</f>
        <v>0</v>
      </c>
      <c r="F238" s="20" t="s">
        <v>842</v>
      </c>
      <c r="G238" s="20" t="s">
        <v>2</v>
      </c>
      <c r="H238" s="20" t="s">
        <v>843</v>
      </c>
      <c r="I238" s="20">
        <f>осн!B238</f>
        <v>0</v>
      </c>
      <c r="J238" s="20" t="s">
        <v>844</v>
      </c>
      <c r="K238" s="20" t="s">
        <v>0</v>
      </c>
      <c r="L238" s="20">
        <f>осн!K238</f>
        <v>0</v>
      </c>
      <c r="M238" s="20" t="s">
        <v>3</v>
      </c>
      <c r="N238" s="20" t="s">
        <v>841</v>
      </c>
      <c r="O238" s="20">
        <f>осн!L238</f>
        <v>0</v>
      </c>
      <c r="P238" s="20" t="s">
        <v>3</v>
      </c>
      <c r="Q238" s="20" t="s">
        <v>4</v>
      </c>
      <c r="R238" s="20">
        <f>осн!S238</f>
        <v>0</v>
      </c>
      <c r="S238" s="20" t="s">
        <v>173</v>
      </c>
      <c r="T238" s="23" t="s">
        <v>174</v>
      </c>
      <c r="U238">
        <f>осн!P238</f>
        <v>0</v>
      </c>
      <c r="V238" s="20" t="s">
        <v>175</v>
      </c>
      <c r="W238">
        <f>осн!G238</f>
        <v>0</v>
      </c>
      <c r="X238" s="20" t="s">
        <v>5</v>
      </c>
      <c r="Z238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(237,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39" spans="1:26" x14ac:dyDescent="0.25">
      <c r="A239" s="20" t="s">
        <v>361</v>
      </c>
      <c r="B239" s="20" t="s">
        <v>599</v>
      </c>
      <c r="C239">
        <f>осн!AM239</f>
        <v>0</v>
      </c>
      <c r="D239" s="20">
        <f>осн!M239</f>
        <v>0</v>
      </c>
      <c r="E239">
        <f>осн!P239</f>
        <v>0</v>
      </c>
      <c r="F239" s="20" t="s">
        <v>842</v>
      </c>
      <c r="G239" s="20" t="s">
        <v>2</v>
      </c>
      <c r="H239" s="20" t="s">
        <v>843</v>
      </c>
      <c r="I239" s="20">
        <f>осн!B239</f>
        <v>0</v>
      </c>
      <c r="J239" s="20" t="s">
        <v>844</v>
      </c>
      <c r="K239" s="20" t="s">
        <v>0</v>
      </c>
      <c r="L239" s="20">
        <f>осн!K239</f>
        <v>0</v>
      </c>
      <c r="M239" s="20" t="s">
        <v>3</v>
      </c>
      <c r="N239" s="20" t="s">
        <v>841</v>
      </c>
      <c r="O239" s="20">
        <f>осн!L239</f>
        <v>0</v>
      </c>
      <c r="P239" s="20" t="s">
        <v>3</v>
      </c>
      <c r="Q239" s="20" t="s">
        <v>4</v>
      </c>
      <c r="R239" s="20">
        <f>осн!S239</f>
        <v>0</v>
      </c>
      <c r="S239" s="20" t="s">
        <v>173</v>
      </c>
      <c r="T239" s="23" t="s">
        <v>174</v>
      </c>
      <c r="U239">
        <f>осн!P239</f>
        <v>0</v>
      </c>
      <c r="V239" s="20" t="s">
        <v>175</v>
      </c>
      <c r="W239">
        <f>осн!G239</f>
        <v>0</v>
      </c>
      <c r="X239" s="20" t="s">
        <v>5</v>
      </c>
      <c r="Z239" s="36" t="str">
        <f t="shared" si="6"/>
        <v>INSERT INTO `ez_content` (`id`, `asset_id`, `title`, `alias`, `introtext`, `state`, `catid`, `images`, `urls`, `attribs`, `version`, `ordering`, `metakey`, `metadesc`, `access`, `hits`, `metadata`, `featured`, `language`, `xreference`) VALUES (238, 0, '0', '0', '&lt;p&gt;&lt;span style="font-size: 12pt;"&gt;Категория слушателей:&lt;/span&gt;&lt;br /&gt;&lt;span style="font-size: 12pt;"&gt;&lt;strong&gt;0&lt;/strong&gt; &lt;/span&gt;&lt;/p&gt;\r\n&lt;p&gt;&lt;span style="font-size: 12pt;"&gt;Количество слушателей: 0&lt;/span&gt;&lt;/p&gt;\r\n&lt;p&gt;&lt;span style="font-size: 12pt;"&gt;Объем программы (академ. час.): 0&lt;/span&gt;&lt;/p&gt;\r\n&lt;p&gt;&lt;span style="font-size: 12pt;"&gt;Сроки:0&lt;/span&gt;&lt;/p&gt;\r\n&lt;p&gt;&amp;nbsp;&lt;/p&gt;\r\n&lt;p&gt;&lt;a href=''http://ez.iro51.ru/index.php/0''&gt;&lt;span style="font-size: 18pt;"&gt;&amp;gt;&amp;gt; Список заявок в группу &amp;gt;&amp;gt;&lt;/span&gt;&lt;/a&gt;&lt;/p&gt;', 1, 0, '{"image_intro":"","float_intro":"","image_intro_alt":"","image_intro_caption":"","image_fulltext":"","float_fulltext":"","image_fulltext_alt":"","image_fulltext_caption":""}', '{"urla":false,"urlatext":"","targeta":"","urlb":false,"urlbtext":"","targetb":"","urlc":false,"urlctext":"","targetc":""}', '{"show_title":"","link_titles":"","show_tags":"","show_intro":"","info_block_position":"","show_category":"","link_category":"","show_parent_category":"","link_parent_category":"","show_author":"","link_author":"","show_create_date":"","show_modify_date":"","show_publish_date":"","show_item_navigation":"","show_icons":"","show_print_icon":"","show_email_icon":"","show_vote":"","show_hits":"","show_noauth":"","urls_position":"","alternative_readmore":"","article_layout":"","show_publishing_options":"","show_article_options":"","show_urls_images_backend":"","show_urls_images_frontend":""}', 1, 0, '', '', 1, 0, '{"robots":"","author":"","rights":"","xreference":""}', 0, '*', '');</v>
      </c>
    </row>
    <row r="240" spans="1:26" x14ac:dyDescent="0.25">
      <c r="A240" s="20" t="s">
        <v>361</v>
      </c>
      <c r="B240" s="20" t="s">
        <v>600</v>
      </c>
      <c r="C240">
        <f>осн!AM240</f>
        <v>0</v>
      </c>
      <c r="D240" s="20">
        <f>осн!M240</f>
        <v>0</v>
      </c>
      <c r="E240">
        <f>осн!P240</f>
        <v>0</v>
      </c>
      <c r="F240" s="20" t="s">
        <v>842</v>
      </c>
      <c r="G240" s="20" t="s">
        <v>2</v>
      </c>
      <c r="H240" s="20" t="s">
        <v>843</v>
      </c>
      <c r="I240" s="20">
        <f>осн!B240</f>
        <v>0</v>
      </c>
      <c r="J240" s="20" t="s">
        <v>844</v>
      </c>
      <c r="K240" s="20" t="s">
        <v>0</v>
      </c>
      <c r="L240" s="20">
        <f>осн!K240</f>
        <v>0</v>
      </c>
      <c r="M240" s="20" t="s">
        <v>3</v>
      </c>
      <c r="N240" s="20" t="s">
        <v>841</v>
      </c>
      <c r="O240" s="20">
        <f>осн!L240</f>
        <v>0</v>
      </c>
      <c r="P240" s="20" t="s">
        <v>3</v>
      </c>
      <c r="Q240" s="20" t="s">
        <v>4</v>
      </c>
      <c r="R240" s="20">
        <f>осн!S240</f>
        <v>0</v>
      </c>
      <c r="S240" s="20" t="s">
        <v>173</v>
      </c>
      <c r="T240" s="23" t="s">
        <v>174</v>
      </c>
      <c r="U240">
        <f>осн!P240</f>
        <v>0</v>
      </c>
      <c r="V240" s="20" t="s">
        <v>175</v>
      </c>
      <c r="W240">
        <f>осн!G240</f>
        <v>0</v>
      </c>
      <c r="X240" s="20" t="s">
        <v>5</v>
      </c>
    </row>
    <row r="241" spans="1:24" x14ac:dyDescent="0.25">
      <c r="A241" s="20" t="s">
        <v>361</v>
      </c>
      <c r="B241" s="20" t="s">
        <v>601</v>
      </c>
      <c r="C241">
        <f>осн!AM241</f>
        <v>0</v>
      </c>
      <c r="D241" s="20">
        <f>осн!M241</f>
        <v>0</v>
      </c>
      <c r="E241">
        <f>осн!P241</f>
        <v>0</v>
      </c>
      <c r="F241" s="20" t="s">
        <v>842</v>
      </c>
      <c r="G241" s="20" t="s">
        <v>2</v>
      </c>
      <c r="H241" s="20" t="s">
        <v>843</v>
      </c>
      <c r="I241" s="20">
        <f>осн!B241</f>
        <v>0</v>
      </c>
      <c r="J241" s="20" t="s">
        <v>844</v>
      </c>
      <c r="K241" s="20" t="s">
        <v>0</v>
      </c>
      <c r="L241" s="20">
        <f>осн!K241</f>
        <v>0</v>
      </c>
      <c r="M241" s="20" t="s">
        <v>3</v>
      </c>
      <c r="N241" s="20" t="s">
        <v>841</v>
      </c>
      <c r="O241" s="20">
        <f>осн!L241</f>
        <v>0</v>
      </c>
      <c r="P241" s="20" t="s">
        <v>3</v>
      </c>
      <c r="Q241" s="20" t="s">
        <v>4</v>
      </c>
      <c r="R241" s="20">
        <f>осн!S241</f>
        <v>0</v>
      </c>
      <c r="S241" s="20" t="s">
        <v>173</v>
      </c>
      <c r="T241" s="23" t="s">
        <v>174</v>
      </c>
      <c r="U241">
        <f>осн!P241</f>
        <v>0</v>
      </c>
      <c r="V241" s="20" t="s">
        <v>175</v>
      </c>
      <c r="W241">
        <f>осн!G241</f>
        <v>0</v>
      </c>
      <c r="X241" s="20" t="s">
        <v>5</v>
      </c>
    </row>
    <row r="242" spans="1:24" x14ac:dyDescent="0.25">
      <c r="A242" s="20" t="s">
        <v>361</v>
      </c>
      <c r="B242" s="20" t="s">
        <v>602</v>
      </c>
      <c r="C242">
        <f>осн!AM242</f>
        <v>0</v>
      </c>
      <c r="D242" s="20">
        <f>осн!M242</f>
        <v>0</v>
      </c>
      <c r="E242">
        <f>осн!P242</f>
        <v>0</v>
      </c>
      <c r="F242" s="20" t="s">
        <v>842</v>
      </c>
      <c r="G242" s="20" t="s">
        <v>2</v>
      </c>
      <c r="H242" s="20" t="s">
        <v>843</v>
      </c>
      <c r="I242" s="20">
        <f>осн!B242</f>
        <v>0</v>
      </c>
      <c r="J242" s="20" t="s">
        <v>844</v>
      </c>
      <c r="K242" s="20" t="s">
        <v>0</v>
      </c>
      <c r="L242" s="20">
        <f>осн!K242</f>
        <v>0</v>
      </c>
      <c r="M242" s="20" t="s">
        <v>3</v>
      </c>
      <c r="N242" s="20" t="s">
        <v>841</v>
      </c>
      <c r="O242" s="20">
        <f>осн!L242</f>
        <v>0</v>
      </c>
      <c r="P242" s="20" t="s">
        <v>3</v>
      </c>
      <c r="Q242" s="20" t="s">
        <v>4</v>
      </c>
      <c r="R242" s="20">
        <f>осн!S242</f>
        <v>0</v>
      </c>
      <c r="S242" s="20" t="s">
        <v>173</v>
      </c>
      <c r="T242" s="23" t="s">
        <v>174</v>
      </c>
      <c r="U242">
        <f>осн!P242</f>
        <v>0</v>
      </c>
      <c r="V242" s="20" t="s">
        <v>175</v>
      </c>
      <c r="W242">
        <f>осн!G242</f>
        <v>0</v>
      </c>
      <c r="X242" s="20" t="s">
        <v>5</v>
      </c>
    </row>
    <row r="243" spans="1:24" x14ac:dyDescent="0.25">
      <c r="A243" s="20" t="s">
        <v>361</v>
      </c>
      <c r="B243" s="20" t="s">
        <v>603</v>
      </c>
      <c r="C243">
        <f>осн!AM243</f>
        <v>0</v>
      </c>
      <c r="D243" s="20">
        <f>осн!M243</f>
        <v>0</v>
      </c>
      <c r="E243">
        <f>осн!P243</f>
        <v>0</v>
      </c>
      <c r="F243" s="20" t="s">
        <v>842</v>
      </c>
      <c r="G243" s="20" t="s">
        <v>2</v>
      </c>
      <c r="H243" s="20" t="s">
        <v>843</v>
      </c>
      <c r="I243" s="20">
        <f>осн!B243</f>
        <v>0</v>
      </c>
      <c r="J243" s="20" t="s">
        <v>844</v>
      </c>
      <c r="K243" s="20" t="s">
        <v>0</v>
      </c>
      <c r="L243" s="20">
        <f>осн!K243</f>
        <v>0</v>
      </c>
      <c r="M243" s="20" t="s">
        <v>3</v>
      </c>
      <c r="N243" s="20" t="s">
        <v>841</v>
      </c>
      <c r="O243" s="20">
        <f>осн!L243</f>
        <v>0</v>
      </c>
      <c r="P243" s="20" t="s">
        <v>3</v>
      </c>
      <c r="Q243" s="20" t="s">
        <v>4</v>
      </c>
      <c r="R243" s="20">
        <f>осн!S243</f>
        <v>0</v>
      </c>
      <c r="S243" s="20" t="s">
        <v>173</v>
      </c>
      <c r="T243" s="23" t="s">
        <v>174</v>
      </c>
      <c r="U243">
        <f>осн!P243</f>
        <v>0</v>
      </c>
      <c r="V243" s="20" t="s">
        <v>175</v>
      </c>
      <c r="W243">
        <f>осн!G243</f>
        <v>0</v>
      </c>
      <c r="X243" s="20" t="s">
        <v>5</v>
      </c>
    </row>
    <row r="244" spans="1:24" x14ac:dyDescent="0.25">
      <c r="A244" s="20" t="s">
        <v>361</v>
      </c>
      <c r="B244" s="20" t="s">
        <v>604</v>
      </c>
      <c r="C244">
        <f>осн!AM244</f>
        <v>0</v>
      </c>
      <c r="D244" s="20">
        <f>осн!M244</f>
        <v>0</v>
      </c>
      <c r="E244">
        <f>осн!P244</f>
        <v>0</v>
      </c>
      <c r="F244" s="20" t="s">
        <v>842</v>
      </c>
      <c r="G244" s="20" t="s">
        <v>2</v>
      </c>
      <c r="H244" s="20" t="s">
        <v>843</v>
      </c>
      <c r="I244" s="20">
        <f>осн!B244</f>
        <v>0</v>
      </c>
      <c r="J244" s="20" t="s">
        <v>844</v>
      </c>
      <c r="K244" s="20" t="s">
        <v>0</v>
      </c>
      <c r="L244" s="20">
        <f>осн!K244</f>
        <v>0</v>
      </c>
      <c r="M244" s="20" t="s">
        <v>3</v>
      </c>
      <c r="N244" s="20" t="s">
        <v>841</v>
      </c>
      <c r="O244" s="20">
        <f>осн!L244</f>
        <v>0</v>
      </c>
      <c r="P244" s="20" t="s">
        <v>3</v>
      </c>
      <c r="Q244" s="20" t="s">
        <v>4</v>
      </c>
      <c r="R244" s="20">
        <f>осн!S244</f>
        <v>0</v>
      </c>
      <c r="S244" s="20" t="s">
        <v>173</v>
      </c>
      <c r="T244" s="23" t="s">
        <v>174</v>
      </c>
      <c r="U244">
        <f>осн!P244</f>
        <v>0</v>
      </c>
      <c r="V244" s="20" t="s">
        <v>175</v>
      </c>
      <c r="W244">
        <f>осн!G244</f>
        <v>0</v>
      </c>
      <c r="X244" s="20" t="s">
        <v>5</v>
      </c>
    </row>
    <row r="245" spans="1:24" x14ac:dyDescent="0.25">
      <c r="A245" s="20" t="s">
        <v>361</v>
      </c>
      <c r="B245" s="20" t="s">
        <v>605</v>
      </c>
      <c r="C245">
        <f>осн!AM245</f>
        <v>0</v>
      </c>
      <c r="D245" s="20">
        <f>осн!M245</f>
        <v>0</v>
      </c>
      <c r="E245">
        <f>осн!P245</f>
        <v>0</v>
      </c>
      <c r="F245" s="20" t="s">
        <v>842</v>
      </c>
      <c r="G245" s="20" t="s">
        <v>2</v>
      </c>
      <c r="H245" s="20" t="s">
        <v>843</v>
      </c>
      <c r="I245" s="20">
        <f>осн!B245</f>
        <v>0</v>
      </c>
      <c r="J245" s="20" t="s">
        <v>844</v>
      </c>
      <c r="K245" s="20" t="s">
        <v>0</v>
      </c>
      <c r="L245" s="20">
        <f>осн!K245</f>
        <v>0</v>
      </c>
      <c r="M245" s="20" t="s">
        <v>3</v>
      </c>
      <c r="N245" s="20" t="s">
        <v>841</v>
      </c>
      <c r="O245" s="20">
        <f>осн!L245</f>
        <v>0</v>
      </c>
      <c r="P245" s="20" t="s">
        <v>3</v>
      </c>
      <c r="Q245" s="20" t="s">
        <v>4</v>
      </c>
      <c r="R245" s="20">
        <f>осн!S245</f>
        <v>0</v>
      </c>
      <c r="S245" s="20" t="s">
        <v>173</v>
      </c>
      <c r="T245" s="23" t="s">
        <v>174</v>
      </c>
      <c r="U245">
        <f>осн!P245</f>
        <v>0</v>
      </c>
      <c r="V245" s="20" t="s">
        <v>175</v>
      </c>
      <c r="W245">
        <f>осн!G245</f>
        <v>0</v>
      </c>
      <c r="X245" s="20" t="s">
        <v>5</v>
      </c>
    </row>
    <row r="246" spans="1:24" x14ac:dyDescent="0.25">
      <c r="A246" s="20" t="s">
        <v>361</v>
      </c>
      <c r="B246" s="20" t="s">
        <v>606</v>
      </c>
      <c r="C246">
        <f>осн!AM246</f>
        <v>0</v>
      </c>
      <c r="D246" s="20">
        <f>осн!M246</f>
        <v>0</v>
      </c>
      <c r="E246">
        <f>осн!P246</f>
        <v>0</v>
      </c>
      <c r="F246" s="20" t="s">
        <v>842</v>
      </c>
      <c r="G246" s="20" t="s">
        <v>2</v>
      </c>
      <c r="H246" s="20" t="s">
        <v>843</v>
      </c>
      <c r="I246" s="20">
        <f>осн!B246</f>
        <v>0</v>
      </c>
      <c r="J246" s="20" t="s">
        <v>844</v>
      </c>
      <c r="K246" s="20" t="s">
        <v>0</v>
      </c>
      <c r="L246" s="20">
        <f>осн!K246</f>
        <v>0</v>
      </c>
      <c r="M246" s="20" t="s">
        <v>3</v>
      </c>
      <c r="N246" s="20" t="s">
        <v>841</v>
      </c>
      <c r="O246" s="20">
        <f>осн!L246</f>
        <v>0</v>
      </c>
      <c r="P246" s="20" t="s">
        <v>3</v>
      </c>
      <c r="Q246" s="20" t="s">
        <v>4</v>
      </c>
      <c r="R246" s="20">
        <f>осн!S246</f>
        <v>0</v>
      </c>
      <c r="S246" s="20" t="s">
        <v>173</v>
      </c>
      <c r="T246" s="23" t="s">
        <v>174</v>
      </c>
      <c r="U246">
        <f>осн!P246</f>
        <v>0</v>
      </c>
      <c r="V246" s="20" t="s">
        <v>175</v>
      </c>
      <c r="W246">
        <f>осн!G246</f>
        <v>0</v>
      </c>
      <c r="X246" s="20" t="s">
        <v>5</v>
      </c>
    </row>
    <row r="247" spans="1:24" x14ac:dyDescent="0.25">
      <c r="A247" s="20" t="s">
        <v>361</v>
      </c>
      <c r="B247" s="20" t="s">
        <v>607</v>
      </c>
      <c r="C247">
        <f>осн!AM247</f>
        <v>0</v>
      </c>
      <c r="D247" s="20">
        <f>осн!M247</f>
        <v>0</v>
      </c>
      <c r="E247">
        <f>осн!P247</f>
        <v>0</v>
      </c>
      <c r="F247" s="20" t="s">
        <v>842</v>
      </c>
      <c r="G247" s="20" t="s">
        <v>2</v>
      </c>
      <c r="H247" s="20" t="s">
        <v>843</v>
      </c>
      <c r="I247" s="20">
        <f>осн!B247</f>
        <v>0</v>
      </c>
      <c r="J247" s="20" t="s">
        <v>844</v>
      </c>
      <c r="K247" s="20" t="s">
        <v>0</v>
      </c>
      <c r="L247" s="20">
        <f>осн!K247</f>
        <v>0</v>
      </c>
      <c r="M247" s="20" t="s">
        <v>3</v>
      </c>
      <c r="N247" s="20" t="s">
        <v>841</v>
      </c>
      <c r="O247" s="20">
        <f>осн!L247</f>
        <v>0</v>
      </c>
      <c r="P247" s="20" t="s">
        <v>3</v>
      </c>
      <c r="Q247" s="20" t="s">
        <v>4</v>
      </c>
      <c r="R247" s="20">
        <f>осн!S247</f>
        <v>0</v>
      </c>
      <c r="S247" s="20" t="s">
        <v>173</v>
      </c>
      <c r="T247" s="23" t="s">
        <v>174</v>
      </c>
      <c r="U247">
        <f>осн!P247</f>
        <v>0</v>
      </c>
      <c r="V247" s="20" t="s">
        <v>175</v>
      </c>
      <c r="W247">
        <f>осн!G247</f>
        <v>0</v>
      </c>
      <c r="X247" s="20" t="s">
        <v>5</v>
      </c>
    </row>
    <row r="248" spans="1:24" x14ac:dyDescent="0.25">
      <c r="A248" s="20" t="s">
        <v>361</v>
      </c>
      <c r="B248" s="20" t="s">
        <v>608</v>
      </c>
      <c r="C248">
        <f>осн!AM248</f>
        <v>0</v>
      </c>
      <c r="D248" s="20">
        <f>осн!M248</f>
        <v>0</v>
      </c>
      <c r="E248">
        <f>осн!P248</f>
        <v>0</v>
      </c>
      <c r="F248" s="20" t="s">
        <v>842</v>
      </c>
      <c r="G248" s="20" t="s">
        <v>2</v>
      </c>
      <c r="H248" s="20" t="s">
        <v>843</v>
      </c>
      <c r="I248" s="20">
        <f>осн!B248</f>
        <v>0</v>
      </c>
      <c r="J248" s="20" t="s">
        <v>844</v>
      </c>
      <c r="K248" s="20" t="s">
        <v>0</v>
      </c>
      <c r="L248" s="20">
        <f>осн!K248</f>
        <v>0</v>
      </c>
      <c r="M248" s="20" t="s">
        <v>3</v>
      </c>
      <c r="N248" s="20" t="s">
        <v>841</v>
      </c>
      <c r="O248" s="20">
        <f>осн!L248</f>
        <v>0</v>
      </c>
      <c r="P248" s="20" t="s">
        <v>3</v>
      </c>
      <c r="Q248" s="20" t="s">
        <v>4</v>
      </c>
      <c r="R248" s="20">
        <f>осн!S248</f>
        <v>0</v>
      </c>
      <c r="S248" s="20" t="s">
        <v>173</v>
      </c>
      <c r="T248" s="23" t="s">
        <v>174</v>
      </c>
      <c r="U248">
        <f>осн!P248</f>
        <v>0</v>
      </c>
      <c r="V248" s="20" t="s">
        <v>175</v>
      </c>
      <c r="W248">
        <f>осн!G248</f>
        <v>0</v>
      </c>
      <c r="X248" s="20" t="s">
        <v>5</v>
      </c>
    </row>
    <row r="249" spans="1:24" x14ac:dyDescent="0.25">
      <c r="A249" s="20" t="s">
        <v>361</v>
      </c>
      <c r="B249" s="20" t="s">
        <v>609</v>
      </c>
      <c r="C249">
        <f>осн!AM249</f>
        <v>0</v>
      </c>
      <c r="D249" s="20">
        <f>осн!M249</f>
        <v>0</v>
      </c>
      <c r="E249">
        <f>осн!P249</f>
        <v>0</v>
      </c>
      <c r="F249" s="20" t="s">
        <v>842</v>
      </c>
      <c r="G249" s="20" t="s">
        <v>2</v>
      </c>
      <c r="H249" s="20" t="s">
        <v>843</v>
      </c>
      <c r="I249" s="20">
        <f>осн!B249</f>
        <v>0</v>
      </c>
      <c r="J249" s="20" t="s">
        <v>844</v>
      </c>
      <c r="K249" s="20" t="s">
        <v>0</v>
      </c>
      <c r="L249" s="20">
        <f>осн!K249</f>
        <v>0</v>
      </c>
      <c r="M249" s="20" t="s">
        <v>3</v>
      </c>
      <c r="N249" s="20" t="s">
        <v>841</v>
      </c>
      <c r="O249" s="20">
        <f>осн!L249</f>
        <v>0</v>
      </c>
      <c r="P249" s="20" t="s">
        <v>3</v>
      </c>
      <c r="Q249" s="20" t="s">
        <v>4</v>
      </c>
      <c r="R249" s="20">
        <f>осн!S249</f>
        <v>0</v>
      </c>
      <c r="S249" s="20" t="s">
        <v>173</v>
      </c>
      <c r="T249" s="23" t="s">
        <v>174</v>
      </c>
      <c r="U249">
        <f>осн!P249</f>
        <v>0</v>
      </c>
      <c r="V249" s="20" t="s">
        <v>175</v>
      </c>
      <c r="W249">
        <f>осн!G249</f>
        <v>0</v>
      </c>
      <c r="X249" s="20" t="s">
        <v>5</v>
      </c>
    </row>
    <row r="250" spans="1:24" x14ac:dyDescent="0.25">
      <c r="A250" s="20" t="s">
        <v>361</v>
      </c>
      <c r="B250" s="20" t="s">
        <v>610</v>
      </c>
      <c r="C250">
        <f>осн!AM250</f>
        <v>0</v>
      </c>
      <c r="D250" s="20">
        <f>осн!M250</f>
        <v>0</v>
      </c>
      <c r="E250">
        <f>осн!P250</f>
        <v>0</v>
      </c>
      <c r="F250" s="20" t="s">
        <v>842</v>
      </c>
      <c r="G250" s="20" t="s">
        <v>2</v>
      </c>
      <c r="H250" s="20" t="s">
        <v>843</v>
      </c>
      <c r="I250" s="20">
        <f>осн!B250</f>
        <v>0</v>
      </c>
      <c r="J250" s="20" t="s">
        <v>844</v>
      </c>
      <c r="K250" s="20" t="s">
        <v>0</v>
      </c>
      <c r="L250" s="20">
        <f>осн!K250</f>
        <v>0</v>
      </c>
      <c r="M250" s="20" t="s">
        <v>3</v>
      </c>
      <c r="N250" s="20" t="s">
        <v>841</v>
      </c>
      <c r="O250" s="20">
        <f>осн!L250</f>
        <v>0</v>
      </c>
      <c r="P250" s="20" t="s">
        <v>3</v>
      </c>
      <c r="Q250" s="20" t="s">
        <v>4</v>
      </c>
      <c r="R250" s="20">
        <f>осн!S250</f>
        <v>0</v>
      </c>
      <c r="S250" s="20" t="s">
        <v>173</v>
      </c>
      <c r="T250" s="23" t="s">
        <v>174</v>
      </c>
      <c r="U250">
        <f>осн!P250</f>
        <v>0</v>
      </c>
      <c r="V250" s="20" t="s">
        <v>175</v>
      </c>
      <c r="W250">
        <f>осн!G250</f>
        <v>0</v>
      </c>
      <c r="X250" s="20" t="s">
        <v>5</v>
      </c>
    </row>
    <row r="251" spans="1:24" x14ac:dyDescent="0.25">
      <c r="A251" s="20" t="s">
        <v>361</v>
      </c>
      <c r="B251" s="20" t="s">
        <v>611</v>
      </c>
      <c r="C251">
        <f>осн!AM251</f>
        <v>0</v>
      </c>
      <c r="D251" s="20">
        <f>осн!M251</f>
        <v>0</v>
      </c>
      <c r="E251">
        <f>осн!P251</f>
        <v>0</v>
      </c>
      <c r="F251" s="20" t="s">
        <v>842</v>
      </c>
      <c r="G251" s="20" t="s">
        <v>2</v>
      </c>
      <c r="H251" s="20" t="s">
        <v>843</v>
      </c>
      <c r="I251" s="20">
        <f>осн!B251</f>
        <v>0</v>
      </c>
      <c r="J251" s="20" t="s">
        <v>844</v>
      </c>
      <c r="K251" s="20" t="s">
        <v>0</v>
      </c>
      <c r="L251" s="20">
        <f>осн!K251</f>
        <v>0</v>
      </c>
      <c r="M251" s="20" t="s">
        <v>3</v>
      </c>
      <c r="N251" s="20" t="s">
        <v>841</v>
      </c>
      <c r="O251" s="20">
        <f>осн!L251</f>
        <v>0</v>
      </c>
      <c r="P251" s="20" t="s">
        <v>3</v>
      </c>
      <c r="Q251" s="20" t="s">
        <v>4</v>
      </c>
      <c r="R251" s="20">
        <f>осн!S251</f>
        <v>0</v>
      </c>
      <c r="S251" s="20" t="s">
        <v>173</v>
      </c>
      <c r="T251" s="23" t="s">
        <v>174</v>
      </c>
      <c r="U251">
        <f>осн!P251</f>
        <v>0</v>
      </c>
      <c r="V251" s="20" t="s">
        <v>175</v>
      </c>
      <c r="W251">
        <f>осн!G251</f>
        <v>0</v>
      </c>
      <c r="X251" s="20" t="s">
        <v>5</v>
      </c>
    </row>
    <row r="252" spans="1:24" x14ac:dyDescent="0.25">
      <c r="A252" s="20" t="s">
        <v>361</v>
      </c>
      <c r="B252" s="20" t="s">
        <v>612</v>
      </c>
      <c r="C252">
        <f>осн!AM252</f>
        <v>0</v>
      </c>
      <c r="D252" s="20">
        <f>осн!M252</f>
        <v>0</v>
      </c>
      <c r="E252">
        <f>осн!P252</f>
        <v>0</v>
      </c>
      <c r="F252" s="20" t="s">
        <v>842</v>
      </c>
      <c r="G252" s="20" t="s">
        <v>2</v>
      </c>
      <c r="H252" s="20" t="s">
        <v>843</v>
      </c>
      <c r="I252" s="20">
        <f>осн!B252</f>
        <v>0</v>
      </c>
      <c r="J252" s="20" t="s">
        <v>844</v>
      </c>
      <c r="K252" s="20" t="s">
        <v>0</v>
      </c>
      <c r="L252" s="20">
        <f>осн!K252</f>
        <v>0</v>
      </c>
      <c r="M252" s="20" t="s">
        <v>3</v>
      </c>
      <c r="N252" s="20" t="s">
        <v>841</v>
      </c>
      <c r="O252" s="20">
        <f>осн!L252</f>
        <v>0</v>
      </c>
      <c r="P252" s="20" t="s">
        <v>3</v>
      </c>
      <c r="Q252" s="20" t="s">
        <v>4</v>
      </c>
      <c r="R252" s="20">
        <f>осн!S252</f>
        <v>0</v>
      </c>
      <c r="S252" s="20" t="s">
        <v>173</v>
      </c>
      <c r="T252" s="23" t="s">
        <v>174</v>
      </c>
      <c r="U252">
        <f>осн!P252</f>
        <v>0</v>
      </c>
      <c r="V252" s="20" t="s">
        <v>175</v>
      </c>
      <c r="W252">
        <f>осн!G252</f>
        <v>0</v>
      </c>
      <c r="X252" s="20" t="s">
        <v>5</v>
      </c>
    </row>
    <row r="253" spans="1:24" x14ac:dyDescent="0.25">
      <c r="A253" s="20" t="s">
        <v>361</v>
      </c>
      <c r="B253" s="20" t="s">
        <v>613</v>
      </c>
      <c r="C253">
        <f>осн!AM253</f>
        <v>0</v>
      </c>
      <c r="D253" s="20">
        <f>осн!M253</f>
        <v>0</v>
      </c>
      <c r="E253">
        <f>осн!P253</f>
        <v>0</v>
      </c>
      <c r="F253" s="20" t="s">
        <v>842</v>
      </c>
      <c r="G253" s="20" t="s">
        <v>2</v>
      </c>
      <c r="H253" s="20" t="s">
        <v>843</v>
      </c>
      <c r="I253" s="20">
        <f>осн!B253</f>
        <v>0</v>
      </c>
      <c r="J253" s="20" t="s">
        <v>844</v>
      </c>
      <c r="K253" s="20" t="s">
        <v>0</v>
      </c>
      <c r="L253" s="20">
        <f>осн!K253</f>
        <v>0</v>
      </c>
      <c r="M253" s="20" t="s">
        <v>3</v>
      </c>
      <c r="N253" s="20" t="s">
        <v>841</v>
      </c>
      <c r="O253" s="20">
        <f>осн!L253</f>
        <v>0</v>
      </c>
      <c r="P253" s="20" t="s">
        <v>3</v>
      </c>
      <c r="Q253" s="20" t="s">
        <v>4</v>
      </c>
      <c r="R253" s="20">
        <f>осн!S253</f>
        <v>0</v>
      </c>
      <c r="S253" s="20" t="s">
        <v>173</v>
      </c>
      <c r="T253" s="23" t="s">
        <v>174</v>
      </c>
      <c r="U253">
        <f>осн!P253</f>
        <v>0</v>
      </c>
      <c r="V253" s="20" t="s">
        <v>175</v>
      </c>
      <c r="W253">
        <f>осн!G253</f>
        <v>0</v>
      </c>
      <c r="X253" s="20" t="s">
        <v>5</v>
      </c>
    </row>
    <row r="254" spans="1:24" x14ac:dyDescent="0.25">
      <c r="A254" s="20" t="s">
        <v>361</v>
      </c>
      <c r="B254" s="20" t="s">
        <v>614</v>
      </c>
      <c r="C254">
        <f>осн!AM254</f>
        <v>0</v>
      </c>
      <c r="D254" s="20">
        <f>осн!M254</f>
        <v>0</v>
      </c>
      <c r="E254">
        <f>осн!P254</f>
        <v>0</v>
      </c>
      <c r="F254" s="20" t="s">
        <v>842</v>
      </c>
      <c r="G254" s="20" t="s">
        <v>2</v>
      </c>
      <c r="H254" s="20" t="s">
        <v>843</v>
      </c>
      <c r="I254" s="20">
        <f>осн!B254</f>
        <v>0</v>
      </c>
      <c r="J254" s="20" t="s">
        <v>844</v>
      </c>
      <c r="K254" s="20" t="s">
        <v>0</v>
      </c>
      <c r="L254" s="20">
        <f>осн!K254</f>
        <v>0</v>
      </c>
      <c r="M254" s="20" t="s">
        <v>3</v>
      </c>
      <c r="N254" s="20" t="s">
        <v>841</v>
      </c>
      <c r="O254" s="20">
        <f>осн!L254</f>
        <v>0</v>
      </c>
      <c r="P254" s="20" t="s">
        <v>3</v>
      </c>
      <c r="Q254" s="20" t="s">
        <v>4</v>
      </c>
      <c r="R254" s="20">
        <f>осн!S254</f>
        <v>0</v>
      </c>
      <c r="S254" s="20" t="s">
        <v>173</v>
      </c>
      <c r="T254" s="23" t="s">
        <v>174</v>
      </c>
      <c r="U254">
        <f>осн!P254</f>
        <v>0</v>
      </c>
      <c r="V254" s="20" t="s">
        <v>175</v>
      </c>
      <c r="W254">
        <f>осн!G254</f>
        <v>0</v>
      </c>
      <c r="X254" s="20" t="s">
        <v>5</v>
      </c>
    </row>
    <row r="255" spans="1:24" x14ac:dyDescent="0.25">
      <c r="A255" s="20" t="s">
        <v>361</v>
      </c>
      <c r="B255" s="20" t="s">
        <v>615</v>
      </c>
      <c r="C255">
        <f>осн!AM255</f>
        <v>0</v>
      </c>
      <c r="D255" s="20">
        <f>осн!M255</f>
        <v>0</v>
      </c>
      <c r="E255">
        <f>осн!P255</f>
        <v>0</v>
      </c>
      <c r="F255" s="20" t="s">
        <v>842</v>
      </c>
      <c r="G255" s="20" t="s">
        <v>2</v>
      </c>
      <c r="H255" s="20" t="s">
        <v>843</v>
      </c>
      <c r="I255" s="20">
        <f>осн!B255</f>
        <v>0</v>
      </c>
      <c r="J255" s="20" t="s">
        <v>844</v>
      </c>
      <c r="K255" s="20" t="s">
        <v>0</v>
      </c>
      <c r="L255" s="20">
        <f>осн!K255</f>
        <v>0</v>
      </c>
      <c r="M255" s="20" t="s">
        <v>3</v>
      </c>
      <c r="N255" s="20" t="s">
        <v>841</v>
      </c>
      <c r="O255" s="20">
        <f>осн!L255</f>
        <v>0</v>
      </c>
      <c r="P255" s="20" t="s">
        <v>3</v>
      </c>
      <c r="Q255" s="20" t="s">
        <v>4</v>
      </c>
      <c r="R255" s="20">
        <f>осн!S255</f>
        <v>0</v>
      </c>
      <c r="S255" s="20" t="s">
        <v>173</v>
      </c>
      <c r="T255" s="23" t="s">
        <v>174</v>
      </c>
      <c r="U255">
        <f>осн!P255</f>
        <v>0</v>
      </c>
      <c r="V255" s="20" t="s">
        <v>175</v>
      </c>
      <c r="W255">
        <f>осн!G255</f>
        <v>0</v>
      </c>
      <c r="X255" s="20" t="s">
        <v>5</v>
      </c>
    </row>
    <row r="256" spans="1:24" x14ac:dyDescent="0.25">
      <c r="A256" s="20" t="s">
        <v>361</v>
      </c>
      <c r="B256" s="20" t="s">
        <v>616</v>
      </c>
      <c r="C256">
        <f>осн!AM256</f>
        <v>0</v>
      </c>
      <c r="D256" s="20">
        <f>осн!M256</f>
        <v>0</v>
      </c>
      <c r="E256">
        <f>осн!P256</f>
        <v>0</v>
      </c>
      <c r="F256" s="20" t="s">
        <v>842</v>
      </c>
      <c r="G256" s="20" t="s">
        <v>2</v>
      </c>
      <c r="H256" s="20" t="s">
        <v>843</v>
      </c>
      <c r="I256" s="20">
        <f>осн!B256</f>
        <v>0</v>
      </c>
      <c r="J256" s="20" t="s">
        <v>844</v>
      </c>
      <c r="K256" s="20" t="s">
        <v>0</v>
      </c>
      <c r="L256" s="20">
        <f>осн!K256</f>
        <v>0</v>
      </c>
      <c r="M256" s="20" t="s">
        <v>3</v>
      </c>
      <c r="N256" s="20" t="s">
        <v>841</v>
      </c>
      <c r="O256" s="20">
        <f>осн!L256</f>
        <v>0</v>
      </c>
      <c r="P256" s="20" t="s">
        <v>3</v>
      </c>
      <c r="Q256" s="20" t="s">
        <v>4</v>
      </c>
      <c r="R256" s="20">
        <f>осн!S256</f>
        <v>0</v>
      </c>
      <c r="S256" s="20" t="s">
        <v>173</v>
      </c>
      <c r="T256" s="23" t="s">
        <v>174</v>
      </c>
      <c r="U256">
        <f>осн!P256</f>
        <v>0</v>
      </c>
      <c r="V256" s="20" t="s">
        <v>175</v>
      </c>
      <c r="W256">
        <f>осн!G256</f>
        <v>0</v>
      </c>
      <c r="X256" s="20" t="s">
        <v>5</v>
      </c>
    </row>
    <row r="257" spans="1:24" x14ac:dyDescent="0.25">
      <c r="A257" s="20" t="s">
        <v>361</v>
      </c>
      <c r="B257" s="20" t="s">
        <v>617</v>
      </c>
      <c r="C257">
        <f>осн!AM257</f>
        <v>0</v>
      </c>
      <c r="D257" s="20">
        <f>осн!M257</f>
        <v>0</v>
      </c>
      <c r="E257">
        <f>осн!P257</f>
        <v>0</v>
      </c>
      <c r="F257" s="20" t="s">
        <v>842</v>
      </c>
      <c r="G257" s="20" t="s">
        <v>2</v>
      </c>
      <c r="H257" s="20" t="s">
        <v>843</v>
      </c>
      <c r="I257" s="20">
        <f>осн!B257</f>
        <v>0</v>
      </c>
      <c r="J257" s="20" t="s">
        <v>844</v>
      </c>
      <c r="K257" s="20" t="s">
        <v>0</v>
      </c>
      <c r="L257" s="20">
        <f>осн!K257</f>
        <v>0</v>
      </c>
      <c r="M257" s="20" t="s">
        <v>3</v>
      </c>
      <c r="N257" s="20" t="s">
        <v>841</v>
      </c>
      <c r="O257" s="20">
        <f>осн!L257</f>
        <v>0</v>
      </c>
      <c r="P257" s="20" t="s">
        <v>3</v>
      </c>
      <c r="Q257" s="20" t="s">
        <v>4</v>
      </c>
      <c r="R257" s="20">
        <f>осн!S257</f>
        <v>0</v>
      </c>
      <c r="S257" s="20" t="s">
        <v>173</v>
      </c>
      <c r="T257" s="23" t="s">
        <v>174</v>
      </c>
      <c r="U257">
        <f>осн!P257</f>
        <v>0</v>
      </c>
      <c r="V257" s="20" t="s">
        <v>175</v>
      </c>
      <c r="W257">
        <f>осн!G257</f>
        <v>0</v>
      </c>
      <c r="X257" s="20" t="s">
        <v>5</v>
      </c>
    </row>
    <row r="258" spans="1:24" x14ac:dyDescent="0.25">
      <c r="A258" s="20" t="s">
        <v>361</v>
      </c>
      <c r="B258" s="20" t="s">
        <v>618</v>
      </c>
      <c r="C258">
        <f>осн!AM258</f>
        <v>0</v>
      </c>
      <c r="D258" s="20">
        <f>осн!M258</f>
        <v>0</v>
      </c>
      <c r="E258">
        <f>осн!P258</f>
        <v>0</v>
      </c>
      <c r="F258" s="20" t="s">
        <v>842</v>
      </c>
      <c r="G258" s="20" t="s">
        <v>2</v>
      </c>
      <c r="H258" s="20" t="s">
        <v>843</v>
      </c>
      <c r="I258" s="20">
        <f>осн!B258</f>
        <v>0</v>
      </c>
      <c r="J258" s="20" t="s">
        <v>844</v>
      </c>
      <c r="K258" s="20" t="s">
        <v>0</v>
      </c>
      <c r="L258" s="20">
        <f>осн!K258</f>
        <v>0</v>
      </c>
      <c r="M258" s="20" t="s">
        <v>3</v>
      </c>
      <c r="N258" s="20" t="s">
        <v>841</v>
      </c>
      <c r="O258" s="20">
        <f>осн!L258</f>
        <v>0</v>
      </c>
      <c r="P258" s="20" t="s">
        <v>3</v>
      </c>
      <c r="Q258" s="20" t="s">
        <v>4</v>
      </c>
      <c r="R258" s="20">
        <f>осн!S258</f>
        <v>0</v>
      </c>
      <c r="S258" s="20" t="s">
        <v>173</v>
      </c>
      <c r="T258" s="23" t="s">
        <v>174</v>
      </c>
      <c r="U258">
        <f>осн!P258</f>
        <v>0</v>
      </c>
      <c r="V258" s="20" t="s">
        <v>175</v>
      </c>
      <c r="W258">
        <f>осн!G258</f>
        <v>0</v>
      </c>
      <c r="X258" s="20" t="s">
        <v>5</v>
      </c>
    </row>
    <row r="259" spans="1:24" x14ac:dyDescent="0.25">
      <c r="A259" s="20" t="s">
        <v>361</v>
      </c>
      <c r="B259" s="20" t="s">
        <v>619</v>
      </c>
      <c r="C259">
        <f>осн!AM259</f>
        <v>0</v>
      </c>
      <c r="D259" s="20">
        <f>осн!M259</f>
        <v>0</v>
      </c>
      <c r="E259">
        <f>осн!P259</f>
        <v>0</v>
      </c>
      <c r="F259" s="20" t="s">
        <v>842</v>
      </c>
      <c r="G259" s="20" t="s">
        <v>2</v>
      </c>
      <c r="H259" s="20" t="s">
        <v>843</v>
      </c>
      <c r="I259" s="20">
        <f>осн!B259</f>
        <v>0</v>
      </c>
      <c r="J259" s="20" t="s">
        <v>844</v>
      </c>
      <c r="K259" s="20" t="s">
        <v>0</v>
      </c>
      <c r="L259" s="20">
        <f>осн!K259</f>
        <v>0</v>
      </c>
      <c r="M259" s="20" t="s">
        <v>3</v>
      </c>
      <c r="N259" s="20" t="s">
        <v>841</v>
      </c>
      <c r="O259" s="20">
        <f>осн!L259</f>
        <v>0</v>
      </c>
      <c r="P259" s="20" t="s">
        <v>3</v>
      </c>
      <c r="Q259" s="20" t="s">
        <v>4</v>
      </c>
      <c r="R259" s="20">
        <f>осн!S259</f>
        <v>0</v>
      </c>
      <c r="S259" s="20" t="s">
        <v>173</v>
      </c>
      <c r="T259" s="23" t="s">
        <v>174</v>
      </c>
      <c r="U259">
        <f>осн!P259</f>
        <v>0</v>
      </c>
      <c r="V259" s="20" t="s">
        <v>175</v>
      </c>
      <c r="W259">
        <f>осн!G259</f>
        <v>0</v>
      </c>
      <c r="X259" s="20" t="s">
        <v>5</v>
      </c>
    </row>
    <row r="260" spans="1:24" x14ac:dyDescent="0.25">
      <c r="A260" s="20" t="s">
        <v>361</v>
      </c>
      <c r="B260" s="20" t="s">
        <v>620</v>
      </c>
      <c r="C260">
        <f>осн!AM260</f>
        <v>0</v>
      </c>
      <c r="D260" s="20">
        <f>осн!M260</f>
        <v>0</v>
      </c>
      <c r="E260">
        <f>осн!P260</f>
        <v>0</v>
      </c>
      <c r="F260" s="20" t="s">
        <v>842</v>
      </c>
      <c r="G260" s="20" t="s">
        <v>2</v>
      </c>
      <c r="H260" s="20" t="s">
        <v>843</v>
      </c>
      <c r="I260" s="20">
        <f>осн!B260</f>
        <v>0</v>
      </c>
      <c r="J260" s="20" t="s">
        <v>844</v>
      </c>
      <c r="K260" s="20" t="s">
        <v>0</v>
      </c>
      <c r="L260" s="20">
        <f>осн!K260</f>
        <v>0</v>
      </c>
      <c r="M260" s="20" t="s">
        <v>3</v>
      </c>
      <c r="N260" s="20" t="s">
        <v>841</v>
      </c>
      <c r="O260" s="20">
        <f>осн!L260</f>
        <v>0</v>
      </c>
      <c r="P260" s="20" t="s">
        <v>3</v>
      </c>
      <c r="Q260" s="20" t="s">
        <v>4</v>
      </c>
      <c r="R260" s="20">
        <f>осн!S260</f>
        <v>0</v>
      </c>
      <c r="S260" s="20" t="s">
        <v>173</v>
      </c>
      <c r="T260" s="23" t="s">
        <v>174</v>
      </c>
      <c r="U260">
        <f>осн!P260</f>
        <v>0</v>
      </c>
      <c r="V260" s="20" t="s">
        <v>175</v>
      </c>
      <c r="W260">
        <f>осн!G260</f>
        <v>0</v>
      </c>
      <c r="X260" s="20" t="s">
        <v>5</v>
      </c>
    </row>
    <row r="261" spans="1:24" x14ac:dyDescent="0.25">
      <c r="A261" s="20" t="s">
        <v>361</v>
      </c>
      <c r="B261" s="20" t="s">
        <v>621</v>
      </c>
      <c r="C261">
        <f>осн!AM261</f>
        <v>0</v>
      </c>
      <c r="D261" s="20">
        <f>осн!M261</f>
        <v>0</v>
      </c>
      <c r="E261">
        <f>осн!P261</f>
        <v>0</v>
      </c>
      <c r="F261" s="20" t="s">
        <v>842</v>
      </c>
      <c r="G261" s="20" t="s">
        <v>2</v>
      </c>
      <c r="H261" s="20" t="s">
        <v>843</v>
      </c>
      <c r="I261" s="20">
        <f>осн!B261</f>
        <v>0</v>
      </c>
      <c r="J261" s="20" t="s">
        <v>844</v>
      </c>
      <c r="K261" s="20" t="s">
        <v>0</v>
      </c>
      <c r="L261" s="20">
        <f>осн!K261</f>
        <v>0</v>
      </c>
      <c r="M261" s="20" t="s">
        <v>3</v>
      </c>
      <c r="N261" s="20" t="s">
        <v>841</v>
      </c>
      <c r="O261" s="20">
        <f>осн!L261</f>
        <v>0</v>
      </c>
      <c r="P261" s="20" t="s">
        <v>3</v>
      </c>
      <c r="Q261" s="20" t="s">
        <v>4</v>
      </c>
      <c r="R261" s="20">
        <f>осн!S261</f>
        <v>0</v>
      </c>
      <c r="S261" s="20" t="s">
        <v>173</v>
      </c>
      <c r="T261" s="23" t="s">
        <v>174</v>
      </c>
      <c r="U261">
        <f>осн!P261</f>
        <v>0</v>
      </c>
      <c r="V261" s="20" t="s">
        <v>175</v>
      </c>
      <c r="W261">
        <f>осн!G261</f>
        <v>0</v>
      </c>
      <c r="X261" s="20" t="s">
        <v>5</v>
      </c>
    </row>
    <row r="262" spans="1:24" x14ac:dyDescent="0.25">
      <c r="A262" s="20" t="s">
        <v>361</v>
      </c>
      <c r="B262" s="20" t="s">
        <v>622</v>
      </c>
      <c r="C262">
        <f>осн!AM262</f>
        <v>0</v>
      </c>
      <c r="D262" s="20">
        <f>осн!M262</f>
        <v>0</v>
      </c>
      <c r="E262">
        <f>осн!P262</f>
        <v>0</v>
      </c>
      <c r="F262" s="20" t="s">
        <v>842</v>
      </c>
      <c r="G262" s="20" t="s">
        <v>2</v>
      </c>
      <c r="H262" s="20" t="s">
        <v>843</v>
      </c>
      <c r="I262" s="20">
        <f>осн!B262</f>
        <v>0</v>
      </c>
      <c r="J262" s="20" t="s">
        <v>844</v>
      </c>
      <c r="K262" s="20" t="s">
        <v>0</v>
      </c>
      <c r="L262" s="20">
        <f>осн!K262</f>
        <v>0</v>
      </c>
      <c r="M262" s="20" t="s">
        <v>3</v>
      </c>
      <c r="N262" s="20" t="s">
        <v>841</v>
      </c>
      <c r="O262" s="20">
        <f>осн!L262</f>
        <v>0</v>
      </c>
      <c r="P262" s="20" t="s">
        <v>3</v>
      </c>
      <c r="Q262" s="20" t="s">
        <v>4</v>
      </c>
      <c r="R262" s="20">
        <f>осн!S262</f>
        <v>0</v>
      </c>
      <c r="S262" s="20" t="s">
        <v>173</v>
      </c>
      <c r="T262" s="23" t="s">
        <v>174</v>
      </c>
      <c r="U262">
        <f>осн!P262</f>
        <v>0</v>
      </c>
      <c r="V262" s="20" t="s">
        <v>175</v>
      </c>
      <c r="W262">
        <f>осн!G262</f>
        <v>0</v>
      </c>
      <c r="X262" s="20" t="s">
        <v>5</v>
      </c>
    </row>
    <row r="263" spans="1:24" x14ac:dyDescent="0.25">
      <c r="A263" s="20" t="s">
        <v>361</v>
      </c>
      <c r="B263" s="20" t="s">
        <v>623</v>
      </c>
      <c r="C263">
        <f>осн!AM263</f>
        <v>0</v>
      </c>
      <c r="D263" s="20">
        <f>осн!M263</f>
        <v>0</v>
      </c>
      <c r="E263">
        <f>осн!P263</f>
        <v>0</v>
      </c>
      <c r="F263" s="20" t="s">
        <v>842</v>
      </c>
      <c r="G263" s="20" t="s">
        <v>2</v>
      </c>
      <c r="H263" s="20" t="s">
        <v>843</v>
      </c>
      <c r="I263" s="20">
        <f>осн!B263</f>
        <v>0</v>
      </c>
      <c r="J263" s="20" t="s">
        <v>844</v>
      </c>
      <c r="K263" s="20" t="s">
        <v>0</v>
      </c>
      <c r="L263" s="20">
        <f>осн!K263</f>
        <v>0</v>
      </c>
      <c r="M263" s="20" t="s">
        <v>3</v>
      </c>
      <c r="N263" s="20" t="s">
        <v>841</v>
      </c>
      <c r="O263" s="20">
        <f>осн!L263</f>
        <v>0</v>
      </c>
      <c r="P263" s="20" t="s">
        <v>3</v>
      </c>
      <c r="Q263" s="20" t="s">
        <v>4</v>
      </c>
      <c r="R263" s="20">
        <f>осн!S263</f>
        <v>0</v>
      </c>
      <c r="S263" s="20" t="s">
        <v>173</v>
      </c>
      <c r="T263" s="23" t="s">
        <v>174</v>
      </c>
      <c r="U263">
        <f>осн!P263</f>
        <v>0</v>
      </c>
      <c r="V263" s="20" t="s">
        <v>175</v>
      </c>
      <c r="W263">
        <f>осн!G263</f>
        <v>0</v>
      </c>
      <c r="X263" s="20" t="s">
        <v>5</v>
      </c>
    </row>
    <row r="264" spans="1:24" x14ac:dyDescent="0.25">
      <c r="A264" s="20" t="s">
        <v>361</v>
      </c>
      <c r="B264" s="20" t="s">
        <v>624</v>
      </c>
      <c r="C264">
        <f>осн!AM264</f>
        <v>0</v>
      </c>
      <c r="D264" s="20">
        <f>осн!M264</f>
        <v>0</v>
      </c>
      <c r="E264">
        <f>осн!P264</f>
        <v>0</v>
      </c>
      <c r="F264" s="20" t="s">
        <v>842</v>
      </c>
      <c r="G264" s="20" t="s">
        <v>2</v>
      </c>
      <c r="H264" s="20" t="s">
        <v>843</v>
      </c>
      <c r="I264" s="20">
        <f>осн!B264</f>
        <v>0</v>
      </c>
      <c r="J264" s="20" t="s">
        <v>844</v>
      </c>
      <c r="K264" s="20" t="s">
        <v>0</v>
      </c>
      <c r="L264" s="20">
        <f>осн!K264</f>
        <v>0</v>
      </c>
      <c r="M264" s="20" t="s">
        <v>3</v>
      </c>
      <c r="N264" s="20" t="s">
        <v>841</v>
      </c>
      <c r="O264" s="20">
        <f>осн!L264</f>
        <v>0</v>
      </c>
      <c r="P264" s="20" t="s">
        <v>3</v>
      </c>
      <c r="Q264" s="20" t="s">
        <v>4</v>
      </c>
      <c r="R264" s="20">
        <f>осн!S264</f>
        <v>0</v>
      </c>
      <c r="S264" s="20" t="s">
        <v>173</v>
      </c>
      <c r="T264" s="23" t="s">
        <v>174</v>
      </c>
      <c r="U264">
        <f>осн!P264</f>
        <v>0</v>
      </c>
      <c r="V264" s="20" t="s">
        <v>175</v>
      </c>
      <c r="W264">
        <f>осн!G264</f>
        <v>0</v>
      </c>
      <c r="X264" s="20" t="s">
        <v>5</v>
      </c>
    </row>
    <row r="265" spans="1:24" x14ac:dyDescent="0.25">
      <c r="A265" s="20" t="s">
        <v>361</v>
      </c>
      <c r="B265" s="20" t="s">
        <v>625</v>
      </c>
      <c r="C265">
        <f>осн!AM265</f>
        <v>0</v>
      </c>
      <c r="D265" s="20">
        <f>осн!M265</f>
        <v>0</v>
      </c>
      <c r="E265">
        <f>осн!P265</f>
        <v>0</v>
      </c>
      <c r="F265" s="20" t="s">
        <v>842</v>
      </c>
      <c r="G265" s="20" t="s">
        <v>2</v>
      </c>
      <c r="H265" s="20" t="s">
        <v>843</v>
      </c>
      <c r="I265" s="20">
        <f>осн!B265</f>
        <v>0</v>
      </c>
      <c r="J265" s="20" t="s">
        <v>844</v>
      </c>
      <c r="K265" s="20" t="s">
        <v>0</v>
      </c>
      <c r="L265" s="20">
        <f>осн!K265</f>
        <v>0</v>
      </c>
      <c r="M265" s="20" t="s">
        <v>3</v>
      </c>
      <c r="N265" s="20" t="s">
        <v>841</v>
      </c>
      <c r="O265" s="20">
        <f>осн!L265</f>
        <v>0</v>
      </c>
      <c r="P265" s="20" t="s">
        <v>3</v>
      </c>
      <c r="Q265" s="20" t="s">
        <v>4</v>
      </c>
      <c r="R265" s="20">
        <f>осн!S265</f>
        <v>0</v>
      </c>
      <c r="S265" s="20" t="s">
        <v>173</v>
      </c>
      <c r="T265" s="23" t="s">
        <v>174</v>
      </c>
      <c r="U265">
        <f>осн!P265</f>
        <v>0</v>
      </c>
      <c r="V265" s="20" t="s">
        <v>175</v>
      </c>
      <c r="W265">
        <f>осн!G265</f>
        <v>0</v>
      </c>
      <c r="X265" s="20" t="s">
        <v>5</v>
      </c>
    </row>
    <row r="266" spans="1:24" x14ac:dyDescent="0.25">
      <c r="A266" s="20" t="s">
        <v>361</v>
      </c>
      <c r="B266" s="20" t="s">
        <v>626</v>
      </c>
      <c r="C266">
        <f>осн!AM266</f>
        <v>0</v>
      </c>
      <c r="D266" s="20">
        <f>осн!M266</f>
        <v>0</v>
      </c>
      <c r="E266">
        <f>осн!P266</f>
        <v>0</v>
      </c>
      <c r="F266" s="20" t="s">
        <v>842</v>
      </c>
      <c r="G266" s="20" t="s">
        <v>2</v>
      </c>
      <c r="H266" s="20" t="s">
        <v>843</v>
      </c>
      <c r="I266" s="20">
        <f>осн!B266</f>
        <v>0</v>
      </c>
      <c r="J266" s="20" t="s">
        <v>844</v>
      </c>
      <c r="K266" s="20" t="s">
        <v>0</v>
      </c>
      <c r="L266" s="20">
        <f>осн!K266</f>
        <v>0</v>
      </c>
      <c r="M266" s="20" t="s">
        <v>3</v>
      </c>
      <c r="N266" s="20" t="s">
        <v>841</v>
      </c>
      <c r="O266" s="20">
        <f>осн!L266</f>
        <v>0</v>
      </c>
      <c r="P266" s="20" t="s">
        <v>3</v>
      </c>
      <c r="Q266" s="20" t="s">
        <v>4</v>
      </c>
      <c r="R266" s="20">
        <f>осн!S266</f>
        <v>0</v>
      </c>
      <c r="S266" s="20" t="s">
        <v>173</v>
      </c>
      <c r="T266" s="23" t="s">
        <v>174</v>
      </c>
      <c r="U266">
        <f>осн!P266</f>
        <v>0</v>
      </c>
      <c r="V266" s="20" t="s">
        <v>175</v>
      </c>
      <c r="W266">
        <f>осн!G266</f>
        <v>0</v>
      </c>
      <c r="X266" s="20" t="s">
        <v>5</v>
      </c>
    </row>
    <row r="267" spans="1:24" x14ac:dyDescent="0.25">
      <c r="A267" s="20" t="s">
        <v>361</v>
      </c>
      <c r="B267" s="20" t="s">
        <v>627</v>
      </c>
      <c r="C267">
        <f>осн!AM267</f>
        <v>0</v>
      </c>
      <c r="D267" s="20">
        <f>осн!M267</f>
        <v>0</v>
      </c>
      <c r="E267">
        <f>осн!P267</f>
        <v>0</v>
      </c>
      <c r="F267" s="20" t="s">
        <v>842</v>
      </c>
      <c r="G267" s="20" t="s">
        <v>2</v>
      </c>
      <c r="H267" s="20" t="s">
        <v>843</v>
      </c>
      <c r="I267" s="20">
        <f>осн!B267</f>
        <v>0</v>
      </c>
      <c r="J267" s="20" t="s">
        <v>844</v>
      </c>
      <c r="K267" s="20" t="s">
        <v>0</v>
      </c>
      <c r="L267" s="20">
        <f>осн!K267</f>
        <v>0</v>
      </c>
      <c r="M267" s="20" t="s">
        <v>3</v>
      </c>
      <c r="N267" s="20" t="s">
        <v>841</v>
      </c>
      <c r="O267" s="20">
        <f>осн!L267</f>
        <v>0</v>
      </c>
      <c r="P267" s="20" t="s">
        <v>3</v>
      </c>
      <c r="Q267" s="20" t="s">
        <v>4</v>
      </c>
      <c r="R267" s="20">
        <f>осн!S267</f>
        <v>0</v>
      </c>
      <c r="S267" s="20" t="s">
        <v>173</v>
      </c>
      <c r="T267" s="23" t="s">
        <v>174</v>
      </c>
      <c r="U267">
        <f>осн!P267</f>
        <v>0</v>
      </c>
      <c r="V267" s="20" t="s">
        <v>175</v>
      </c>
      <c r="W267">
        <f>осн!G267</f>
        <v>0</v>
      </c>
      <c r="X267" s="20" t="s">
        <v>5</v>
      </c>
    </row>
    <row r="268" spans="1:24" x14ac:dyDescent="0.25">
      <c r="A268" s="20" t="s">
        <v>361</v>
      </c>
      <c r="B268" s="20" t="s">
        <v>628</v>
      </c>
      <c r="C268">
        <f>осн!AM268</f>
        <v>0</v>
      </c>
      <c r="D268" s="20">
        <f>осн!M268</f>
        <v>0</v>
      </c>
      <c r="E268">
        <f>осн!P268</f>
        <v>0</v>
      </c>
      <c r="F268" s="20" t="s">
        <v>842</v>
      </c>
      <c r="G268" s="20" t="s">
        <v>2</v>
      </c>
      <c r="H268" s="20" t="s">
        <v>843</v>
      </c>
      <c r="I268" s="20">
        <f>осн!B268</f>
        <v>0</v>
      </c>
      <c r="J268" s="20" t="s">
        <v>844</v>
      </c>
      <c r="K268" s="20" t="s">
        <v>0</v>
      </c>
      <c r="L268" s="20">
        <f>осн!K268</f>
        <v>0</v>
      </c>
      <c r="M268" s="20" t="s">
        <v>3</v>
      </c>
      <c r="N268" s="20" t="s">
        <v>841</v>
      </c>
      <c r="O268" s="20">
        <f>осн!L268</f>
        <v>0</v>
      </c>
      <c r="P268" s="20" t="s">
        <v>3</v>
      </c>
      <c r="Q268" s="20" t="s">
        <v>4</v>
      </c>
      <c r="R268" s="20">
        <f>осн!S268</f>
        <v>0</v>
      </c>
      <c r="S268" s="20" t="s">
        <v>173</v>
      </c>
      <c r="T268" s="23" t="s">
        <v>174</v>
      </c>
      <c r="U268">
        <f>осн!P268</f>
        <v>0</v>
      </c>
      <c r="V268" s="20" t="s">
        <v>175</v>
      </c>
      <c r="W268">
        <f>осн!G268</f>
        <v>0</v>
      </c>
      <c r="X268" s="20" t="s">
        <v>5</v>
      </c>
    </row>
    <row r="269" spans="1:24" x14ac:dyDescent="0.25">
      <c r="A269" s="20" t="s">
        <v>361</v>
      </c>
      <c r="B269" s="20" t="s">
        <v>629</v>
      </c>
      <c r="C269">
        <f>осн!AM269</f>
        <v>0</v>
      </c>
      <c r="D269" s="20">
        <f>осн!M269</f>
        <v>0</v>
      </c>
      <c r="E269">
        <f>осн!P269</f>
        <v>0</v>
      </c>
      <c r="F269" s="20" t="s">
        <v>842</v>
      </c>
      <c r="G269" s="20" t="s">
        <v>2</v>
      </c>
      <c r="H269" s="20" t="s">
        <v>843</v>
      </c>
      <c r="I269" s="20">
        <f>осн!B269</f>
        <v>0</v>
      </c>
      <c r="J269" s="20" t="s">
        <v>844</v>
      </c>
      <c r="K269" s="20" t="s">
        <v>0</v>
      </c>
      <c r="L269" s="20">
        <f>осн!K269</f>
        <v>0</v>
      </c>
      <c r="M269" s="20" t="s">
        <v>3</v>
      </c>
      <c r="N269" s="20" t="s">
        <v>841</v>
      </c>
      <c r="O269" s="20">
        <f>осн!L269</f>
        <v>0</v>
      </c>
      <c r="P269" s="20" t="s">
        <v>3</v>
      </c>
      <c r="Q269" s="20" t="s">
        <v>4</v>
      </c>
      <c r="R269" s="20">
        <f>осн!S269</f>
        <v>0</v>
      </c>
      <c r="S269" s="20" t="s">
        <v>173</v>
      </c>
      <c r="T269" s="23" t="s">
        <v>174</v>
      </c>
      <c r="U269">
        <f>осн!P269</f>
        <v>0</v>
      </c>
      <c r="V269" s="20" t="s">
        <v>175</v>
      </c>
      <c r="W269">
        <f>осн!G269</f>
        <v>0</v>
      </c>
      <c r="X269" s="20" t="s">
        <v>5</v>
      </c>
    </row>
    <row r="270" spans="1:24" x14ac:dyDescent="0.25">
      <c r="A270" s="20" t="s">
        <v>361</v>
      </c>
      <c r="B270" s="20" t="s">
        <v>630</v>
      </c>
      <c r="C270">
        <f>осн!AM270</f>
        <v>0</v>
      </c>
      <c r="D270" s="20">
        <f>осн!M270</f>
        <v>0</v>
      </c>
      <c r="E270">
        <f>осн!P270</f>
        <v>0</v>
      </c>
      <c r="F270" s="20" t="s">
        <v>842</v>
      </c>
      <c r="G270" s="20" t="s">
        <v>2</v>
      </c>
      <c r="H270" s="20" t="s">
        <v>843</v>
      </c>
      <c r="I270" s="20">
        <f>осн!B270</f>
        <v>0</v>
      </c>
      <c r="J270" s="20" t="s">
        <v>844</v>
      </c>
      <c r="K270" s="20" t="s">
        <v>0</v>
      </c>
      <c r="L270" s="20">
        <f>осн!K270</f>
        <v>0</v>
      </c>
      <c r="M270" s="20" t="s">
        <v>3</v>
      </c>
      <c r="N270" s="20" t="s">
        <v>841</v>
      </c>
      <c r="O270" s="20">
        <f>осн!L270</f>
        <v>0</v>
      </c>
      <c r="P270" s="20" t="s">
        <v>3</v>
      </c>
      <c r="Q270" s="20" t="s">
        <v>4</v>
      </c>
      <c r="R270" s="20">
        <f>осн!S270</f>
        <v>0</v>
      </c>
      <c r="S270" s="20" t="s">
        <v>173</v>
      </c>
      <c r="T270" s="23" t="s">
        <v>174</v>
      </c>
      <c r="U270">
        <f>осн!P270</f>
        <v>0</v>
      </c>
      <c r="V270" s="20" t="s">
        <v>175</v>
      </c>
      <c r="W270">
        <f>осн!G270</f>
        <v>0</v>
      </c>
      <c r="X270" s="20" t="s">
        <v>5</v>
      </c>
    </row>
    <row r="271" spans="1:24" x14ac:dyDescent="0.25">
      <c r="A271" s="20" t="s">
        <v>361</v>
      </c>
      <c r="B271" s="20" t="s">
        <v>631</v>
      </c>
      <c r="C271">
        <f>осн!AM271</f>
        <v>0</v>
      </c>
      <c r="D271" s="20">
        <f>осн!M271</f>
        <v>0</v>
      </c>
      <c r="E271">
        <f>осн!P271</f>
        <v>0</v>
      </c>
      <c r="F271" s="20" t="s">
        <v>842</v>
      </c>
      <c r="G271" s="20" t="s">
        <v>2</v>
      </c>
      <c r="H271" s="20" t="s">
        <v>843</v>
      </c>
      <c r="I271" s="20">
        <f>осн!B271</f>
        <v>0</v>
      </c>
      <c r="J271" s="20" t="s">
        <v>844</v>
      </c>
      <c r="K271" s="20" t="s">
        <v>0</v>
      </c>
      <c r="L271" s="20">
        <f>осн!K271</f>
        <v>0</v>
      </c>
      <c r="M271" s="20" t="s">
        <v>3</v>
      </c>
      <c r="N271" s="20" t="s">
        <v>841</v>
      </c>
      <c r="O271" s="20">
        <f>осн!L271</f>
        <v>0</v>
      </c>
      <c r="P271" s="20" t="s">
        <v>3</v>
      </c>
      <c r="Q271" s="20" t="s">
        <v>4</v>
      </c>
      <c r="R271" s="20">
        <f>осн!S271</f>
        <v>0</v>
      </c>
      <c r="S271" s="20" t="s">
        <v>173</v>
      </c>
      <c r="T271" s="23" t="s">
        <v>174</v>
      </c>
      <c r="U271">
        <f>осн!P271</f>
        <v>0</v>
      </c>
      <c r="V271" s="20" t="s">
        <v>175</v>
      </c>
      <c r="W271">
        <f>осн!G271</f>
        <v>0</v>
      </c>
      <c r="X271" s="20" t="s">
        <v>5</v>
      </c>
    </row>
    <row r="272" spans="1:24" x14ac:dyDescent="0.25">
      <c r="A272" s="20" t="s">
        <v>361</v>
      </c>
      <c r="B272" s="20" t="s">
        <v>632</v>
      </c>
      <c r="C272">
        <f>осн!AM272</f>
        <v>0</v>
      </c>
      <c r="D272" s="20">
        <f>осн!M272</f>
        <v>0</v>
      </c>
      <c r="E272">
        <f>осн!P272</f>
        <v>0</v>
      </c>
      <c r="F272" s="20" t="s">
        <v>842</v>
      </c>
      <c r="G272" s="20" t="s">
        <v>2</v>
      </c>
      <c r="H272" s="20" t="s">
        <v>843</v>
      </c>
      <c r="I272" s="20">
        <f>осн!B272</f>
        <v>0</v>
      </c>
      <c r="J272" s="20" t="s">
        <v>844</v>
      </c>
      <c r="K272" s="20" t="s">
        <v>0</v>
      </c>
      <c r="L272" s="20">
        <f>осн!K272</f>
        <v>0</v>
      </c>
      <c r="M272" s="20" t="s">
        <v>3</v>
      </c>
      <c r="N272" s="20" t="s">
        <v>841</v>
      </c>
      <c r="O272" s="20">
        <f>осн!L272</f>
        <v>0</v>
      </c>
      <c r="P272" s="20" t="s">
        <v>3</v>
      </c>
      <c r="Q272" s="20" t="s">
        <v>4</v>
      </c>
      <c r="R272" s="20">
        <f>осн!S272</f>
        <v>0</v>
      </c>
      <c r="S272" s="20" t="s">
        <v>173</v>
      </c>
      <c r="T272" s="23" t="s">
        <v>174</v>
      </c>
      <c r="U272">
        <f>осн!P272</f>
        <v>0</v>
      </c>
      <c r="V272" s="20" t="s">
        <v>175</v>
      </c>
      <c r="W272">
        <f>осн!G272</f>
        <v>0</v>
      </c>
      <c r="X272" s="20" t="s">
        <v>5</v>
      </c>
    </row>
    <row r="273" spans="1:24" x14ac:dyDescent="0.25">
      <c r="A273" s="20" t="s">
        <v>361</v>
      </c>
      <c r="B273" s="20" t="s">
        <v>633</v>
      </c>
      <c r="C273">
        <f>осн!AM273</f>
        <v>0</v>
      </c>
      <c r="D273" s="20">
        <f>осн!M273</f>
        <v>0</v>
      </c>
      <c r="E273">
        <f>осн!P273</f>
        <v>0</v>
      </c>
      <c r="F273" s="20" t="s">
        <v>842</v>
      </c>
      <c r="G273" s="20" t="s">
        <v>2</v>
      </c>
      <c r="H273" s="20" t="s">
        <v>843</v>
      </c>
      <c r="I273" s="20">
        <f>осн!B273</f>
        <v>0</v>
      </c>
      <c r="J273" s="20" t="s">
        <v>844</v>
      </c>
      <c r="K273" s="20" t="s">
        <v>0</v>
      </c>
      <c r="L273" s="20">
        <f>осн!K273</f>
        <v>0</v>
      </c>
      <c r="M273" s="20" t="s">
        <v>3</v>
      </c>
      <c r="N273" s="20" t="s">
        <v>841</v>
      </c>
      <c r="O273" s="20">
        <f>осн!L273</f>
        <v>0</v>
      </c>
      <c r="P273" s="20" t="s">
        <v>3</v>
      </c>
      <c r="Q273" s="20" t="s">
        <v>4</v>
      </c>
      <c r="R273" s="20">
        <f>осн!S273</f>
        <v>0</v>
      </c>
      <c r="S273" s="20" t="s">
        <v>173</v>
      </c>
      <c r="T273" s="23" t="s">
        <v>174</v>
      </c>
      <c r="U273">
        <f>осн!P273</f>
        <v>0</v>
      </c>
      <c r="V273" s="20" t="s">
        <v>175</v>
      </c>
      <c r="W273">
        <f>осн!G273</f>
        <v>0</v>
      </c>
      <c r="X273" s="20" t="s">
        <v>5</v>
      </c>
    </row>
    <row r="274" spans="1:24" x14ac:dyDescent="0.25">
      <c r="A274" s="20" t="s">
        <v>361</v>
      </c>
      <c r="B274" s="20" t="s">
        <v>634</v>
      </c>
      <c r="C274">
        <f>осн!AM274</f>
        <v>0</v>
      </c>
      <c r="D274" s="20">
        <f>осн!M274</f>
        <v>0</v>
      </c>
      <c r="E274">
        <f>осн!P274</f>
        <v>0</v>
      </c>
      <c r="F274" s="20" t="s">
        <v>842</v>
      </c>
      <c r="G274" s="20" t="s">
        <v>2</v>
      </c>
      <c r="H274" s="20" t="s">
        <v>843</v>
      </c>
      <c r="I274" s="20">
        <f>осн!B274</f>
        <v>0</v>
      </c>
      <c r="J274" s="20" t="s">
        <v>844</v>
      </c>
      <c r="K274" s="20" t="s">
        <v>0</v>
      </c>
      <c r="L274" s="20">
        <f>осн!K274</f>
        <v>0</v>
      </c>
      <c r="M274" s="20" t="s">
        <v>3</v>
      </c>
      <c r="N274" s="20" t="s">
        <v>841</v>
      </c>
      <c r="O274" s="20">
        <f>осн!L274</f>
        <v>0</v>
      </c>
      <c r="P274" s="20" t="s">
        <v>3</v>
      </c>
      <c r="Q274" s="20" t="s">
        <v>4</v>
      </c>
      <c r="R274" s="20">
        <f>осн!S274</f>
        <v>0</v>
      </c>
      <c r="S274" s="20" t="s">
        <v>173</v>
      </c>
      <c r="T274" s="23" t="s">
        <v>174</v>
      </c>
      <c r="U274">
        <f>осн!P274</f>
        <v>0</v>
      </c>
      <c r="V274" s="20" t="s">
        <v>175</v>
      </c>
      <c r="W274">
        <f>осн!G274</f>
        <v>0</v>
      </c>
      <c r="X274" s="20" t="s">
        <v>5</v>
      </c>
    </row>
    <row r="275" spans="1:24" x14ac:dyDescent="0.25">
      <c r="A275" s="20" t="s">
        <v>361</v>
      </c>
      <c r="B275" s="20" t="s">
        <v>635</v>
      </c>
      <c r="C275">
        <f>осн!AM275</f>
        <v>0</v>
      </c>
      <c r="D275" s="20">
        <f>осн!M275</f>
        <v>0</v>
      </c>
      <c r="E275">
        <f>осн!P275</f>
        <v>0</v>
      </c>
      <c r="F275" s="20" t="s">
        <v>842</v>
      </c>
      <c r="G275" s="20" t="s">
        <v>2</v>
      </c>
      <c r="H275" s="20" t="s">
        <v>843</v>
      </c>
      <c r="I275" s="20">
        <f>осн!B275</f>
        <v>0</v>
      </c>
      <c r="J275" s="20" t="s">
        <v>844</v>
      </c>
      <c r="K275" s="20" t="s">
        <v>0</v>
      </c>
      <c r="L275" s="20">
        <f>осн!K275</f>
        <v>0</v>
      </c>
      <c r="M275" s="20" t="s">
        <v>3</v>
      </c>
      <c r="N275" s="20" t="s">
        <v>841</v>
      </c>
      <c r="O275" s="20">
        <f>осн!L275</f>
        <v>0</v>
      </c>
      <c r="P275" s="20" t="s">
        <v>3</v>
      </c>
      <c r="Q275" s="20" t="s">
        <v>4</v>
      </c>
      <c r="R275" s="20">
        <f>осн!S275</f>
        <v>0</v>
      </c>
      <c r="S275" s="20" t="s">
        <v>173</v>
      </c>
      <c r="T275" s="23" t="s">
        <v>174</v>
      </c>
      <c r="U275">
        <f>осн!P275</f>
        <v>0</v>
      </c>
      <c r="V275" s="20" t="s">
        <v>175</v>
      </c>
      <c r="W275">
        <f>осн!G275</f>
        <v>0</v>
      </c>
      <c r="X275" s="20" t="s">
        <v>5</v>
      </c>
    </row>
    <row r="276" spans="1:24" x14ac:dyDescent="0.25">
      <c r="A276" s="20" t="s">
        <v>361</v>
      </c>
      <c r="B276" s="20" t="s">
        <v>636</v>
      </c>
      <c r="C276">
        <f>осн!AM276</f>
        <v>0</v>
      </c>
      <c r="D276" s="20">
        <f>осн!M276</f>
        <v>0</v>
      </c>
      <c r="E276">
        <f>осн!P276</f>
        <v>0</v>
      </c>
      <c r="F276" s="20" t="s">
        <v>842</v>
      </c>
      <c r="G276" s="20" t="s">
        <v>2</v>
      </c>
      <c r="H276" s="20" t="s">
        <v>843</v>
      </c>
      <c r="I276" s="20">
        <f>осн!B276</f>
        <v>0</v>
      </c>
      <c r="J276" s="20" t="s">
        <v>844</v>
      </c>
      <c r="K276" s="20" t="s">
        <v>0</v>
      </c>
      <c r="L276" s="20">
        <f>осн!K276</f>
        <v>0</v>
      </c>
      <c r="M276" s="20" t="s">
        <v>3</v>
      </c>
      <c r="N276" s="20" t="s">
        <v>841</v>
      </c>
      <c r="O276" s="20">
        <f>осн!L276</f>
        <v>0</v>
      </c>
      <c r="P276" s="20" t="s">
        <v>3</v>
      </c>
      <c r="Q276" s="20" t="s">
        <v>4</v>
      </c>
      <c r="R276" s="20">
        <f>осн!S276</f>
        <v>0</v>
      </c>
      <c r="S276" s="20" t="s">
        <v>173</v>
      </c>
      <c r="T276" s="23" t="s">
        <v>174</v>
      </c>
      <c r="U276">
        <f>осн!P276</f>
        <v>0</v>
      </c>
      <c r="V276" s="20" t="s">
        <v>175</v>
      </c>
      <c r="W276">
        <f>осн!G276</f>
        <v>0</v>
      </c>
      <c r="X276" s="20" t="s">
        <v>5</v>
      </c>
    </row>
    <row r="277" spans="1:24" x14ac:dyDescent="0.25">
      <c r="A277" s="20" t="s">
        <v>361</v>
      </c>
      <c r="B277" s="20" t="s">
        <v>637</v>
      </c>
      <c r="C277">
        <f>осн!AM277</f>
        <v>0</v>
      </c>
      <c r="D277" s="20">
        <f>осн!M277</f>
        <v>0</v>
      </c>
      <c r="E277">
        <f>осн!P277</f>
        <v>0</v>
      </c>
      <c r="F277" s="20" t="s">
        <v>842</v>
      </c>
      <c r="G277" s="20" t="s">
        <v>2</v>
      </c>
      <c r="H277" s="20" t="s">
        <v>843</v>
      </c>
      <c r="I277" s="20">
        <f>осн!B277</f>
        <v>0</v>
      </c>
      <c r="J277" s="20" t="s">
        <v>844</v>
      </c>
      <c r="K277" s="20" t="s">
        <v>0</v>
      </c>
      <c r="L277" s="20">
        <f>осн!K277</f>
        <v>0</v>
      </c>
      <c r="M277" s="20" t="s">
        <v>3</v>
      </c>
      <c r="N277" s="20" t="s">
        <v>841</v>
      </c>
      <c r="O277" s="20">
        <f>осн!L277</f>
        <v>0</v>
      </c>
      <c r="P277" s="20" t="s">
        <v>3</v>
      </c>
      <c r="Q277" s="20" t="s">
        <v>4</v>
      </c>
      <c r="R277" s="20">
        <f>осн!S277</f>
        <v>0</v>
      </c>
      <c r="S277" s="20" t="s">
        <v>173</v>
      </c>
      <c r="T277" s="23" t="s">
        <v>174</v>
      </c>
      <c r="U277">
        <f>осн!P277</f>
        <v>0</v>
      </c>
      <c r="V277" s="20" t="s">
        <v>175</v>
      </c>
      <c r="W277">
        <f>осн!G277</f>
        <v>0</v>
      </c>
      <c r="X277" s="20" t="s">
        <v>5</v>
      </c>
    </row>
    <row r="278" spans="1:24" x14ac:dyDescent="0.25">
      <c r="A278" s="20" t="s">
        <v>361</v>
      </c>
      <c r="B278" s="20" t="s">
        <v>638</v>
      </c>
      <c r="C278">
        <f>осн!AM278</f>
        <v>0</v>
      </c>
      <c r="D278" s="20">
        <f>осн!M278</f>
        <v>0</v>
      </c>
      <c r="E278">
        <f>осн!P278</f>
        <v>0</v>
      </c>
      <c r="F278" s="20" t="s">
        <v>842</v>
      </c>
      <c r="G278" s="20" t="s">
        <v>2</v>
      </c>
      <c r="H278" s="20" t="s">
        <v>843</v>
      </c>
      <c r="I278" s="20">
        <f>осн!B278</f>
        <v>0</v>
      </c>
      <c r="J278" s="20" t="s">
        <v>844</v>
      </c>
      <c r="K278" s="20" t="s">
        <v>0</v>
      </c>
      <c r="L278" s="20">
        <f>осн!K278</f>
        <v>0</v>
      </c>
      <c r="M278" s="20" t="s">
        <v>3</v>
      </c>
      <c r="N278" s="20" t="s">
        <v>841</v>
      </c>
      <c r="O278" s="20">
        <f>осн!L278</f>
        <v>0</v>
      </c>
      <c r="P278" s="20" t="s">
        <v>3</v>
      </c>
      <c r="Q278" s="20" t="s">
        <v>4</v>
      </c>
      <c r="R278" s="20">
        <f>осн!S278</f>
        <v>0</v>
      </c>
      <c r="S278" s="20" t="s">
        <v>173</v>
      </c>
      <c r="T278" s="23" t="s">
        <v>174</v>
      </c>
      <c r="U278">
        <f>осн!P278</f>
        <v>0</v>
      </c>
      <c r="V278" s="20" t="s">
        <v>175</v>
      </c>
      <c r="W278">
        <f>осн!G278</f>
        <v>0</v>
      </c>
      <c r="X278" s="20" t="s">
        <v>5</v>
      </c>
    </row>
    <row r="279" spans="1:24" x14ac:dyDescent="0.25">
      <c r="A279" s="20" t="s">
        <v>361</v>
      </c>
      <c r="B279" s="20" t="s">
        <v>639</v>
      </c>
      <c r="C279">
        <f>осн!AM279</f>
        <v>0</v>
      </c>
      <c r="D279" s="20">
        <f>осн!M279</f>
        <v>0</v>
      </c>
      <c r="E279">
        <f>осн!P279</f>
        <v>0</v>
      </c>
      <c r="F279" s="20" t="s">
        <v>842</v>
      </c>
      <c r="G279" s="20" t="s">
        <v>2</v>
      </c>
      <c r="H279" s="20" t="s">
        <v>843</v>
      </c>
      <c r="I279" s="20">
        <f>осн!B279</f>
        <v>0</v>
      </c>
      <c r="J279" s="20" t="s">
        <v>844</v>
      </c>
      <c r="K279" s="20" t="s">
        <v>0</v>
      </c>
      <c r="L279" s="20">
        <f>осн!K279</f>
        <v>0</v>
      </c>
      <c r="M279" s="20" t="s">
        <v>3</v>
      </c>
      <c r="N279" s="20" t="s">
        <v>841</v>
      </c>
      <c r="O279" s="20">
        <f>осн!L279</f>
        <v>0</v>
      </c>
      <c r="P279" s="20" t="s">
        <v>3</v>
      </c>
      <c r="Q279" s="20" t="s">
        <v>4</v>
      </c>
      <c r="R279" s="20">
        <f>осн!S279</f>
        <v>0</v>
      </c>
      <c r="S279" s="20" t="s">
        <v>173</v>
      </c>
      <c r="T279" s="23" t="s">
        <v>174</v>
      </c>
      <c r="U279">
        <f>осн!P279</f>
        <v>0</v>
      </c>
      <c r="V279" s="20" t="s">
        <v>175</v>
      </c>
      <c r="W279">
        <f>осн!G279</f>
        <v>0</v>
      </c>
      <c r="X279" s="20" t="s">
        <v>5</v>
      </c>
    </row>
    <row r="280" spans="1:24" x14ac:dyDescent="0.25">
      <c r="A280" s="20" t="s">
        <v>361</v>
      </c>
      <c r="B280" s="20" t="s">
        <v>640</v>
      </c>
      <c r="C280">
        <f>осн!AM280</f>
        <v>0</v>
      </c>
      <c r="D280" s="20">
        <f>осн!M280</f>
        <v>0</v>
      </c>
      <c r="E280">
        <f>осн!P280</f>
        <v>0</v>
      </c>
      <c r="F280" s="20" t="s">
        <v>842</v>
      </c>
      <c r="G280" s="20" t="s">
        <v>2</v>
      </c>
      <c r="H280" s="20" t="s">
        <v>843</v>
      </c>
      <c r="I280" s="20">
        <f>осн!B280</f>
        <v>0</v>
      </c>
      <c r="J280" s="20" t="s">
        <v>844</v>
      </c>
      <c r="K280" s="20" t="s">
        <v>0</v>
      </c>
      <c r="L280" s="20">
        <f>осн!K280</f>
        <v>0</v>
      </c>
      <c r="M280" s="20" t="s">
        <v>3</v>
      </c>
      <c r="N280" s="20" t="s">
        <v>841</v>
      </c>
      <c r="O280" s="20">
        <f>осн!L280</f>
        <v>0</v>
      </c>
      <c r="P280" s="20" t="s">
        <v>3</v>
      </c>
      <c r="Q280" s="20" t="s">
        <v>4</v>
      </c>
      <c r="R280" s="20">
        <f>осн!S280</f>
        <v>0</v>
      </c>
      <c r="S280" s="20" t="s">
        <v>173</v>
      </c>
      <c r="T280" s="23" t="s">
        <v>174</v>
      </c>
      <c r="U280">
        <f>осн!P280</f>
        <v>0</v>
      </c>
      <c r="V280" s="20" t="s">
        <v>175</v>
      </c>
      <c r="W280">
        <f>осн!G280</f>
        <v>0</v>
      </c>
      <c r="X280" s="20" t="s">
        <v>5</v>
      </c>
    </row>
    <row r="281" spans="1:24" x14ac:dyDescent="0.25">
      <c r="A281" s="20" t="s">
        <v>361</v>
      </c>
      <c r="B281" s="20" t="s">
        <v>641</v>
      </c>
      <c r="C281">
        <f>осн!AM281</f>
        <v>0</v>
      </c>
      <c r="D281" s="20">
        <f>осн!M281</f>
        <v>0</v>
      </c>
      <c r="E281">
        <f>осн!P281</f>
        <v>0</v>
      </c>
      <c r="F281" s="20" t="s">
        <v>842</v>
      </c>
      <c r="G281" s="20" t="s">
        <v>2</v>
      </c>
      <c r="H281" s="20" t="s">
        <v>843</v>
      </c>
      <c r="I281" s="20">
        <f>осн!B281</f>
        <v>0</v>
      </c>
      <c r="J281" s="20" t="s">
        <v>844</v>
      </c>
      <c r="K281" s="20" t="s">
        <v>0</v>
      </c>
      <c r="L281" s="20">
        <f>осн!K281</f>
        <v>0</v>
      </c>
      <c r="M281" s="20" t="s">
        <v>3</v>
      </c>
      <c r="N281" s="20" t="s">
        <v>841</v>
      </c>
      <c r="O281" s="20">
        <f>осн!L281</f>
        <v>0</v>
      </c>
      <c r="P281" s="20" t="s">
        <v>3</v>
      </c>
      <c r="Q281" s="20" t="s">
        <v>4</v>
      </c>
      <c r="R281" s="20">
        <f>осн!S281</f>
        <v>0</v>
      </c>
      <c r="S281" s="20" t="s">
        <v>173</v>
      </c>
      <c r="T281" s="23" t="s">
        <v>174</v>
      </c>
      <c r="U281">
        <f>осн!P281</f>
        <v>0</v>
      </c>
      <c r="V281" s="20" t="s">
        <v>175</v>
      </c>
      <c r="W281">
        <f>осн!G281</f>
        <v>0</v>
      </c>
      <c r="X281" s="20" t="s">
        <v>5</v>
      </c>
    </row>
    <row r="282" spans="1:24" x14ac:dyDescent="0.25">
      <c r="A282" s="20" t="s">
        <v>361</v>
      </c>
      <c r="B282" s="20" t="s">
        <v>642</v>
      </c>
      <c r="C282">
        <f>осн!AM282</f>
        <v>0</v>
      </c>
      <c r="D282" s="20">
        <f>осн!M282</f>
        <v>0</v>
      </c>
      <c r="E282">
        <f>осн!P282</f>
        <v>0</v>
      </c>
      <c r="F282" s="20" t="s">
        <v>842</v>
      </c>
      <c r="G282" s="20" t="s">
        <v>2</v>
      </c>
      <c r="H282" s="20" t="s">
        <v>843</v>
      </c>
      <c r="I282" s="20">
        <f>осн!B282</f>
        <v>0</v>
      </c>
      <c r="J282" s="20" t="s">
        <v>844</v>
      </c>
      <c r="K282" s="20" t="s">
        <v>0</v>
      </c>
      <c r="L282" s="20">
        <f>осн!K282</f>
        <v>0</v>
      </c>
      <c r="M282" s="20" t="s">
        <v>3</v>
      </c>
      <c r="N282" s="20" t="s">
        <v>841</v>
      </c>
      <c r="O282" s="20">
        <f>осн!L282</f>
        <v>0</v>
      </c>
      <c r="P282" s="20" t="s">
        <v>3</v>
      </c>
      <c r="Q282" s="20" t="s">
        <v>4</v>
      </c>
      <c r="R282" s="20">
        <f>осн!S282</f>
        <v>0</v>
      </c>
      <c r="S282" s="20" t="s">
        <v>173</v>
      </c>
      <c r="T282" s="23" t="s">
        <v>174</v>
      </c>
      <c r="U282">
        <f>осн!P282</f>
        <v>0</v>
      </c>
      <c r="V282" s="20" t="s">
        <v>175</v>
      </c>
      <c r="W282">
        <f>осн!G282</f>
        <v>0</v>
      </c>
      <c r="X282" s="20" t="s">
        <v>5</v>
      </c>
    </row>
    <row r="283" spans="1:24" x14ac:dyDescent="0.25">
      <c r="A283" s="20" t="s">
        <v>361</v>
      </c>
      <c r="B283" s="20" t="s">
        <v>643</v>
      </c>
      <c r="C283">
        <f>осн!AM283</f>
        <v>0</v>
      </c>
      <c r="D283" s="20">
        <f>осн!M283</f>
        <v>0</v>
      </c>
      <c r="E283">
        <f>осн!P283</f>
        <v>0</v>
      </c>
      <c r="F283" s="20" t="s">
        <v>842</v>
      </c>
      <c r="G283" s="20" t="s">
        <v>2</v>
      </c>
      <c r="H283" s="20" t="s">
        <v>843</v>
      </c>
      <c r="I283" s="20">
        <f>осн!B283</f>
        <v>0</v>
      </c>
      <c r="J283" s="20" t="s">
        <v>844</v>
      </c>
      <c r="K283" s="20" t="s">
        <v>0</v>
      </c>
      <c r="L283" s="20">
        <f>осн!K283</f>
        <v>0</v>
      </c>
      <c r="M283" s="20" t="s">
        <v>3</v>
      </c>
      <c r="N283" s="20" t="s">
        <v>841</v>
      </c>
      <c r="O283" s="20">
        <f>осн!L283</f>
        <v>0</v>
      </c>
      <c r="P283" s="20" t="s">
        <v>3</v>
      </c>
      <c r="Q283" s="20" t="s">
        <v>4</v>
      </c>
      <c r="R283" s="20">
        <f>осн!S283</f>
        <v>0</v>
      </c>
      <c r="S283" s="20" t="s">
        <v>173</v>
      </c>
      <c r="T283" s="23" t="s">
        <v>174</v>
      </c>
      <c r="U283">
        <f>осн!P283</f>
        <v>0</v>
      </c>
      <c r="V283" s="20" t="s">
        <v>175</v>
      </c>
      <c r="W283">
        <f>осн!G283</f>
        <v>0</v>
      </c>
      <c r="X283" s="20" t="s">
        <v>5</v>
      </c>
    </row>
    <row r="284" spans="1:24" x14ac:dyDescent="0.25">
      <c r="A284" s="20" t="s">
        <v>361</v>
      </c>
      <c r="B284" s="20" t="s">
        <v>644</v>
      </c>
      <c r="C284">
        <f>осн!AM284</f>
        <v>0</v>
      </c>
      <c r="D284" s="20">
        <f>осн!M284</f>
        <v>0</v>
      </c>
      <c r="E284">
        <f>осн!P284</f>
        <v>0</v>
      </c>
      <c r="F284" s="20" t="s">
        <v>842</v>
      </c>
      <c r="G284" s="20" t="s">
        <v>2</v>
      </c>
      <c r="H284" s="20" t="s">
        <v>843</v>
      </c>
      <c r="I284" s="20">
        <f>осн!B284</f>
        <v>0</v>
      </c>
      <c r="J284" s="20" t="s">
        <v>844</v>
      </c>
      <c r="K284" s="20" t="s">
        <v>0</v>
      </c>
      <c r="L284" s="20">
        <f>осн!K284</f>
        <v>0</v>
      </c>
      <c r="M284" s="20" t="s">
        <v>3</v>
      </c>
      <c r="N284" s="20" t="s">
        <v>841</v>
      </c>
      <c r="O284" s="20">
        <f>осн!L284</f>
        <v>0</v>
      </c>
      <c r="P284" s="20" t="s">
        <v>3</v>
      </c>
      <c r="Q284" s="20" t="s">
        <v>4</v>
      </c>
      <c r="R284" s="20">
        <f>осн!S284</f>
        <v>0</v>
      </c>
      <c r="S284" s="20" t="s">
        <v>173</v>
      </c>
      <c r="T284" s="23" t="s">
        <v>174</v>
      </c>
      <c r="U284">
        <f>осн!P284</f>
        <v>0</v>
      </c>
      <c r="V284" s="20" t="s">
        <v>175</v>
      </c>
      <c r="W284">
        <f>осн!G284</f>
        <v>0</v>
      </c>
      <c r="X284" s="20" t="s">
        <v>5</v>
      </c>
    </row>
    <row r="285" spans="1:24" x14ac:dyDescent="0.25">
      <c r="A285" s="20" t="s">
        <v>361</v>
      </c>
      <c r="B285" s="20" t="s">
        <v>645</v>
      </c>
      <c r="C285">
        <f>осн!AM285</f>
        <v>0</v>
      </c>
      <c r="D285" s="20">
        <f>осн!M285</f>
        <v>0</v>
      </c>
      <c r="E285">
        <f>осн!P285</f>
        <v>0</v>
      </c>
      <c r="F285" s="20" t="s">
        <v>842</v>
      </c>
      <c r="G285" s="20" t="s">
        <v>2</v>
      </c>
      <c r="H285" s="20" t="s">
        <v>843</v>
      </c>
      <c r="I285" s="20">
        <f>осн!B285</f>
        <v>0</v>
      </c>
      <c r="J285" s="20" t="s">
        <v>844</v>
      </c>
      <c r="K285" s="20" t="s">
        <v>0</v>
      </c>
      <c r="L285" s="20">
        <f>осн!K285</f>
        <v>0</v>
      </c>
      <c r="M285" s="20" t="s">
        <v>3</v>
      </c>
      <c r="N285" s="20" t="s">
        <v>841</v>
      </c>
      <c r="O285" s="20">
        <f>осн!L285</f>
        <v>0</v>
      </c>
      <c r="P285" s="20" t="s">
        <v>3</v>
      </c>
      <c r="Q285" s="20" t="s">
        <v>4</v>
      </c>
      <c r="R285" s="20">
        <f>осн!S285</f>
        <v>0</v>
      </c>
      <c r="S285" s="20" t="s">
        <v>173</v>
      </c>
      <c r="T285" s="23" t="s">
        <v>174</v>
      </c>
      <c r="U285">
        <f>осн!P285</f>
        <v>0</v>
      </c>
      <c r="V285" s="20" t="s">
        <v>175</v>
      </c>
      <c r="W285">
        <f>осн!G285</f>
        <v>0</v>
      </c>
      <c r="X285" s="20" t="s">
        <v>5</v>
      </c>
    </row>
    <row r="286" spans="1:24" x14ac:dyDescent="0.25">
      <c r="A286" s="20" t="s">
        <v>361</v>
      </c>
      <c r="B286" s="20" t="s">
        <v>646</v>
      </c>
      <c r="C286">
        <f>осн!AM286</f>
        <v>0</v>
      </c>
      <c r="D286" s="20">
        <f>осн!M286</f>
        <v>0</v>
      </c>
      <c r="E286">
        <f>осн!P286</f>
        <v>0</v>
      </c>
      <c r="F286" s="20" t="s">
        <v>842</v>
      </c>
      <c r="G286" s="20" t="s">
        <v>2</v>
      </c>
      <c r="H286" s="20" t="s">
        <v>843</v>
      </c>
      <c r="I286" s="20">
        <f>осн!B286</f>
        <v>0</v>
      </c>
      <c r="J286" s="20" t="s">
        <v>844</v>
      </c>
      <c r="K286" s="20" t="s">
        <v>0</v>
      </c>
      <c r="L286" s="20">
        <f>осн!K286</f>
        <v>0</v>
      </c>
      <c r="M286" s="20" t="s">
        <v>3</v>
      </c>
      <c r="N286" s="20" t="s">
        <v>841</v>
      </c>
      <c r="O286" s="20">
        <f>осн!L286</f>
        <v>0</v>
      </c>
      <c r="P286" s="20" t="s">
        <v>3</v>
      </c>
      <c r="Q286" s="20" t="s">
        <v>4</v>
      </c>
      <c r="R286" s="20">
        <f>осн!S286</f>
        <v>0</v>
      </c>
      <c r="S286" s="20" t="s">
        <v>173</v>
      </c>
      <c r="T286" s="23" t="s">
        <v>174</v>
      </c>
      <c r="U286">
        <f>осн!P286</f>
        <v>0</v>
      </c>
      <c r="V286" s="20" t="s">
        <v>175</v>
      </c>
      <c r="W286">
        <f>осн!G286</f>
        <v>0</v>
      </c>
      <c r="X286" s="20" t="s">
        <v>5</v>
      </c>
    </row>
    <row r="287" spans="1:24" x14ac:dyDescent="0.25">
      <c r="A287" s="20" t="s">
        <v>361</v>
      </c>
      <c r="B287" s="20" t="s">
        <v>647</v>
      </c>
      <c r="C287">
        <f>осн!AM287</f>
        <v>0</v>
      </c>
      <c r="D287" s="20">
        <f>осн!M287</f>
        <v>0</v>
      </c>
      <c r="E287">
        <f>осн!P287</f>
        <v>0</v>
      </c>
      <c r="F287" s="20" t="s">
        <v>842</v>
      </c>
      <c r="G287" s="20" t="s">
        <v>2</v>
      </c>
      <c r="H287" s="20" t="s">
        <v>843</v>
      </c>
      <c r="I287" s="20">
        <f>осн!B287</f>
        <v>0</v>
      </c>
      <c r="J287" s="20" t="s">
        <v>844</v>
      </c>
      <c r="K287" s="20" t="s">
        <v>0</v>
      </c>
      <c r="L287" s="20">
        <f>осн!K287</f>
        <v>0</v>
      </c>
      <c r="M287" s="20" t="s">
        <v>3</v>
      </c>
      <c r="N287" s="20" t="s">
        <v>841</v>
      </c>
      <c r="O287" s="20">
        <f>осн!L287</f>
        <v>0</v>
      </c>
      <c r="P287" s="20" t="s">
        <v>3</v>
      </c>
      <c r="Q287" s="20" t="s">
        <v>4</v>
      </c>
      <c r="R287" s="20">
        <f>осн!S287</f>
        <v>0</v>
      </c>
      <c r="S287" s="20" t="s">
        <v>173</v>
      </c>
      <c r="T287" s="23" t="s">
        <v>174</v>
      </c>
      <c r="U287">
        <f>осн!P287</f>
        <v>0</v>
      </c>
      <c r="V287" s="20" t="s">
        <v>175</v>
      </c>
      <c r="W287">
        <f>осн!G287</f>
        <v>0</v>
      </c>
      <c r="X287" s="20" t="s">
        <v>5</v>
      </c>
    </row>
    <row r="288" spans="1:24" x14ac:dyDescent="0.25">
      <c r="A288" s="20" t="s">
        <v>361</v>
      </c>
      <c r="B288" s="20" t="s">
        <v>648</v>
      </c>
      <c r="C288">
        <f>осн!AM288</f>
        <v>0</v>
      </c>
      <c r="D288" s="20">
        <f>осн!M288</f>
        <v>0</v>
      </c>
      <c r="E288">
        <f>осн!P288</f>
        <v>0</v>
      </c>
      <c r="F288" s="20" t="s">
        <v>842</v>
      </c>
      <c r="G288" s="20" t="s">
        <v>2</v>
      </c>
      <c r="H288" s="20" t="s">
        <v>843</v>
      </c>
      <c r="I288" s="20">
        <f>осн!B288</f>
        <v>0</v>
      </c>
      <c r="J288" s="20" t="s">
        <v>844</v>
      </c>
      <c r="K288" s="20" t="s">
        <v>0</v>
      </c>
      <c r="L288" s="20">
        <f>осн!K288</f>
        <v>0</v>
      </c>
      <c r="M288" s="20" t="s">
        <v>3</v>
      </c>
      <c r="N288" s="20" t="s">
        <v>841</v>
      </c>
      <c r="O288" s="20">
        <f>осн!L288</f>
        <v>0</v>
      </c>
      <c r="P288" s="20" t="s">
        <v>3</v>
      </c>
      <c r="Q288" s="20" t="s">
        <v>4</v>
      </c>
      <c r="R288" s="20">
        <f>осн!S288</f>
        <v>0</v>
      </c>
      <c r="S288" s="20" t="s">
        <v>173</v>
      </c>
      <c r="T288" s="23" t="s">
        <v>174</v>
      </c>
      <c r="U288">
        <f>осн!P288</f>
        <v>0</v>
      </c>
      <c r="V288" s="20" t="s">
        <v>175</v>
      </c>
      <c r="W288">
        <f>осн!G288</f>
        <v>0</v>
      </c>
      <c r="X288" s="20" t="s">
        <v>5</v>
      </c>
    </row>
    <row r="289" spans="1:24" x14ac:dyDescent="0.25">
      <c r="A289" s="20" t="s">
        <v>361</v>
      </c>
      <c r="B289" s="20" t="s">
        <v>649</v>
      </c>
      <c r="C289">
        <f>осн!AM289</f>
        <v>0</v>
      </c>
      <c r="D289" s="20">
        <f>осн!M289</f>
        <v>0</v>
      </c>
      <c r="E289">
        <f>осн!P289</f>
        <v>0</v>
      </c>
      <c r="F289" s="20" t="s">
        <v>842</v>
      </c>
      <c r="G289" s="20" t="s">
        <v>2</v>
      </c>
      <c r="H289" s="20" t="s">
        <v>843</v>
      </c>
      <c r="I289" s="20">
        <f>осн!B289</f>
        <v>0</v>
      </c>
      <c r="J289" s="20" t="s">
        <v>844</v>
      </c>
      <c r="K289" s="20" t="s">
        <v>0</v>
      </c>
      <c r="L289" s="20">
        <f>осн!K289</f>
        <v>0</v>
      </c>
      <c r="M289" s="20" t="s">
        <v>3</v>
      </c>
      <c r="N289" s="20" t="s">
        <v>841</v>
      </c>
      <c r="O289" s="20">
        <f>осн!L289</f>
        <v>0</v>
      </c>
      <c r="P289" s="20" t="s">
        <v>3</v>
      </c>
      <c r="Q289" s="20" t="s">
        <v>4</v>
      </c>
      <c r="R289" s="20">
        <f>осн!S289</f>
        <v>0</v>
      </c>
      <c r="S289" s="20" t="s">
        <v>173</v>
      </c>
      <c r="T289" s="23" t="s">
        <v>174</v>
      </c>
      <c r="U289">
        <f>осн!P289</f>
        <v>0</v>
      </c>
      <c r="V289" s="20" t="s">
        <v>175</v>
      </c>
      <c r="W289">
        <f>осн!G289</f>
        <v>0</v>
      </c>
      <c r="X289" s="20" t="s">
        <v>5</v>
      </c>
    </row>
    <row r="290" spans="1:24" x14ac:dyDescent="0.25">
      <c r="A290" s="20" t="s">
        <v>361</v>
      </c>
      <c r="B290" s="20" t="s">
        <v>650</v>
      </c>
      <c r="C290">
        <f>осн!AM290</f>
        <v>0</v>
      </c>
      <c r="D290" s="20">
        <f>осн!M290</f>
        <v>0</v>
      </c>
      <c r="E290">
        <f>осн!P290</f>
        <v>0</v>
      </c>
      <c r="F290" s="20" t="s">
        <v>842</v>
      </c>
      <c r="G290" s="20" t="s">
        <v>2</v>
      </c>
      <c r="H290" s="20" t="s">
        <v>843</v>
      </c>
      <c r="I290" s="20">
        <f>осн!B290</f>
        <v>0</v>
      </c>
      <c r="J290" s="20" t="s">
        <v>844</v>
      </c>
      <c r="K290" s="20" t="s">
        <v>0</v>
      </c>
      <c r="L290" s="20">
        <f>осн!K290</f>
        <v>0</v>
      </c>
      <c r="M290" s="20" t="s">
        <v>3</v>
      </c>
      <c r="N290" s="20" t="s">
        <v>841</v>
      </c>
      <c r="O290" s="20">
        <f>осн!L290</f>
        <v>0</v>
      </c>
      <c r="P290" s="20" t="s">
        <v>3</v>
      </c>
      <c r="Q290" s="20" t="s">
        <v>4</v>
      </c>
      <c r="R290" s="20">
        <f>осн!S290</f>
        <v>0</v>
      </c>
      <c r="S290" s="20" t="s">
        <v>173</v>
      </c>
      <c r="T290" s="23" t="s">
        <v>174</v>
      </c>
      <c r="U290">
        <f>осн!P290</f>
        <v>0</v>
      </c>
      <c r="V290" s="20" t="s">
        <v>175</v>
      </c>
      <c r="W290">
        <f>осн!G290</f>
        <v>0</v>
      </c>
      <c r="X290" s="20" t="s">
        <v>5</v>
      </c>
    </row>
    <row r="291" spans="1:24" x14ac:dyDescent="0.25">
      <c r="A291" s="20" t="s">
        <v>361</v>
      </c>
      <c r="B291" s="20" t="s">
        <v>651</v>
      </c>
      <c r="C291">
        <f>осн!AM291</f>
        <v>0</v>
      </c>
      <c r="D291" s="20">
        <f>осн!M291</f>
        <v>0</v>
      </c>
      <c r="E291">
        <f>осн!P291</f>
        <v>0</v>
      </c>
      <c r="F291" s="20" t="s">
        <v>842</v>
      </c>
      <c r="G291" s="20" t="s">
        <v>2</v>
      </c>
      <c r="H291" s="20" t="s">
        <v>843</v>
      </c>
      <c r="I291" s="20">
        <f>осн!B291</f>
        <v>0</v>
      </c>
      <c r="J291" s="20" t="s">
        <v>844</v>
      </c>
      <c r="K291" s="20" t="s">
        <v>0</v>
      </c>
      <c r="L291" s="20">
        <f>осн!K291</f>
        <v>0</v>
      </c>
      <c r="M291" s="20" t="s">
        <v>3</v>
      </c>
      <c r="N291" s="20" t="s">
        <v>841</v>
      </c>
      <c r="O291" s="20">
        <f>осн!L291</f>
        <v>0</v>
      </c>
      <c r="P291" s="20" t="s">
        <v>3</v>
      </c>
      <c r="Q291" s="20" t="s">
        <v>4</v>
      </c>
      <c r="R291" s="20">
        <f>осн!S291</f>
        <v>0</v>
      </c>
      <c r="S291" s="20" t="s">
        <v>173</v>
      </c>
      <c r="T291" s="23" t="s">
        <v>174</v>
      </c>
      <c r="U291">
        <f>осн!P291</f>
        <v>0</v>
      </c>
      <c r="V291" s="20" t="s">
        <v>175</v>
      </c>
      <c r="W291">
        <f>осн!G291</f>
        <v>0</v>
      </c>
      <c r="X291" s="20" t="s">
        <v>5</v>
      </c>
    </row>
    <row r="292" spans="1:24" x14ac:dyDescent="0.25">
      <c r="A292" s="20" t="s">
        <v>361</v>
      </c>
      <c r="B292" s="20" t="s">
        <v>652</v>
      </c>
      <c r="C292">
        <f>осн!AM292</f>
        <v>0</v>
      </c>
      <c r="D292" s="20">
        <f>осн!M292</f>
        <v>0</v>
      </c>
      <c r="E292">
        <f>осн!P292</f>
        <v>0</v>
      </c>
      <c r="F292" s="20" t="s">
        <v>842</v>
      </c>
      <c r="G292" s="20" t="s">
        <v>2</v>
      </c>
      <c r="H292" s="20" t="s">
        <v>843</v>
      </c>
      <c r="I292" s="20">
        <f>осн!B292</f>
        <v>0</v>
      </c>
      <c r="J292" s="20" t="s">
        <v>844</v>
      </c>
      <c r="K292" s="20" t="s">
        <v>0</v>
      </c>
      <c r="L292" s="20">
        <f>осн!K292</f>
        <v>0</v>
      </c>
      <c r="M292" s="20" t="s">
        <v>3</v>
      </c>
      <c r="N292" s="20" t="s">
        <v>841</v>
      </c>
      <c r="O292" s="20">
        <f>осн!L292</f>
        <v>0</v>
      </c>
      <c r="P292" s="20" t="s">
        <v>3</v>
      </c>
      <c r="Q292" s="20" t="s">
        <v>4</v>
      </c>
      <c r="R292" s="20">
        <f>осн!S292</f>
        <v>0</v>
      </c>
      <c r="S292" s="20" t="s">
        <v>173</v>
      </c>
      <c r="T292" s="23" t="s">
        <v>174</v>
      </c>
      <c r="U292">
        <f>осн!P292</f>
        <v>0</v>
      </c>
      <c r="V292" s="20" t="s">
        <v>175</v>
      </c>
      <c r="W292">
        <f>осн!G292</f>
        <v>0</v>
      </c>
      <c r="X292" s="20" t="s">
        <v>5</v>
      </c>
    </row>
    <row r="293" spans="1:24" x14ac:dyDescent="0.25">
      <c r="A293" s="20" t="s">
        <v>361</v>
      </c>
      <c r="B293" s="20" t="s">
        <v>653</v>
      </c>
      <c r="C293">
        <f>осн!AM293</f>
        <v>0</v>
      </c>
      <c r="D293" s="20">
        <f>осн!M293</f>
        <v>0</v>
      </c>
      <c r="E293">
        <f>осн!P293</f>
        <v>0</v>
      </c>
      <c r="F293" s="20" t="s">
        <v>842</v>
      </c>
      <c r="G293" s="20" t="s">
        <v>2</v>
      </c>
      <c r="H293" s="20" t="s">
        <v>843</v>
      </c>
      <c r="I293" s="20">
        <f>осн!B293</f>
        <v>0</v>
      </c>
      <c r="J293" s="20" t="s">
        <v>844</v>
      </c>
      <c r="K293" s="20" t="s">
        <v>0</v>
      </c>
      <c r="L293" s="20">
        <f>осн!K293</f>
        <v>0</v>
      </c>
      <c r="M293" s="20" t="s">
        <v>3</v>
      </c>
      <c r="N293" s="20" t="s">
        <v>841</v>
      </c>
      <c r="O293" s="20">
        <f>осн!L293</f>
        <v>0</v>
      </c>
      <c r="P293" s="20" t="s">
        <v>3</v>
      </c>
      <c r="Q293" s="20" t="s">
        <v>4</v>
      </c>
      <c r="R293" s="20">
        <f>осн!S293</f>
        <v>0</v>
      </c>
      <c r="S293" s="20" t="s">
        <v>173</v>
      </c>
      <c r="T293" s="23" t="s">
        <v>174</v>
      </c>
      <c r="U293">
        <f>осн!P293</f>
        <v>0</v>
      </c>
      <c r="V293" s="20" t="s">
        <v>175</v>
      </c>
      <c r="W293">
        <f>осн!G293</f>
        <v>0</v>
      </c>
      <c r="X293" s="20" t="s">
        <v>5</v>
      </c>
    </row>
    <row r="294" spans="1:24" x14ac:dyDescent="0.25">
      <c r="A294" s="20" t="s">
        <v>361</v>
      </c>
      <c r="B294" s="20" t="s">
        <v>654</v>
      </c>
      <c r="C294">
        <f>осн!AM294</f>
        <v>0</v>
      </c>
      <c r="D294" s="20">
        <f>осн!M294</f>
        <v>0</v>
      </c>
      <c r="E294">
        <f>осн!P294</f>
        <v>0</v>
      </c>
      <c r="F294" s="20" t="s">
        <v>842</v>
      </c>
      <c r="G294" s="20" t="s">
        <v>2</v>
      </c>
      <c r="H294" s="20" t="s">
        <v>843</v>
      </c>
      <c r="I294" s="20">
        <f>осн!B294</f>
        <v>0</v>
      </c>
      <c r="J294" s="20" t="s">
        <v>844</v>
      </c>
      <c r="K294" s="20" t="s">
        <v>0</v>
      </c>
      <c r="L294" s="20">
        <f>осн!K294</f>
        <v>0</v>
      </c>
      <c r="M294" s="20" t="s">
        <v>3</v>
      </c>
      <c r="N294" s="20" t="s">
        <v>841</v>
      </c>
      <c r="O294" s="20">
        <f>осн!L294</f>
        <v>0</v>
      </c>
      <c r="P294" s="20" t="s">
        <v>3</v>
      </c>
      <c r="Q294" s="20" t="s">
        <v>4</v>
      </c>
      <c r="R294" s="20">
        <f>осн!S294</f>
        <v>0</v>
      </c>
      <c r="S294" s="20" t="s">
        <v>173</v>
      </c>
      <c r="T294" s="23" t="s">
        <v>174</v>
      </c>
      <c r="U294">
        <f>осн!P294</f>
        <v>0</v>
      </c>
      <c r="V294" s="20" t="s">
        <v>175</v>
      </c>
      <c r="W294">
        <f>осн!G294</f>
        <v>0</v>
      </c>
      <c r="X294" s="20" t="s">
        <v>5</v>
      </c>
    </row>
    <row r="295" spans="1:24" x14ac:dyDescent="0.25">
      <c r="A295" s="20" t="s">
        <v>361</v>
      </c>
      <c r="B295" s="20" t="s">
        <v>655</v>
      </c>
      <c r="C295">
        <f>осн!AM295</f>
        <v>0</v>
      </c>
      <c r="D295" s="20">
        <f>осн!M295</f>
        <v>0</v>
      </c>
      <c r="E295">
        <f>осн!P295</f>
        <v>0</v>
      </c>
      <c r="F295" s="20" t="s">
        <v>842</v>
      </c>
      <c r="G295" s="20" t="s">
        <v>2</v>
      </c>
      <c r="H295" s="20" t="s">
        <v>843</v>
      </c>
      <c r="I295" s="20">
        <f>осн!B295</f>
        <v>0</v>
      </c>
      <c r="J295" s="20" t="s">
        <v>844</v>
      </c>
      <c r="K295" s="20" t="s">
        <v>0</v>
      </c>
      <c r="L295" s="20">
        <f>осн!K295</f>
        <v>0</v>
      </c>
      <c r="M295" s="20" t="s">
        <v>3</v>
      </c>
      <c r="N295" s="20" t="s">
        <v>841</v>
      </c>
      <c r="O295" s="20">
        <f>осн!L295</f>
        <v>0</v>
      </c>
      <c r="P295" s="20" t="s">
        <v>3</v>
      </c>
      <c r="Q295" s="20" t="s">
        <v>4</v>
      </c>
      <c r="R295" s="20">
        <f>осн!S295</f>
        <v>0</v>
      </c>
      <c r="S295" s="20" t="s">
        <v>173</v>
      </c>
      <c r="T295" s="23" t="s">
        <v>174</v>
      </c>
      <c r="U295">
        <f>осн!P295</f>
        <v>0</v>
      </c>
      <c r="V295" s="20" t="s">
        <v>175</v>
      </c>
      <c r="W295">
        <f>осн!G295</f>
        <v>0</v>
      </c>
      <c r="X295" s="20" t="s">
        <v>5</v>
      </c>
    </row>
    <row r="296" spans="1:24" x14ac:dyDescent="0.25">
      <c r="A296" s="20" t="s">
        <v>361</v>
      </c>
      <c r="B296" s="20" t="s">
        <v>656</v>
      </c>
      <c r="C296">
        <f>осн!AM296</f>
        <v>0</v>
      </c>
      <c r="D296" s="20">
        <f>осн!M296</f>
        <v>0</v>
      </c>
      <c r="E296">
        <f>осн!P296</f>
        <v>0</v>
      </c>
      <c r="F296" s="20" t="s">
        <v>842</v>
      </c>
      <c r="G296" s="20" t="s">
        <v>2</v>
      </c>
      <c r="H296" s="20" t="s">
        <v>843</v>
      </c>
      <c r="I296" s="20">
        <f>осн!B296</f>
        <v>0</v>
      </c>
      <c r="J296" s="20" t="s">
        <v>844</v>
      </c>
      <c r="K296" s="20" t="s">
        <v>0</v>
      </c>
      <c r="L296" s="20">
        <f>осн!K296</f>
        <v>0</v>
      </c>
      <c r="M296" s="20" t="s">
        <v>3</v>
      </c>
      <c r="N296" s="20" t="s">
        <v>841</v>
      </c>
      <c r="O296" s="20">
        <f>осн!L296</f>
        <v>0</v>
      </c>
      <c r="P296" s="20" t="s">
        <v>3</v>
      </c>
      <c r="Q296" s="20" t="s">
        <v>4</v>
      </c>
      <c r="R296" s="20">
        <f>осн!S296</f>
        <v>0</v>
      </c>
      <c r="S296" s="20" t="s">
        <v>173</v>
      </c>
      <c r="T296" s="23" t="s">
        <v>174</v>
      </c>
      <c r="U296">
        <f>осн!P296</f>
        <v>0</v>
      </c>
      <c r="V296" s="20" t="s">
        <v>175</v>
      </c>
      <c r="W296">
        <f>осн!G296</f>
        <v>0</v>
      </c>
      <c r="X296" s="20" t="s">
        <v>5</v>
      </c>
    </row>
    <row r="297" spans="1:24" x14ac:dyDescent="0.25">
      <c r="A297" s="20" t="s">
        <v>361</v>
      </c>
      <c r="B297" s="20" t="s">
        <v>657</v>
      </c>
      <c r="C297">
        <f>осн!AM297</f>
        <v>0</v>
      </c>
      <c r="D297" s="20">
        <f>осн!M297</f>
        <v>0</v>
      </c>
      <c r="E297">
        <f>осн!P297</f>
        <v>0</v>
      </c>
      <c r="F297" s="20" t="s">
        <v>842</v>
      </c>
      <c r="G297" s="20" t="s">
        <v>2</v>
      </c>
      <c r="H297" s="20" t="s">
        <v>843</v>
      </c>
      <c r="I297" s="20">
        <f>осн!B297</f>
        <v>0</v>
      </c>
      <c r="J297" s="20" t="s">
        <v>844</v>
      </c>
      <c r="K297" s="20" t="s">
        <v>0</v>
      </c>
      <c r="L297" s="20">
        <f>осн!K297</f>
        <v>0</v>
      </c>
      <c r="M297" s="20" t="s">
        <v>3</v>
      </c>
      <c r="N297" s="20" t="s">
        <v>841</v>
      </c>
      <c r="O297" s="20">
        <f>осн!L297</f>
        <v>0</v>
      </c>
      <c r="P297" s="20" t="s">
        <v>3</v>
      </c>
      <c r="Q297" s="20" t="s">
        <v>4</v>
      </c>
      <c r="R297" s="20">
        <f>осн!S297</f>
        <v>0</v>
      </c>
      <c r="S297" s="20" t="s">
        <v>173</v>
      </c>
      <c r="T297" s="23" t="s">
        <v>174</v>
      </c>
      <c r="U297">
        <f>осн!P297</f>
        <v>0</v>
      </c>
      <c r="V297" s="20" t="s">
        <v>175</v>
      </c>
      <c r="W297">
        <f>осн!G297</f>
        <v>0</v>
      </c>
      <c r="X297" s="20" t="s">
        <v>5</v>
      </c>
    </row>
    <row r="298" spans="1:24" x14ac:dyDescent="0.25">
      <c r="A298" s="20" t="s">
        <v>361</v>
      </c>
      <c r="B298" s="20" t="s">
        <v>658</v>
      </c>
      <c r="C298">
        <f>осн!AM298</f>
        <v>0</v>
      </c>
      <c r="D298" s="20">
        <f>осн!M298</f>
        <v>0</v>
      </c>
      <c r="E298">
        <f>осн!P298</f>
        <v>0</v>
      </c>
      <c r="F298" s="20" t="s">
        <v>842</v>
      </c>
      <c r="G298" s="20" t="s">
        <v>2</v>
      </c>
      <c r="H298" s="20" t="s">
        <v>843</v>
      </c>
      <c r="I298" s="20">
        <f>осн!B298</f>
        <v>0</v>
      </c>
      <c r="J298" s="20" t="s">
        <v>844</v>
      </c>
      <c r="K298" s="20" t="s">
        <v>0</v>
      </c>
      <c r="L298" s="20">
        <f>осн!K298</f>
        <v>0</v>
      </c>
      <c r="M298" s="20" t="s">
        <v>3</v>
      </c>
      <c r="N298" s="20" t="s">
        <v>841</v>
      </c>
      <c r="O298" s="20">
        <f>осн!L298</f>
        <v>0</v>
      </c>
      <c r="P298" s="20" t="s">
        <v>3</v>
      </c>
      <c r="Q298" s="20" t="s">
        <v>4</v>
      </c>
      <c r="R298" s="20">
        <f>осн!S298</f>
        <v>0</v>
      </c>
      <c r="S298" s="20" t="s">
        <v>173</v>
      </c>
      <c r="T298" s="23" t="s">
        <v>174</v>
      </c>
      <c r="U298">
        <f>осн!P298</f>
        <v>0</v>
      </c>
      <c r="V298" s="20" t="s">
        <v>175</v>
      </c>
      <c r="W298">
        <f>осн!G298</f>
        <v>0</v>
      </c>
      <c r="X298" s="20" t="s">
        <v>5</v>
      </c>
    </row>
    <row r="299" spans="1:24" x14ac:dyDescent="0.25">
      <c r="A299" s="20" t="s">
        <v>361</v>
      </c>
      <c r="B299" s="20" t="s">
        <v>659</v>
      </c>
      <c r="C299">
        <f>осн!AM299</f>
        <v>0</v>
      </c>
      <c r="D299" s="20">
        <f>осн!M299</f>
        <v>0</v>
      </c>
      <c r="E299">
        <f>осн!P299</f>
        <v>0</v>
      </c>
      <c r="F299" s="20" t="s">
        <v>842</v>
      </c>
      <c r="G299" s="20" t="s">
        <v>2</v>
      </c>
      <c r="H299" s="20" t="s">
        <v>843</v>
      </c>
      <c r="I299" s="20">
        <f>осн!B299</f>
        <v>0</v>
      </c>
      <c r="J299" s="20" t="s">
        <v>844</v>
      </c>
      <c r="K299" s="20" t="s">
        <v>0</v>
      </c>
      <c r="L299" s="20">
        <f>осн!K299</f>
        <v>0</v>
      </c>
      <c r="M299" s="20" t="s">
        <v>3</v>
      </c>
      <c r="N299" s="20" t="s">
        <v>841</v>
      </c>
      <c r="O299" s="20">
        <f>осн!L299</f>
        <v>0</v>
      </c>
      <c r="P299" s="20" t="s">
        <v>3</v>
      </c>
      <c r="Q299" s="20" t="s">
        <v>4</v>
      </c>
      <c r="R299" s="20">
        <f>осн!S299</f>
        <v>0</v>
      </c>
      <c r="S299" s="20" t="s">
        <v>173</v>
      </c>
      <c r="T299" s="23" t="s">
        <v>174</v>
      </c>
      <c r="U299">
        <f>осн!P299</f>
        <v>0</v>
      </c>
      <c r="V299" s="20" t="s">
        <v>175</v>
      </c>
      <c r="W299">
        <f>осн!G299</f>
        <v>0</v>
      </c>
      <c r="X299" s="20" t="s">
        <v>5</v>
      </c>
    </row>
    <row r="300" spans="1:24" x14ac:dyDescent="0.25">
      <c r="A300" s="20" t="s">
        <v>361</v>
      </c>
      <c r="B300" s="20" t="s">
        <v>660</v>
      </c>
      <c r="C300">
        <f>осн!AM300</f>
        <v>0</v>
      </c>
      <c r="D300" s="20">
        <f>осн!M300</f>
        <v>0</v>
      </c>
      <c r="E300">
        <f>осн!P300</f>
        <v>0</v>
      </c>
      <c r="F300" s="20" t="s">
        <v>842</v>
      </c>
      <c r="G300" s="20" t="s">
        <v>2</v>
      </c>
      <c r="H300" s="20" t="s">
        <v>843</v>
      </c>
      <c r="I300" s="20">
        <f>осн!B300</f>
        <v>0</v>
      </c>
      <c r="J300" s="20" t="s">
        <v>844</v>
      </c>
      <c r="K300" s="20" t="s">
        <v>0</v>
      </c>
      <c r="L300" s="20">
        <f>осн!K300</f>
        <v>0</v>
      </c>
      <c r="M300" s="20" t="s">
        <v>3</v>
      </c>
      <c r="N300" s="20" t="s">
        <v>841</v>
      </c>
      <c r="O300" s="20">
        <f>осн!L300</f>
        <v>0</v>
      </c>
      <c r="P300" s="20" t="s">
        <v>3</v>
      </c>
      <c r="Q300" s="20" t="s">
        <v>4</v>
      </c>
      <c r="R300" s="20">
        <f>осн!S300</f>
        <v>0</v>
      </c>
      <c r="S300" s="20" t="s">
        <v>173</v>
      </c>
      <c r="T300" s="23" t="s">
        <v>174</v>
      </c>
      <c r="U300">
        <f>осн!P300</f>
        <v>0</v>
      </c>
      <c r="V300" s="20" t="s">
        <v>175</v>
      </c>
      <c r="W300">
        <f>осн!G300</f>
        <v>0</v>
      </c>
      <c r="X300" s="20" t="s">
        <v>5</v>
      </c>
    </row>
    <row r="301" spans="1:24" x14ac:dyDescent="0.25">
      <c r="A301" s="20" t="s">
        <v>361</v>
      </c>
      <c r="B301" s="20" t="s">
        <v>661</v>
      </c>
      <c r="C301">
        <f>осн!AM301</f>
        <v>0</v>
      </c>
      <c r="D301" s="20">
        <f>осн!M301</f>
        <v>0</v>
      </c>
      <c r="E301">
        <f>осн!P301</f>
        <v>0</v>
      </c>
      <c r="F301" s="20" t="s">
        <v>842</v>
      </c>
      <c r="G301" s="20" t="s">
        <v>2</v>
      </c>
      <c r="H301" s="20" t="s">
        <v>843</v>
      </c>
      <c r="I301" s="20">
        <f>осн!B301</f>
        <v>0</v>
      </c>
      <c r="J301" s="20" t="s">
        <v>844</v>
      </c>
      <c r="K301" s="20" t="s">
        <v>0</v>
      </c>
      <c r="L301" s="20">
        <f>осн!K301</f>
        <v>0</v>
      </c>
      <c r="M301" s="20" t="s">
        <v>3</v>
      </c>
      <c r="N301" s="20" t="s">
        <v>841</v>
      </c>
      <c r="O301" s="20">
        <f>осн!L301</f>
        <v>0</v>
      </c>
      <c r="P301" s="20" t="s">
        <v>3</v>
      </c>
      <c r="Q301" s="20" t="s">
        <v>4</v>
      </c>
      <c r="R301" s="20">
        <f>осн!S301</f>
        <v>0</v>
      </c>
      <c r="S301" s="20" t="s">
        <v>173</v>
      </c>
      <c r="T301" s="23" t="s">
        <v>174</v>
      </c>
      <c r="U301">
        <f>осн!P301</f>
        <v>0</v>
      </c>
      <c r="V301" s="20" t="s">
        <v>175</v>
      </c>
      <c r="W301">
        <f>осн!G301</f>
        <v>0</v>
      </c>
      <c r="X301" s="20" t="s">
        <v>5</v>
      </c>
    </row>
    <row r="302" spans="1:24" x14ac:dyDescent="0.25">
      <c r="A302" s="20" t="s">
        <v>361</v>
      </c>
      <c r="B302" s="20" t="s">
        <v>662</v>
      </c>
      <c r="C302">
        <f>осн!AM302</f>
        <v>0</v>
      </c>
      <c r="D302" s="20">
        <f>осн!M302</f>
        <v>0</v>
      </c>
      <c r="E302">
        <f>осн!P302</f>
        <v>0</v>
      </c>
      <c r="F302" s="20" t="s">
        <v>842</v>
      </c>
      <c r="G302" s="20" t="s">
        <v>2</v>
      </c>
      <c r="H302" s="20" t="s">
        <v>843</v>
      </c>
      <c r="I302" s="20">
        <f>осн!B302</f>
        <v>0</v>
      </c>
      <c r="J302" s="20" t="s">
        <v>844</v>
      </c>
      <c r="K302" s="20" t="s">
        <v>0</v>
      </c>
      <c r="L302" s="20">
        <f>осн!K302</f>
        <v>0</v>
      </c>
      <c r="M302" s="20" t="s">
        <v>3</v>
      </c>
      <c r="N302" s="20" t="s">
        <v>841</v>
      </c>
      <c r="O302" s="20">
        <f>осн!L302</f>
        <v>0</v>
      </c>
      <c r="P302" s="20" t="s">
        <v>3</v>
      </c>
      <c r="Q302" s="20" t="s">
        <v>4</v>
      </c>
      <c r="R302" s="20">
        <f>осн!S302</f>
        <v>0</v>
      </c>
      <c r="S302" s="20" t="s">
        <v>173</v>
      </c>
      <c r="T302" s="23" t="s">
        <v>174</v>
      </c>
      <c r="U302">
        <f>осн!P302</f>
        <v>0</v>
      </c>
      <c r="V302" s="20" t="s">
        <v>175</v>
      </c>
      <c r="W302">
        <f>осн!G302</f>
        <v>0</v>
      </c>
      <c r="X302" s="20" t="s">
        <v>5</v>
      </c>
    </row>
    <row r="303" spans="1:24" x14ac:dyDescent="0.25">
      <c r="A303" s="20" t="s">
        <v>361</v>
      </c>
      <c r="B303" s="20" t="s">
        <v>663</v>
      </c>
      <c r="C303">
        <f>осн!AM303</f>
        <v>0</v>
      </c>
      <c r="D303" s="20">
        <f>осн!M303</f>
        <v>0</v>
      </c>
      <c r="E303">
        <f>осн!P303</f>
        <v>0</v>
      </c>
      <c r="F303" s="20" t="s">
        <v>842</v>
      </c>
      <c r="G303" s="20" t="s">
        <v>2</v>
      </c>
      <c r="H303" s="20" t="s">
        <v>843</v>
      </c>
      <c r="I303" s="20">
        <f>осн!B303</f>
        <v>0</v>
      </c>
      <c r="J303" s="20" t="s">
        <v>844</v>
      </c>
      <c r="K303" s="20" t="s">
        <v>0</v>
      </c>
      <c r="L303" s="20">
        <f>осн!K303</f>
        <v>0</v>
      </c>
      <c r="M303" s="20" t="s">
        <v>3</v>
      </c>
      <c r="N303" s="20" t="s">
        <v>841</v>
      </c>
      <c r="O303" s="20">
        <f>осн!L303</f>
        <v>0</v>
      </c>
      <c r="P303" s="20" t="s">
        <v>3</v>
      </c>
      <c r="Q303" s="20" t="s">
        <v>4</v>
      </c>
      <c r="R303" s="20">
        <f>осн!S303</f>
        <v>0</v>
      </c>
      <c r="S303" s="20" t="s">
        <v>173</v>
      </c>
      <c r="T303" s="23" t="s">
        <v>174</v>
      </c>
      <c r="U303">
        <f>осн!P303</f>
        <v>0</v>
      </c>
      <c r="V303" s="20" t="s">
        <v>175</v>
      </c>
      <c r="W303">
        <f>осн!G303</f>
        <v>0</v>
      </c>
      <c r="X303" s="20" t="s">
        <v>5</v>
      </c>
    </row>
    <row r="304" spans="1:24" x14ac:dyDescent="0.25">
      <c r="A304" s="20" t="s">
        <v>361</v>
      </c>
      <c r="B304" s="20" t="s">
        <v>664</v>
      </c>
      <c r="C304">
        <f>осн!AM304</f>
        <v>0</v>
      </c>
      <c r="D304" s="20">
        <f>осн!M304</f>
        <v>0</v>
      </c>
      <c r="E304">
        <f>осн!P304</f>
        <v>0</v>
      </c>
      <c r="F304" s="20" t="s">
        <v>842</v>
      </c>
      <c r="G304" s="20" t="s">
        <v>2</v>
      </c>
      <c r="H304" s="20" t="s">
        <v>843</v>
      </c>
      <c r="I304" s="20">
        <f>осн!B304</f>
        <v>0</v>
      </c>
      <c r="J304" s="20" t="s">
        <v>844</v>
      </c>
      <c r="K304" s="20" t="s">
        <v>0</v>
      </c>
      <c r="L304" s="20">
        <f>осн!K304</f>
        <v>0</v>
      </c>
      <c r="M304" s="20" t="s">
        <v>3</v>
      </c>
      <c r="N304" s="20" t="s">
        <v>841</v>
      </c>
      <c r="O304" s="20">
        <f>осн!L304</f>
        <v>0</v>
      </c>
      <c r="P304" s="20" t="s">
        <v>3</v>
      </c>
      <c r="Q304" s="20" t="s">
        <v>4</v>
      </c>
      <c r="R304" s="20">
        <f>осн!S304</f>
        <v>0</v>
      </c>
      <c r="S304" s="20" t="s">
        <v>173</v>
      </c>
      <c r="T304" s="23" t="s">
        <v>174</v>
      </c>
      <c r="U304">
        <f>осн!P304</f>
        <v>0</v>
      </c>
      <c r="V304" s="20" t="s">
        <v>175</v>
      </c>
      <c r="W304">
        <f>осн!G304</f>
        <v>0</v>
      </c>
      <c r="X304" s="20" t="s">
        <v>5</v>
      </c>
    </row>
    <row r="305" spans="1:24" x14ac:dyDescent="0.25">
      <c r="A305" s="20" t="s">
        <v>361</v>
      </c>
      <c r="B305" s="20" t="s">
        <v>665</v>
      </c>
      <c r="C305">
        <f>осн!AM305</f>
        <v>0</v>
      </c>
      <c r="D305" s="20">
        <f>осн!M305</f>
        <v>0</v>
      </c>
      <c r="E305">
        <f>осн!P305</f>
        <v>0</v>
      </c>
      <c r="F305" s="20" t="s">
        <v>842</v>
      </c>
      <c r="G305" s="20" t="s">
        <v>2</v>
      </c>
      <c r="H305" s="20" t="s">
        <v>843</v>
      </c>
      <c r="I305" s="20">
        <f>осн!B305</f>
        <v>0</v>
      </c>
      <c r="J305" s="20" t="s">
        <v>844</v>
      </c>
      <c r="K305" s="20" t="s">
        <v>0</v>
      </c>
      <c r="L305" s="20">
        <f>осн!K305</f>
        <v>0</v>
      </c>
      <c r="M305" s="20" t="s">
        <v>3</v>
      </c>
      <c r="N305" s="20" t="s">
        <v>841</v>
      </c>
      <c r="O305" s="20">
        <f>осн!L305</f>
        <v>0</v>
      </c>
      <c r="P305" s="20" t="s">
        <v>3</v>
      </c>
      <c r="Q305" s="20" t="s">
        <v>4</v>
      </c>
      <c r="R305" s="20">
        <f>осн!S305</f>
        <v>0</v>
      </c>
      <c r="S305" s="20" t="s">
        <v>173</v>
      </c>
      <c r="T305" s="23" t="s">
        <v>174</v>
      </c>
      <c r="U305">
        <f>осн!P305</f>
        <v>0</v>
      </c>
      <c r="V305" s="20" t="s">
        <v>175</v>
      </c>
      <c r="W305">
        <f>осн!G305</f>
        <v>0</v>
      </c>
      <c r="X305" s="20" t="s">
        <v>5</v>
      </c>
    </row>
    <row r="306" spans="1:24" x14ac:dyDescent="0.25">
      <c r="A306" s="20" t="s">
        <v>361</v>
      </c>
      <c r="B306" s="20" t="s">
        <v>666</v>
      </c>
      <c r="C306">
        <f>осн!AM306</f>
        <v>0</v>
      </c>
      <c r="D306" s="20">
        <f>осн!M306</f>
        <v>0</v>
      </c>
      <c r="E306">
        <f>осн!P306</f>
        <v>0</v>
      </c>
      <c r="F306" s="20" t="s">
        <v>842</v>
      </c>
      <c r="G306" s="20" t="s">
        <v>2</v>
      </c>
      <c r="H306" s="20" t="s">
        <v>843</v>
      </c>
      <c r="I306" s="20">
        <f>осн!B306</f>
        <v>0</v>
      </c>
      <c r="J306" s="20" t="s">
        <v>844</v>
      </c>
      <c r="K306" s="20" t="s">
        <v>0</v>
      </c>
      <c r="L306" s="20">
        <f>осн!K306</f>
        <v>0</v>
      </c>
      <c r="M306" s="20" t="s">
        <v>3</v>
      </c>
      <c r="N306" s="20" t="s">
        <v>841</v>
      </c>
      <c r="O306" s="20">
        <f>осн!L306</f>
        <v>0</v>
      </c>
      <c r="P306" s="20" t="s">
        <v>3</v>
      </c>
      <c r="Q306" s="20" t="s">
        <v>4</v>
      </c>
      <c r="R306" s="20">
        <f>осн!S306</f>
        <v>0</v>
      </c>
      <c r="S306" s="20" t="s">
        <v>173</v>
      </c>
      <c r="T306" s="23" t="s">
        <v>174</v>
      </c>
      <c r="U306">
        <f>осн!P306</f>
        <v>0</v>
      </c>
      <c r="V306" s="20" t="s">
        <v>175</v>
      </c>
      <c r="W306">
        <f>осн!G306</f>
        <v>0</v>
      </c>
      <c r="X306" s="20" t="s">
        <v>5</v>
      </c>
    </row>
    <row r="307" spans="1:24" x14ac:dyDescent="0.25">
      <c r="A307" s="20" t="s">
        <v>361</v>
      </c>
      <c r="B307" s="20" t="s">
        <v>667</v>
      </c>
      <c r="C307">
        <f>осн!AM307</f>
        <v>0</v>
      </c>
      <c r="D307" s="20">
        <f>осн!M307</f>
        <v>0</v>
      </c>
      <c r="E307">
        <f>осн!P307</f>
        <v>0</v>
      </c>
      <c r="F307" s="20" t="s">
        <v>842</v>
      </c>
      <c r="G307" s="20" t="s">
        <v>2</v>
      </c>
      <c r="H307" s="20" t="s">
        <v>843</v>
      </c>
      <c r="I307" s="20">
        <f>осн!B307</f>
        <v>0</v>
      </c>
      <c r="J307" s="20" t="s">
        <v>844</v>
      </c>
      <c r="K307" s="20" t="s">
        <v>0</v>
      </c>
      <c r="L307" s="20">
        <f>осн!K307</f>
        <v>0</v>
      </c>
      <c r="M307" s="20" t="s">
        <v>3</v>
      </c>
      <c r="N307" s="20" t="s">
        <v>841</v>
      </c>
      <c r="O307" s="20">
        <f>осн!L307</f>
        <v>0</v>
      </c>
      <c r="P307" s="20" t="s">
        <v>3</v>
      </c>
      <c r="Q307" s="20" t="s">
        <v>4</v>
      </c>
      <c r="R307" s="20">
        <f>осн!S307</f>
        <v>0</v>
      </c>
      <c r="S307" s="20" t="s">
        <v>173</v>
      </c>
      <c r="T307" s="23" t="s">
        <v>174</v>
      </c>
      <c r="U307">
        <f>осн!P307</f>
        <v>0</v>
      </c>
      <c r="V307" s="20" t="s">
        <v>175</v>
      </c>
      <c r="W307">
        <f>осн!G307</f>
        <v>0</v>
      </c>
      <c r="X307" s="20" t="s">
        <v>5</v>
      </c>
    </row>
    <row r="308" spans="1:24" x14ac:dyDescent="0.25">
      <c r="A308" s="20" t="s">
        <v>361</v>
      </c>
      <c r="B308" s="20" t="s">
        <v>668</v>
      </c>
      <c r="C308">
        <f>осн!AM308</f>
        <v>0</v>
      </c>
      <c r="D308" s="20">
        <f>осн!M308</f>
        <v>0</v>
      </c>
      <c r="E308">
        <f>осн!P308</f>
        <v>0</v>
      </c>
      <c r="F308" s="20" t="s">
        <v>842</v>
      </c>
      <c r="G308" s="20" t="s">
        <v>2</v>
      </c>
      <c r="H308" s="20" t="s">
        <v>843</v>
      </c>
      <c r="I308" s="20">
        <f>осн!B308</f>
        <v>0</v>
      </c>
      <c r="J308" s="20" t="s">
        <v>844</v>
      </c>
      <c r="K308" s="20" t="s">
        <v>0</v>
      </c>
      <c r="L308" s="20">
        <f>осн!K308</f>
        <v>0</v>
      </c>
      <c r="M308" s="20" t="s">
        <v>3</v>
      </c>
      <c r="N308" s="20" t="s">
        <v>841</v>
      </c>
      <c r="O308" s="20">
        <f>осн!L308</f>
        <v>0</v>
      </c>
      <c r="P308" s="20" t="s">
        <v>3</v>
      </c>
      <c r="Q308" s="20" t="s">
        <v>4</v>
      </c>
      <c r="R308" s="20">
        <f>осн!S308</f>
        <v>0</v>
      </c>
      <c r="S308" s="20" t="s">
        <v>173</v>
      </c>
      <c r="T308" s="23" t="s">
        <v>174</v>
      </c>
      <c r="U308">
        <f>осн!P308</f>
        <v>0</v>
      </c>
      <c r="V308" s="20" t="s">
        <v>175</v>
      </c>
      <c r="W308">
        <f>осн!G308</f>
        <v>0</v>
      </c>
      <c r="X308" s="20" t="s">
        <v>5</v>
      </c>
    </row>
    <row r="309" spans="1:24" x14ac:dyDescent="0.25">
      <c r="A309" s="20" t="s">
        <v>361</v>
      </c>
      <c r="B309" s="20" t="s">
        <v>669</v>
      </c>
      <c r="C309">
        <f>осн!AM309</f>
        <v>0</v>
      </c>
      <c r="D309" s="20">
        <f>осн!M309</f>
        <v>0</v>
      </c>
      <c r="E309">
        <f>осн!P309</f>
        <v>0</v>
      </c>
      <c r="F309" s="20" t="s">
        <v>842</v>
      </c>
      <c r="G309" s="20" t="s">
        <v>2</v>
      </c>
      <c r="H309" s="20" t="s">
        <v>843</v>
      </c>
      <c r="I309" s="20">
        <f>осн!B309</f>
        <v>0</v>
      </c>
      <c r="J309" s="20" t="s">
        <v>844</v>
      </c>
      <c r="K309" s="20" t="s">
        <v>0</v>
      </c>
      <c r="L309" s="20">
        <f>осн!K309</f>
        <v>0</v>
      </c>
      <c r="M309" s="20" t="s">
        <v>3</v>
      </c>
      <c r="N309" s="20" t="s">
        <v>841</v>
      </c>
      <c r="O309" s="20">
        <f>осн!L309</f>
        <v>0</v>
      </c>
      <c r="P309" s="20" t="s">
        <v>3</v>
      </c>
      <c r="Q309" s="20" t="s">
        <v>4</v>
      </c>
      <c r="R309" s="20">
        <f>осн!S309</f>
        <v>0</v>
      </c>
      <c r="S309" s="20" t="s">
        <v>173</v>
      </c>
      <c r="T309" s="23" t="s">
        <v>174</v>
      </c>
      <c r="U309">
        <f>осн!P309</f>
        <v>0</v>
      </c>
      <c r="V309" s="20" t="s">
        <v>175</v>
      </c>
      <c r="W309">
        <f>осн!G309</f>
        <v>0</v>
      </c>
      <c r="X309" s="20" t="s">
        <v>5</v>
      </c>
    </row>
    <row r="310" spans="1:24" x14ac:dyDescent="0.25">
      <c r="A310" s="20" t="s">
        <v>361</v>
      </c>
      <c r="B310" s="20" t="s">
        <v>670</v>
      </c>
      <c r="C310">
        <f>осн!AM310</f>
        <v>0</v>
      </c>
      <c r="D310" s="20">
        <f>осн!M310</f>
        <v>0</v>
      </c>
      <c r="E310">
        <f>осн!P310</f>
        <v>0</v>
      </c>
      <c r="F310" s="20" t="s">
        <v>842</v>
      </c>
      <c r="G310" s="20" t="s">
        <v>2</v>
      </c>
      <c r="H310" s="20" t="s">
        <v>843</v>
      </c>
      <c r="I310" s="20">
        <f>осн!B310</f>
        <v>0</v>
      </c>
      <c r="J310" s="20" t="s">
        <v>844</v>
      </c>
      <c r="K310" s="20" t="s">
        <v>0</v>
      </c>
      <c r="L310" s="20">
        <f>осн!K310</f>
        <v>0</v>
      </c>
      <c r="M310" s="20" t="s">
        <v>3</v>
      </c>
      <c r="N310" s="20" t="s">
        <v>841</v>
      </c>
      <c r="O310" s="20">
        <f>осн!L310</f>
        <v>0</v>
      </c>
      <c r="P310" s="20" t="s">
        <v>3</v>
      </c>
      <c r="Q310" s="20" t="s">
        <v>4</v>
      </c>
      <c r="R310" s="20">
        <f>осн!S310</f>
        <v>0</v>
      </c>
      <c r="S310" s="20" t="s">
        <v>173</v>
      </c>
      <c r="T310" s="23" t="s">
        <v>174</v>
      </c>
      <c r="U310">
        <f>осн!P310</f>
        <v>0</v>
      </c>
      <c r="V310" s="20" t="s">
        <v>175</v>
      </c>
      <c r="W310">
        <f>осн!G310</f>
        <v>0</v>
      </c>
      <c r="X310" s="20" t="s">
        <v>5</v>
      </c>
    </row>
    <row r="311" spans="1:24" x14ac:dyDescent="0.25">
      <c r="A311" s="20" t="s">
        <v>361</v>
      </c>
      <c r="B311" s="20" t="s">
        <v>671</v>
      </c>
      <c r="C311">
        <f>осн!AM311</f>
        <v>0</v>
      </c>
      <c r="D311" s="20">
        <f>осн!M311</f>
        <v>0</v>
      </c>
      <c r="E311">
        <f>осн!P311</f>
        <v>0</v>
      </c>
      <c r="F311" s="20" t="s">
        <v>842</v>
      </c>
      <c r="G311" s="20" t="s">
        <v>2</v>
      </c>
      <c r="H311" s="20" t="s">
        <v>843</v>
      </c>
      <c r="I311" s="20">
        <f>осн!B311</f>
        <v>0</v>
      </c>
      <c r="J311" s="20" t="s">
        <v>844</v>
      </c>
      <c r="K311" s="20" t="s">
        <v>0</v>
      </c>
      <c r="L311" s="20">
        <f>осн!K311</f>
        <v>0</v>
      </c>
      <c r="M311" s="20" t="s">
        <v>3</v>
      </c>
      <c r="N311" s="20" t="s">
        <v>841</v>
      </c>
      <c r="O311" s="20">
        <f>осн!L311</f>
        <v>0</v>
      </c>
      <c r="P311" s="20" t="s">
        <v>3</v>
      </c>
      <c r="Q311" s="20" t="s">
        <v>4</v>
      </c>
      <c r="R311" s="20">
        <f>осн!S311</f>
        <v>0</v>
      </c>
      <c r="S311" s="20" t="s">
        <v>173</v>
      </c>
      <c r="T311" s="23" t="s">
        <v>174</v>
      </c>
      <c r="U311">
        <f>осн!P311</f>
        <v>0</v>
      </c>
      <c r="V311" s="20" t="s">
        <v>175</v>
      </c>
      <c r="W311">
        <f>осн!G311</f>
        <v>0</v>
      </c>
      <c r="X311" s="20" t="s">
        <v>5</v>
      </c>
    </row>
    <row r="312" spans="1:24" x14ac:dyDescent="0.25">
      <c r="A312" s="20" t="s">
        <v>361</v>
      </c>
      <c r="B312" s="20" t="s">
        <v>672</v>
      </c>
      <c r="C312">
        <f>осн!AM312</f>
        <v>0</v>
      </c>
      <c r="D312" s="20">
        <f>осн!M312</f>
        <v>0</v>
      </c>
      <c r="E312">
        <f>осн!P312</f>
        <v>0</v>
      </c>
      <c r="F312" s="20" t="s">
        <v>842</v>
      </c>
      <c r="G312" s="20" t="s">
        <v>2</v>
      </c>
      <c r="H312" s="20" t="s">
        <v>843</v>
      </c>
      <c r="I312" s="20">
        <f>осн!B312</f>
        <v>0</v>
      </c>
      <c r="J312" s="20" t="s">
        <v>844</v>
      </c>
      <c r="K312" s="20" t="s">
        <v>0</v>
      </c>
      <c r="L312" s="20">
        <f>осн!K312</f>
        <v>0</v>
      </c>
      <c r="M312" s="20" t="s">
        <v>3</v>
      </c>
      <c r="N312" s="20" t="s">
        <v>841</v>
      </c>
      <c r="O312" s="20">
        <f>осн!L312</f>
        <v>0</v>
      </c>
      <c r="P312" s="20" t="s">
        <v>3</v>
      </c>
      <c r="Q312" s="20" t="s">
        <v>4</v>
      </c>
      <c r="R312" s="20">
        <f>осн!S312</f>
        <v>0</v>
      </c>
      <c r="S312" s="20" t="s">
        <v>173</v>
      </c>
      <c r="T312" s="23" t="s">
        <v>174</v>
      </c>
      <c r="U312">
        <f>осн!P312</f>
        <v>0</v>
      </c>
      <c r="V312" s="20" t="s">
        <v>175</v>
      </c>
      <c r="W312">
        <f>осн!G312</f>
        <v>0</v>
      </c>
      <c r="X312" s="20" t="s">
        <v>5</v>
      </c>
    </row>
    <row r="313" spans="1:24" x14ac:dyDescent="0.25">
      <c r="A313" s="20" t="s">
        <v>361</v>
      </c>
      <c r="B313" s="20" t="s">
        <v>673</v>
      </c>
      <c r="C313">
        <f>осн!AM313</f>
        <v>0</v>
      </c>
      <c r="D313" s="20">
        <f>осн!M313</f>
        <v>0</v>
      </c>
      <c r="E313">
        <f>осн!P313</f>
        <v>0</v>
      </c>
      <c r="F313" s="20" t="s">
        <v>842</v>
      </c>
      <c r="G313" s="20" t="s">
        <v>2</v>
      </c>
      <c r="H313" s="20" t="s">
        <v>843</v>
      </c>
      <c r="I313" s="20">
        <f>осн!B313</f>
        <v>0</v>
      </c>
      <c r="J313" s="20" t="s">
        <v>844</v>
      </c>
      <c r="K313" s="20" t="s">
        <v>0</v>
      </c>
      <c r="L313" s="20">
        <f>осн!K313</f>
        <v>0</v>
      </c>
      <c r="M313" s="20" t="s">
        <v>3</v>
      </c>
      <c r="N313" s="20" t="s">
        <v>841</v>
      </c>
      <c r="O313" s="20">
        <f>осн!L313</f>
        <v>0</v>
      </c>
      <c r="P313" s="20" t="s">
        <v>3</v>
      </c>
      <c r="Q313" s="20" t="s">
        <v>4</v>
      </c>
      <c r="R313" s="20">
        <f>осн!S313</f>
        <v>0</v>
      </c>
      <c r="S313" s="20" t="s">
        <v>173</v>
      </c>
      <c r="T313" s="23" t="s">
        <v>174</v>
      </c>
      <c r="U313">
        <f>осн!P313</f>
        <v>0</v>
      </c>
      <c r="V313" s="20" t="s">
        <v>175</v>
      </c>
      <c r="W313">
        <f>осн!G313</f>
        <v>0</v>
      </c>
      <c r="X313" s="20" t="s">
        <v>5</v>
      </c>
    </row>
    <row r="314" spans="1:24" x14ac:dyDescent="0.25">
      <c r="A314" s="20" t="s">
        <v>361</v>
      </c>
      <c r="B314" s="20" t="s">
        <v>674</v>
      </c>
      <c r="C314">
        <f>осн!AM314</f>
        <v>0</v>
      </c>
      <c r="D314" s="20">
        <f>осн!M314</f>
        <v>0</v>
      </c>
      <c r="E314">
        <f>осн!P314</f>
        <v>0</v>
      </c>
      <c r="F314" s="20" t="s">
        <v>842</v>
      </c>
      <c r="G314" s="20" t="s">
        <v>2</v>
      </c>
      <c r="H314" s="20" t="s">
        <v>843</v>
      </c>
      <c r="I314" s="20">
        <f>осн!B314</f>
        <v>0</v>
      </c>
      <c r="J314" s="20" t="s">
        <v>844</v>
      </c>
      <c r="K314" s="20" t="s">
        <v>0</v>
      </c>
      <c r="L314" s="20">
        <f>осн!K314</f>
        <v>0</v>
      </c>
      <c r="M314" s="20" t="s">
        <v>3</v>
      </c>
      <c r="N314" s="20" t="s">
        <v>841</v>
      </c>
      <c r="O314" s="20">
        <f>осн!L314</f>
        <v>0</v>
      </c>
      <c r="P314" s="20" t="s">
        <v>3</v>
      </c>
      <c r="Q314" s="20" t="s">
        <v>4</v>
      </c>
      <c r="R314" s="20">
        <f>осн!S314</f>
        <v>0</v>
      </c>
      <c r="S314" s="20" t="s">
        <v>173</v>
      </c>
      <c r="T314" s="23" t="s">
        <v>174</v>
      </c>
      <c r="U314">
        <f>осн!P314</f>
        <v>0</v>
      </c>
      <c r="V314" s="20" t="s">
        <v>175</v>
      </c>
      <c r="W314">
        <f>осн!G314</f>
        <v>0</v>
      </c>
      <c r="X314" s="20" t="s">
        <v>5</v>
      </c>
    </row>
    <row r="315" spans="1:24" x14ac:dyDescent="0.25">
      <c r="A315" s="20" t="s">
        <v>361</v>
      </c>
      <c r="B315" s="20" t="s">
        <v>675</v>
      </c>
      <c r="C315">
        <f>осн!AM315</f>
        <v>0</v>
      </c>
      <c r="D315" s="20">
        <f>осн!M315</f>
        <v>0</v>
      </c>
      <c r="E315">
        <f>осн!P315</f>
        <v>0</v>
      </c>
      <c r="F315" s="20" t="s">
        <v>842</v>
      </c>
      <c r="G315" s="20" t="s">
        <v>2</v>
      </c>
      <c r="H315" s="20" t="s">
        <v>843</v>
      </c>
      <c r="I315" s="20">
        <f>осн!B315</f>
        <v>0</v>
      </c>
      <c r="J315" s="20" t="s">
        <v>844</v>
      </c>
      <c r="K315" s="20" t="s">
        <v>0</v>
      </c>
      <c r="L315" s="20">
        <f>осн!K315</f>
        <v>0</v>
      </c>
      <c r="M315" s="20" t="s">
        <v>3</v>
      </c>
      <c r="N315" s="20" t="s">
        <v>841</v>
      </c>
      <c r="O315" s="20">
        <f>осн!L315</f>
        <v>0</v>
      </c>
      <c r="P315" s="20" t="s">
        <v>3</v>
      </c>
      <c r="Q315" s="20" t="s">
        <v>4</v>
      </c>
      <c r="R315" s="20">
        <f>осн!S315</f>
        <v>0</v>
      </c>
      <c r="S315" s="20" t="s">
        <v>173</v>
      </c>
      <c r="T315" s="23" t="s">
        <v>174</v>
      </c>
      <c r="U315">
        <f>осн!P315</f>
        <v>0</v>
      </c>
      <c r="V315" s="20" t="s">
        <v>175</v>
      </c>
      <c r="W315">
        <f>осн!G315</f>
        <v>0</v>
      </c>
      <c r="X315" s="20" t="s">
        <v>5</v>
      </c>
    </row>
    <row r="316" spans="1:24" x14ac:dyDescent="0.25">
      <c r="A316" s="20" t="s">
        <v>361</v>
      </c>
      <c r="B316" s="20" t="s">
        <v>676</v>
      </c>
      <c r="D316" s="20">
        <f>осн!M316</f>
        <v>0</v>
      </c>
      <c r="E316">
        <f>осн!P316</f>
        <v>0</v>
      </c>
      <c r="F316" s="20" t="s">
        <v>842</v>
      </c>
      <c r="G316" s="20" t="s">
        <v>2</v>
      </c>
      <c r="H316" s="20" t="s">
        <v>843</v>
      </c>
      <c r="I316" s="20">
        <f>осн!B316</f>
        <v>0</v>
      </c>
      <c r="J316" s="20" t="s">
        <v>844</v>
      </c>
      <c r="K316" s="20" t="s">
        <v>0</v>
      </c>
      <c r="L316" s="20">
        <f>осн!K316</f>
        <v>0</v>
      </c>
      <c r="M316" s="20" t="s">
        <v>3</v>
      </c>
      <c r="N316" s="20" t="s">
        <v>841</v>
      </c>
      <c r="O316" s="20">
        <f>осн!L316</f>
        <v>0</v>
      </c>
      <c r="P316" s="20" t="s">
        <v>3</v>
      </c>
      <c r="Q316" s="20" t="s">
        <v>4</v>
      </c>
      <c r="R316" s="20">
        <f>осн!S316</f>
        <v>0</v>
      </c>
      <c r="S316" s="20" t="s">
        <v>173</v>
      </c>
      <c r="T316" s="23" t="s">
        <v>174</v>
      </c>
      <c r="U316">
        <f>осн!P316</f>
        <v>0</v>
      </c>
      <c r="V316" s="20" t="s">
        <v>175</v>
      </c>
      <c r="W316">
        <f>осн!G316</f>
        <v>0</v>
      </c>
      <c r="X316" s="20" t="s">
        <v>5</v>
      </c>
    </row>
    <row r="317" spans="1:24" x14ac:dyDescent="0.25">
      <c r="A317" s="20" t="s">
        <v>361</v>
      </c>
      <c r="B317" s="20" t="s">
        <v>677</v>
      </c>
      <c r="D317" s="20">
        <f>осн!M317</f>
        <v>0</v>
      </c>
      <c r="E317">
        <f>осн!P317</f>
        <v>0</v>
      </c>
      <c r="F317" s="20" t="s">
        <v>842</v>
      </c>
      <c r="G317" s="20" t="s">
        <v>2</v>
      </c>
      <c r="H317" s="20" t="s">
        <v>843</v>
      </c>
      <c r="I317" s="20">
        <f>осн!B317</f>
        <v>0</v>
      </c>
      <c r="J317" s="20" t="s">
        <v>844</v>
      </c>
      <c r="K317" s="20" t="s">
        <v>0</v>
      </c>
      <c r="L317" s="20">
        <f>осн!K317</f>
        <v>0</v>
      </c>
      <c r="M317" s="20" t="s">
        <v>3</v>
      </c>
      <c r="N317" s="20" t="s">
        <v>841</v>
      </c>
      <c r="O317" s="20">
        <f>осн!L317</f>
        <v>0</v>
      </c>
      <c r="P317" s="20" t="s">
        <v>3</v>
      </c>
      <c r="Q317" s="20" t="s">
        <v>4</v>
      </c>
      <c r="R317" s="20">
        <f>осн!S317</f>
        <v>0</v>
      </c>
      <c r="S317" s="20" t="s">
        <v>173</v>
      </c>
      <c r="T317" s="23" t="s">
        <v>174</v>
      </c>
      <c r="U317">
        <f>осн!P317</f>
        <v>0</v>
      </c>
      <c r="V317" s="20" t="s">
        <v>175</v>
      </c>
      <c r="W317">
        <f>осн!G317</f>
        <v>0</v>
      </c>
      <c r="X317" s="20" t="s">
        <v>5</v>
      </c>
    </row>
    <row r="318" spans="1:24" x14ac:dyDescent="0.25">
      <c r="A318" s="20" t="s">
        <v>361</v>
      </c>
      <c r="B318" s="20" t="s">
        <v>678</v>
      </c>
      <c r="D318" s="20">
        <f>осн!M318</f>
        <v>0</v>
      </c>
      <c r="E318">
        <f>осн!P318</f>
        <v>0</v>
      </c>
      <c r="F318" s="20" t="s">
        <v>842</v>
      </c>
      <c r="G318" s="20" t="s">
        <v>2</v>
      </c>
      <c r="H318" s="20" t="s">
        <v>843</v>
      </c>
      <c r="I318" s="20">
        <f>осн!B318</f>
        <v>0</v>
      </c>
      <c r="J318" s="20" t="s">
        <v>844</v>
      </c>
      <c r="K318" s="20" t="s">
        <v>0</v>
      </c>
      <c r="L318" s="20">
        <f>осн!K318</f>
        <v>0</v>
      </c>
      <c r="M318" s="20" t="s">
        <v>3</v>
      </c>
      <c r="N318" s="20" t="s">
        <v>841</v>
      </c>
      <c r="O318" s="20">
        <f>осн!L318</f>
        <v>0</v>
      </c>
      <c r="P318" s="20" t="s">
        <v>3</v>
      </c>
      <c r="Q318" s="20" t="s">
        <v>4</v>
      </c>
      <c r="R318" s="20">
        <f>осн!S318</f>
        <v>0</v>
      </c>
      <c r="S318" s="20" t="s">
        <v>173</v>
      </c>
      <c r="T318" s="23" t="s">
        <v>174</v>
      </c>
      <c r="U318">
        <f>осн!P318</f>
        <v>0</v>
      </c>
      <c r="V318" s="20" t="s">
        <v>175</v>
      </c>
      <c r="W318">
        <f>осн!G318</f>
        <v>0</v>
      </c>
      <c r="X318" s="20" t="s">
        <v>5</v>
      </c>
    </row>
    <row r="319" spans="1:24" x14ac:dyDescent="0.25">
      <c r="A319" s="20" t="s">
        <v>361</v>
      </c>
      <c r="B319" s="20" t="s">
        <v>679</v>
      </c>
      <c r="D319" s="20">
        <f>осн!M319</f>
        <v>0</v>
      </c>
      <c r="E319">
        <f>осн!P319</f>
        <v>0</v>
      </c>
      <c r="F319" s="20" t="s">
        <v>842</v>
      </c>
      <c r="G319" s="20" t="s">
        <v>2</v>
      </c>
      <c r="H319" s="20" t="s">
        <v>843</v>
      </c>
      <c r="I319" s="20">
        <f>осн!B319</f>
        <v>0</v>
      </c>
      <c r="J319" s="20" t="s">
        <v>844</v>
      </c>
      <c r="K319" s="20" t="s">
        <v>0</v>
      </c>
      <c r="L319" s="20">
        <f>осн!K319</f>
        <v>0</v>
      </c>
      <c r="M319" s="20" t="s">
        <v>3</v>
      </c>
      <c r="N319" s="20" t="s">
        <v>841</v>
      </c>
      <c r="O319" s="20">
        <f>осн!L319</f>
        <v>0</v>
      </c>
      <c r="P319" s="20" t="s">
        <v>3</v>
      </c>
      <c r="Q319" s="20" t="s">
        <v>4</v>
      </c>
      <c r="R319" s="20">
        <f>осн!S319</f>
        <v>0</v>
      </c>
      <c r="S319" s="20" t="s">
        <v>173</v>
      </c>
      <c r="T319" s="23" t="s">
        <v>174</v>
      </c>
      <c r="U319">
        <f>осн!P319</f>
        <v>0</v>
      </c>
      <c r="V319" s="20" t="s">
        <v>175</v>
      </c>
      <c r="W319">
        <f>осн!G319</f>
        <v>0</v>
      </c>
      <c r="X319" s="20" t="s">
        <v>5</v>
      </c>
    </row>
    <row r="320" spans="1:24" x14ac:dyDescent="0.25">
      <c r="A320" s="20" t="s">
        <v>361</v>
      </c>
      <c r="B320" s="20" t="s">
        <v>680</v>
      </c>
      <c r="D320" s="20">
        <f>осн!M320</f>
        <v>0</v>
      </c>
      <c r="E320">
        <f>осн!P320</f>
        <v>0</v>
      </c>
      <c r="F320" s="20" t="s">
        <v>842</v>
      </c>
      <c r="G320" s="20" t="s">
        <v>2</v>
      </c>
      <c r="H320" s="20" t="s">
        <v>843</v>
      </c>
      <c r="I320" s="20">
        <f>осн!B320</f>
        <v>0</v>
      </c>
      <c r="J320" s="20" t="s">
        <v>844</v>
      </c>
      <c r="K320" s="20" t="s">
        <v>0</v>
      </c>
      <c r="L320" s="20">
        <f>осн!K320</f>
        <v>0</v>
      </c>
      <c r="M320" s="20" t="s">
        <v>3</v>
      </c>
      <c r="N320" s="20" t="s">
        <v>841</v>
      </c>
      <c r="O320" s="20">
        <f>осн!L320</f>
        <v>0</v>
      </c>
      <c r="P320" s="20" t="s">
        <v>3</v>
      </c>
      <c r="Q320" s="20" t="s">
        <v>4</v>
      </c>
      <c r="R320" s="20">
        <f>осн!S320</f>
        <v>0</v>
      </c>
      <c r="S320" s="20" t="s">
        <v>173</v>
      </c>
      <c r="T320" s="23" t="s">
        <v>174</v>
      </c>
      <c r="U320">
        <f>осн!P320</f>
        <v>0</v>
      </c>
      <c r="V320" s="20" t="s">
        <v>175</v>
      </c>
      <c r="W320">
        <f>осн!G320</f>
        <v>0</v>
      </c>
      <c r="X320" s="20" t="s">
        <v>5</v>
      </c>
    </row>
    <row r="321" spans="1:24" x14ac:dyDescent="0.25">
      <c r="A321" s="20" t="s">
        <v>361</v>
      </c>
      <c r="B321" s="20" t="s">
        <v>681</v>
      </c>
      <c r="D321" s="20">
        <f>осн!M321</f>
        <v>0</v>
      </c>
      <c r="E321">
        <f>осн!P321</f>
        <v>0</v>
      </c>
      <c r="F321" s="20" t="s">
        <v>842</v>
      </c>
      <c r="G321" s="20" t="s">
        <v>2</v>
      </c>
      <c r="H321" s="20" t="s">
        <v>843</v>
      </c>
      <c r="I321" s="20">
        <f>осн!B321</f>
        <v>0</v>
      </c>
      <c r="J321" s="20" t="s">
        <v>844</v>
      </c>
      <c r="K321" s="20" t="s">
        <v>0</v>
      </c>
      <c r="L321" s="20">
        <f>осн!K321</f>
        <v>0</v>
      </c>
      <c r="M321" s="20" t="s">
        <v>3</v>
      </c>
      <c r="N321" s="20" t="s">
        <v>841</v>
      </c>
      <c r="O321" s="20">
        <f>осн!L321</f>
        <v>0</v>
      </c>
      <c r="P321" s="20" t="s">
        <v>3</v>
      </c>
      <c r="Q321" s="20" t="s">
        <v>4</v>
      </c>
      <c r="R321" s="20">
        <f>осн!S321</f>
        <v>0</v>
      </c>
      <c r="S321" s="20" t="s">
        <v>173</v>
      </c>
      <c r="T321" s="23" t="s">
        <v>174</v>
      </c>
      <c r="U321">
        <f>осн!P321</f>
        <v>0</v>
      </c>
      <c r="V321" s="20" t="s">
        <v>175</v>
      </c>
      <c r="W321">
        <f>осн!G321</f>
        <v>0</v>
      </c>
      <c r="X321" s="20" t="s">
        <v>5</v>
      </c>
    </row>
    <row r="322" spans="1:24" x14ac:dyDescent="0.25">
      <c r="A322" s="20" t="s">
        <v>361</v>
      </c>
      <c r="B322" s="20" t="s">
        <v>682</v>
      </c>
      <c r="D322" s="20">
        <f>осн!M322</f>
        <v>0</v>
      </c>
      <c r="E322">
        <f>осн!P322</f>
        <v>0</v>
      </c>
      <c r="F322" s="20" t="s">
        <v>842</v>
      </c>
      <c r="G322" s="20" t="s">
        <v>2</v>
      </c>
      <c r="H322" s="20" t="s">
        <v>843</v>
      </c>
      <c r="I322" s="20">
        <f>осн!B322</f>
        <v>0</v>
      </c>
      <c r="J322" s="20" t="s">
        <v>844</v>
      </c>
      <c r="K322" s="20" t="s">
        <v>0</v>
      </c>
      <c r="L322" s="20">
        <f>осн!K322</f>
        <v>0</v>
      </c>
      <c r="M322" s="20" t="s">
        <v>3</v>
      </c>
      <c r="N322" s="20" t="s">
        <v>841</v>
      </c>
      <c r="O322" s="20">
        <f>осн!L322</f>
        <v>0</v>
      </c>
      <c r="P322" s="20" t="s">
        <v>3</v>
      </c>
      <c r="Q322" s="20" t="s">
        <v>4</v>
      </c>
      <c r="R322" s="20">
        <f>осн!S322</f>
        <v>0</v>
      </c>
      <c r="S322" s="20" t="s">
        <v>173</v>
      </c>
      <c r="T322" s="23" t="s">
        <v>174</v>
      </c>
      <c r="U322">
        <f>осн!P322</f>
        <v>0</v>
      </c>
      <c r="V322" s="20" t="s">
        <v>175</v>
      </c>
      <c r="W322">
        <f>осн!G322</f>
        <v>0</v>
      </c>
      <c r="X322" s="20" t="s">
        <v>5</v>
      </c>
    </row>
    <row r="323" spans="1:24" x14ac:dyDescent="0.25">
      <c r="A323" s="20" t="s">
        <v>361</v>
      </c>
      <c r="B323" s="20" t="s">
        <v>683</v>
      </c>
      <c r="D323" s="20">
        <f>осн!M323</f>
        <v>0</v>
      </c>
      <c r="E323">
        <f>осн!P323</f>
        <v>0</v>
      </c>
      <c r="F323" s="20" t="s">
        <v>842</v>
      </c>
      <c r="G323" s="20" t="s">
        <v>2</v>
      </c>
      <c r="H323" s="20" t="s">
        <v>843</v>
      </c>
      <c r="I323" s="20">
        <f>осн!B323</f>
        <v>0</v>
      </c>
      <c r="J323" s="20" t="s">
        <v>844</v>
      </c>
      <c r="K323" s="20" t="s">
        <v>0</v>
      </c>
      <c r="L323" s="20">
        <f>осн!K323</f>
        <v>0</v>
      </c>
      <c r="M323" s="20" t="s">
        <v>3</v>
      </c>
      <c r="N323" s="20" t="s">
        <v>841</v>
      </c>
      <c r="O323" s="20">
        <f>осн!L323</f>
        <v>0</v>
      </c>
      <c r="P323" s="20" t="s">
        <v>3</v>
      </c>
      <c r="Q323" s="20" t="s">
        <v>4</v>
      </c>
      <c r="R323" s="20">
        <f>осн!S323</f>
        <v>0</v>
      </c>
      <c r="S323" s="20" t="s">
        <v>173</v>
      </c>
      <c r="T323" s="23" t="s">
        <v>174</v>
      </c>
      <c r="U323">
        <f>осн!P323</f>
        <v>0</v>
      </c>
      <c r="V323" s="20" t="s">
        <v>175</v>
      </c>
      <c r="W323">
        <f>осн!G323</f>
        <v>0</v>
      </c>
      <c r="X323" s="20" t="s">
        <v>5</v>
      </c>
    </row>
    <row r="324" spans="1:24" x14ac:dyDescent="0.25">
      <c r="A324" s="20" t="s">
        <v>361</v>
      </c>
      <c r="B324" s="20" t="s">
        <v>684</v>
      </c>
      <c r="D324" s="20">
        <f>осн!M324</f>
        <v>0</v>
      </c>
      <c r="E324">
        <f>осн!P324</f>
        <v>0</v>
      </c>
      <c r="F324" s="20" t="s">
        <v>842</v>
      </c>
      <c r="G324" s="20" t="s">
        <v>2</v>
      </c>
      <c r="H324" s="20" t="s">
        <v>843</v>
      </c>
      <c r="I324" s="20">
        <f>осн!B324</f>
        <v>0</v>
      </c>
      <c r="J324" s="20" t="s">
        <v>844</v>
      </c>
      <c r="K324" s="20" t="s">
        <v>0</v>
      </c>
      <c r="L324" s="20">
        <f>осн!K324</f>
        <v>0</v>
      </c>
      <c r="M324" s="20" t="s">
        <v>3</v>
      </c>
      <c r="N324" s="20" t="s">
        <v>841</v>
      </c>
      <c r="O324" s="20">
        <f>осн!L324</f>
        <v>0</v>
      </c>
      <c r="P324" s="20" t="s">
        <v>3</v>
      </c>
      <c r="Q324" s="20" t="s">
        <v>4</v>
      </c>
      <c r="R324" s="20">
        <f>осн!S324</f>
        <v>0</v>
      </c>
      <c r="S324" s="20" t="s">
        <v>173</v>
      </c>
      <c r="T324" s="23" t="s">
        <v>174</v>
      </c>
      <c r="U324">
        <f>осн!P324</f>
        <v>0</v>
      </c>
      <c r="V324" s="20" t="s">
        <v>175</v>
      </c>
      <c r="W324">
        <f>осн!G324</f>
        <v>0</v>
      </c>
      <c r="X324" s="20" t="s">
        <v>5</v>
      </c>
    </row>
    <row r="325" spans="1:24" x14ac:dyDescent="0.25">
      <c r="A325" s="20" t="s">
        <v>361</v>
      </c>
      <c r="B325" s="20" t="s">
        <v>685</v>
      </c>
      <c r="D325" s="20">
        <f>осн!M325</f>
        <v>0</v>
      </c>
      <c r="E325">
        <f>осн!P325</f>
        <v>0</v>
      </c>
      <c r="F325" s="20" t="s">
        <v>842</v>
      </c>
      <c r="G325" s="20" t="s">
        <v>2</v>
      </c>
      <c r="H325" s="20" t="s">
        <v>843</v>
      </c>
      <c r="I325" s="20">
        <f>осн!B325</f>
        <v>0</v>
      </c>
      <c r="J325" s="20" t="s">
        <v>844</v>
      </c>
      <c r="K325" s="20" t="s">
        <v>0</v>
      </c>
      <c r="L325" s="20">
        <f>осн!K325</f>
        <v>0</v>
      </c>
      <c r="M325" s="20" t="s">
        <v>3</v>
      </c>
      <c r="N325" s="20" t="s">
        <v>841</v>
      </c>
      <c r="O325" s="20">
        <f>осн!L325</f>
        <v>0</v>
      </c>
      <c r="P325" s="20" t="s">
        <v>3</v>
      </c>
      <c r="Q325" s="20" t="s">
        <v>4</v>
      </c>
      <c r="R325" s="20">
        <f>осн!S325</f>
        <v>0</v>
      </c>
      <c r="S325" s="20" t="s">
        <v>173</v>
      </c>
      <c r="T325" s="23" t="s">
        <v>174</v>
      </c>
      <c r="U325">
        <f>осн!P325</f>
        <v>0</v>
      </c>
      <c r="V325" s="20" t="s">
        <v>175</v>
      </c>
      <c r="W325">
        <f>осн!G325</f>
        <v>0</v>
      </c>
      <c r="X325" s="20" t="s">
        <v>5</v>
      </c>
    </row>
    <row r="326" spans="1:24" x14ac:dyDescent="0.25">
      <c r="A326" s="20" t="s">
        <v>361</v>
      </c>
      <c r="B326" s="20" t="s">
        <v>686</v>
      </c>
      <c r="D326" s="20">
        <f>осн!M326</f>
        <v>0</v>
      </c>
      <c r="E326">
        <f>осн!P326</f>
        <v>0</v>
      </c>
      <c r="F326" s="20" t="s">
        <v>842</v>
      </c>
      <c r="G326" s="20" t="s">
        <v>2</v>
      </c>
      <c r="H326" s="20" t="s">
        <v>843</v>
      </c>
      <c r="I326" s="20">
        <f>осн!B326</f>
        <v>0</v>
      </c>
      <c r="J326" s="20" t="s">
        <v>844</v>
      </c>
      <c r="K326" s="20" t="s">
        <v>0</v>
      </c>
      <c r="L326" s="20">
        <f>осн!K326</f>
        <v>0</v>
      </c>
      <c r="M326" s="20" t="s">
        <v>3</v>
      </c>
      <c r="N326" s="20" t="s">
        <v>841</v>
      </c>
      <c r="O326" s="20">
        <f>осн!L326</f>
        <v>0</v>
      </c>
      <c r="P326" s="20" t="s">
        <v>3</v>
      </c>
      <c r="Q326" s="20" t="s">
        <v>4</v>
      </c>
      <c r="R326" s="20">
        <f>осн!S326</f>
        <v>0</v>
      </c>
      <c r="S326" s="20" t="s">
        <v>173</v>
      </c>
      <c r="T326" s="23" t="s">
        <v>174</v>
      </c>
      <c r="U326">
        <f>осн!P326</f>
        <v>0</v>
      </c>
      <c r="V326" s="20" t="s">
        <v>175</v>
      </c>
      <c r="W326">
        <f>осн!G326</f>
        <v>0</v>
      </c>
      <c r="X326" s="20" t="s">
        <v>5</v>
      </c>
    </row>
    <row r="327" spans="1:24" x14ac:dyDescent="0.25">
      <c r="A327" s="20" t="s">
        <v>361</v>
      </c>
      <c r="B327" s="20" t="s">
        <v>687</v>
      </c>
      <c r="D327" s="20">
        <f>осн!M327</f>
        <v>0</v>
      </c>
      <c r="E327">
        <f>осн!P327</f>
        <v>0</v>
      </c>
      <c r="F327" s="20" t="s">
        <v>842</v>
      </c>
      <c r="G327" s="20" t="s">
        <v>2</v>
      </c>
      <c r="H327" s="20" t="s">
        <v>843</v>
      </c>
      <c r="I327" s="20">
        <f>осн!B327</f>
        <v>0</v>
      </c>
      <c r="J327" s="20" t="s">
        <v>844</v>
      </c>
      <c r="K327" s="20" t="s">
        <v>0</v>
      </c>
      <c r="L327" s="20">
        <f>осн!K327</f>
        <v>0</v>
      </c>
      <c r="M327" s="20" t="s">
        <v>3</v>
      </c>
      <c r="N327" s="20" t="s">
        <v>841</v>
      </c>
      <c r="O327" s="20">
        <f>осн!L327</f>
        <v>0</v>
      </c>
      <c r="P327" s="20" t="s">
        <v>3</v>
      </c>
      <c r="Q327" s="20" t="s">
        <v>4</v>
      </c>
      <c r="R327" s="20">
        <f>осн!S327</f>
        <v>0</v>
      </c>
      <c r="S327" s="20" t="s">
        <v>173</v>
      </c>
      <c r="T327" s="23" t="s">
        <v>174</v>
      </c>
      <c r="U327">
        <f>осн!P327</f>
        <v>0</v>
      </c>
      <c r="V327" s="20" t="s">
        <v>175</v>
      </c>
      <c r="W327">
        <f>осн!G327</f>
        <v>0</v>
      </c>
      <c r="X327" s="20" t="s">
        <v>5</v>
      </c>
    </row>
    <row r="328" spans="1:24" x14ac:dyDescent="0.25">
      <c r="A328" s="20" t="s">
        <v>361</v>
      </c>
      <c r="B328" s="20" t="s">
        <v>688</v>
      </c>
      <c r="D328" s="20">
        <f>осн!M328</f>
        <v>0</v>
      </c>
      <c r="E328">
        <f>осн!P328</f>
        <v>0</v>
      </c>
      <c r="F328" s="20" t="s">
        <v>842</v>
      </c>
      <c r="G328" s="20" t="s">
        <v>2</v>
      </c>
      <c r="H328" s="20" t="s">
        <v>843</v>
      </c>
      <c r="I328" s="20">
        <f>осн!B328</f>
        <v>0</v>
      </c>
      <c r="J328" s="20" t="s">
        <v>844</v>
      </c>
      <c r="K328" s="20" t="s">
        <v>0</v>
      </c>
      <c r="L328" s="20">
        <f>осн!K328</f>
        <v>0</v>
      </c>
      <c r="M328" s="20" t="s">
        <v>3</v>
      </c>
      <c r="N328" s="20" t="s">
        <v>841</v>
      </c>
      <c r="O328" s="20">
        <f>осн!L328</f>
        <v>0</v>
      </c>
      <c r="P328" s="20" t="s">
        <v>3</v>
      </c>
      <c r="Q328" s="20" t="s">
        <v>4</v>
      </c>
      <c r="R328" s="20">
        <f>осн!S328</f>
        <v>0</v>
      </c>
      <c r="S328" s="20" t="s">
        <v>173</v>
      </c>
      <c r="T328" s="23" t="s">
        <v>174</v>
      </c>
      <c r="U328">
        <f>осн!P328</f>
        <v>0</v>
      </c>
      <c r="V328" s="20" t="s">
        <v>175</v>
      </c>
      <c r="W328">
        <f>осн!G328</f>
        <v>0</v>
      </c>
      <c r="X328" s="20" t="s">
        <v>5</v>
      </c>
    </row>
    <row r="329" spans="1:24" x14ac:dyDescent="0.25">
      <c r="A329" s="20" t="s">
        <v>361</v>
      </c>
      <c r="B329" s="20" t="s">
        <v>689</v>
      </c>
      <c r="D329" s="20">
        <f>осн!M329</f>
        <v>0</v>
      </c>
      <c r="E329">
        <f>осн!P329</f>
        <v>0</v>
      </c>
      <c r="F329" s="20" t="s">
        <v>842</v>
      </c>
      <c r="G329" s="20" t="s">
        <v>2</v>
      </c>
      <c r="H329" s="20" t="s">
        <v>843</v>
      </c>
      <c r="I329" s="20">
        <f>осн!B329</f>
        <v>0</v>
      </c>
      <c r="J329" s="20" t="s">
        <v>844</v>
      </c>
      <c r="K329" s="20" t="s">
        <v>0</v>
      </c>
      <c r="L329" s="20">
        <f>осн!K329</f>
        <v>0</v>
      </c>
      <c r="M329" s="20" t="s">
        <v>3</v>
      </c>
      <c r="N329" s="20" t="s">
        <v>841</v>
      </c>
      <c r="O329" s="20">
        <f>осн!L329</f>
        <v>0</v>
      </c>
      <c r="P329" s="20" t="s">
        <v>3</v>
      </c>
      <c r="Q329" s="20" t="s">
        <v>4</v>
      </c>
      <c r="R329" s="20">
        <f>осн!S329</f>
        <v>0</v>
      </c>
      <c r="S329" s="20" t="s">
        <v>173</v>
      </c>
      <c r="T329" s="23" t="s">
        <v>174</v>
      </c>
      <c r="U329">
        <f>осн!P329</f>
        <v>0</v>
      </c>
      <c r="V329" s="20" t="s">
        <v>175</v>
      </c>
      <c r="W329">
        <f>осн!G329</f>
        <v>0</v>
      </c>
      <c r="X329" s="20" t="s">
        <v>5</v>
      </c>
    </row>
    <row r="330" spans="1:24" x14ac:dyDescent="0.25">
      <c r="A330" s="20" t="s">
        <v>361</v>
      </c>
      <c r="B330" s="20" t="s">
        <v>690</v>
      </c>
      <c r="D330" s="20">
        <f>осн!M330</f>
        <v>0</v>
      </c>
      <c r="E330">
        <f>осн!P330</f>
        <v>0</v>
      </c>
      <c r="F330" s="20" t="s">
        <v>842</v>
      </c>
      <c r="G330" s="20" t="s">
        <v>2</v>
      </c>
      <c r="H330" s="20" t="s">
        <v>843</v>
      </c>
      <c r="I330" s="20">
        <f>осн!B330</f>
        <v>0</v>
      </c>
      <c r="J330" s="20" t="s">
        <v>844</v>
      </c>
      <c r="K330" s="20" t="s">
        <v>0</v>
      </c>
      <c r="L330" s="20">
        <f>осн!K330</f>
        <v>0</v>
      </c>
      <c r="M330" s="20" t="s">
        <v>3</v>
      </c>
      <c r="N330" s="20" t="s">
        <v>841</v>
      </c>
      <c r="O330" s="20">
        <f>осн!L330</f>
        <v>0</v>
      </c>
      <c r="P330" s="20" t="s">
        <v>3</v>
      </c>
      <c r="Q330" s="20" t="s">
        <v>4</v>
      </c>
      <c r="R330" s="20">
        <f>осн!S330</f>
        <v>0</v>
      </c>
      <c r="S330" s="20" t="s">
        <v>173</v>
      </c>
      <c r="T330" s="23" t="s">
        <v>174</v>
      </c>
      <c r="U330">
        <f>осн!P330</f>
        <v>0</v>
      </c>
      <c r="V330" s="20" t="s">
        <v>175</v>
      </c>
      <c r="W330">
        <f>осн!G330</f>
        <v>0</v>
      </c>
      <c r="X330" s="20" t="s">
        <v>5</v>
      </c>
    </row>
    <row r="331" spans="1:24" x14ac:dyDescent="0.25">
      <c r="A331" s="20" t="s">
        <v>361</v>
      </c>
      <c r="B331" s="20" t="s">
        <v>691</v>
      </c>
      <c r="D331" s="20">
        <f>осн!M331</f>
        <v>0</v>
      </c>
      <c r="E331">
        <f>осн!P331</f>
        <v>0</v>
      </c>
      <c r="F331" s="20" t="s">
        <v>842</v>
      </c>
      <c r="G331" s="20" t="s">
        <v>2</v>
      </c>
      <c r="H331" s="20" t="s">
        <v>843</v>
      </c>
      <c r="I331" s="20">
        <f>осн!B331</f>
        <v>0</v>
      </c>
      <c r="J331" s="20" t="s">
        <v>844</v>
      </c>
      <c r="K331" s="20" t="s">
        <v>0</v>
      </c>
      <c r="L331" s="20">
        <f>осн!K331</f>
        <v>0</v>
      </c>
      <c r="M331" s="20" t="s">
        <v>3</v>
      </c>
      <c r="N331" s="20" t="s">
        <v>841</v>
      </c>
      <c r="O331" s="20">
        <f>осн!L331</f>
        <v>0</v>
      </c>
      <c r="P331" s="20" t="s">
        <v>3</v>
      </c>
      <c r="Q331" s="20" t="s">
        <v>4</v>
      </c>
      <c r="R331" s="20">
        <f>осн!S331</f>
        <v>0</v>
      </c>
      <c r="S331" s="20" t="s">
        <v>173</v>
      </c>
      <c r="T331" s="23" t="s">
        <v>174</v>
      </c>
      <c r="U331">
        <f>осн!P331</f>
        <v>0</v>
      </c>
      <c r="V331" s="20" t="s">
        <v>175</v>
      </c>
      <c r="W331">
        <f>осн!G331</f>
        <v>0</v>
      </c>
      <c r="X331" s="20" t="s">
        <v>5</v>
      </c>
    </row>
    <row r="332" spans="1:24" x14ac:dyDescent="0.25">
      <c r="A332" s="20" t="s">
        <v>361</v>
      </c>
      <c r="B332" s="20" t="s">
        <v>692</v>
      </c>
      <c r="D332" s="20">
        <f>осн!M332</f>
        <v>0</v>
      </c>
      <c r="E332">
        <f>осн!P332</f>
        <v>0</v>
      </c>
      <c r="F332" s="20" t="s">
        <v>842</v>
      </c>
      <c r="G332" s="20" t="s">
        <v>2</v>
      </c>
      <c r="H332" s="20" t="s">
        <v>843</v>
      </c>
      <c r="I332" s="20">
        <f>осн!B332</f>
        <v>0</v>
      </c>
      <c r="J332" s="20" t="s">
        <v>844</v>
      </c>
      <c r="K332" s="20" t="s">
        <v>0</v>
      </c>
      <c r="L332" s="20">
        <f>осн!K332</f>
        <v>0</v>
      </c>
      <c r="M332" s="20" t="s">
        <v>3</v>
      </c>
      <c r="N332" s="20" t="s">
        <v>841</v>
      </c>
      <c r="O332" s="20">
        <f>осн!L332</f>
        <v>0</v>
      </c>
      <c r="P332" s="20" t="s">
        <v>3</v>
      </c>
      <c r="Q332" s="20" t="s">
        <v>4</v>
      </c>
      <c r="R332" s="20">
        <f>осн!S332</f>
        <v>0</v>
      </c>
      <c r="S332" s="20" t="s">
        <v>173</v>
      </c>
      <c r="T332" s="23" t="s">
        <v>174</v>
      </c>
      <c r="U332">
        <f>осн!P332</f>
        <v>0</v>
      </c>
      <c r="V332" s="20" t="s">
        <v>175</v>
      </c>
      <c r="W332">
        <f>осн!G332</f>
        <v>0</v>
      </c>
      <c r="X332" s="20" t="s">
        <v>5</v>
      </c>
    </row>
    <row r="333" spans="1:24" x14ac:dyDescent="0.25">
      <c r="A333" s="20" t="s">
        <v>361</v>
      </c>
      <c r="B333" s="20" t="s">
        <v>693</v>
      </c>
      <c r="D333" s="20">
        <f>осн!M333</f>
        <v>0</v>
      </c>
      <c r="E333">
        <f>осн!P333</f>
        <v>0</v>
      </c>
      <c r="F333" s="20" t="s">
        <v>842</v>
      </c>
      <c r="G333" s="20" t="s">
        <v>2</v>
      </c>
      <c r="H333" s="20" t="s">
        <v>843</v>
      </c>
      <c r="I333" s="20">
        <f>осн!B333</f>
        <v>0</v>
      </c>
      <c r="J333" s="20" t="s">
        <v>844</v>
      </c>
      <c r="K333" s="20" t="s">
        <v>0</v>
      </c>
      <c r="L333" s="20">
        <f>осн!K333</f>
        <v>0</v>
      </c>
      <c r="M333" s="20" t="s">
        <v>3</v>
      </c>
      <c r="N333" s="20" t="s">
        <v>841</v>
      </c>
      <c r="O333" s="20">
        <f>осн!L333</f>
        <v>0</v>
      </c>
      <c r="P333" s="20" t="s">
        <v>3</v>
      </c>
      <c r="Q333" s="20" t="s">
        <v>4</v>
      </c>
      <c r="R333" s="20">
        <f>осн!S333</f>
        <v>0</v>
      </c>
      <c r="S333" s="20" t="s">
        <v>173</v>
      </c>
      <c r="T333" s="23" t="s">
        <v>174</v>
      </c>
      <c r="U333">
        <f>осн!P333</f>
        <v>0</v>
      </c>
      <c r="V333" s="20" t="s">
        <v>175</v>
      </c>
      <c r="W333">
        <f>осн!G333</f>
        <v>0</v>
      </c>
      <c r="X333" s="20" t="s">
        <v>5</v>
      </c>
    </row>
    <row r="334" spans="1:24" x14ac:dyDescent="0.25">
      <c r="A334" s="20" t="s">
        <v>361</v>
      </c>
      <c r="B334" s="20" t="s">
        <v>694</v>
      </c>
      <c r="D334" s="20">
        <f>осн!M334</f>
        <v>0</v>
      </c>
      <c r="E334">
        <f>осн!P334</f>
        <v>0</v>
      </c>
      <c r="F334" s="20" t="s">
        <v>842</v>
      </c>
      <c r="G334" s="20" t="s">
        <v>2</v>
      </c>
      <c r="H334" s="20" t="s">
        <v>843</v>
      </c>
      <c r="I334" s="20">
        <f>осн!B334</f>
        <v>0</v>
      </c>
      <c r="J334" s="20" t="s">
        <v>844</v>
      </c>
      <c r="K334" s="20" t="s">
        <v>0</v>
      </c>
      <c r="L334" s="20">
        <f>осн!K334</f>
        <v>0</v>
      </c>
      <c r="M334" s="20" t="s">
        <v>3</v>
      </c>
      <c r="N334" s="20" t="s">
        <v>841</v>
      </c>
      <c r="O334" s="20">
        <f>осн!L334</f>
        <v>0</v>
      </c>
      <c r="P334" s="20" t="s">
        <v>3</v>
      </c>
      <c r="Q334" s="20" t="s">
        <v>4</v>
      </c>
      <c r="R334" s="20">
        <f>осн!S334</f>
        <v>0</v>
      </c>
      <c r="S334" s="20" t="s">
        <v>173</v>
      </c>
      <c r="T334" s="23" t="s">
        <v>174</v>
      </c>
      <c r="U334">
        <f>осн!P334</f>
        <v>0</v>
      </c>
      <c r="V334" s="20" t="s">
        <v>175</v>
      </c>
      <c r="W334">
        <f>осн!G334</f>
        <v>0</v>
      </c>
      <c r="X334" s="20" t="s">
        <v>5</v>
      </c>
    </row>
    <row r="335" spans="1:24" x14ac:dyDescent="0.25">
      <c r="A335" s="20" t="s">
        <v>361</v>
      </c>
      <c r="B335" s="20" t="s">
        <v>695</v>
      </c>
      <c r="D335" s="20">
        <f>осн!M335</f>
        <v>0</v>
      </c>
      <c r="E335">
        <f>осн!P335</f>
        <v>0</v>
      </c>
      <c r="F335" s="20" t="s">
        <v>842</v>
      </c>
      <c r="G335" s="20" t="s">
        <v>2</v>
      </c>
      <c r="H335" s="20" t="s">
        <v>843</v>
      </c>
      <c r="I335" s="20">
        <f>осн!B335</f>
        <v>0</v>
      </c>
      <c r="J335" s="20" t="s">
        <v>844</v>
      </c>
      <c r="K335" s="20" t="s">
        <v>0</v>
      </c>
      <c r="L335" s="20">
        <f>осн!K335</f>
        <v>0</v>
      </c>
      <c r="M335" s="20" t="s">
        <v>3</v>
      </c>
      <c r="N335" s="20" t="s">
        <v>841</v>
      </c>
      <c r="O335" s="20">
        <f>осн!L335</f>
        <v>0</v>
      </c>
      <c r="P335" s="20" t="s">
        <v>3</v>
      </c>
      <c r="Q335" s="20" t="s">
        <v>4</v>
      </c>
      <c r="R335" s="20">
        <f>осн!S335</f>
        <v>0</v>
      </c>
      <c r="S335" s="20" t="s">
        <v>173</v>
      </c>
      <c r="T335" s="23" t="s">
        <v>174</v>
      </c>
      <c r="U335">
        <f>осн!P335</f>
        <v>0</v>
      </c>
      <c r="V335" s="20" t="s">
        <v>175</v>
      </c>
      <c r="W335">
        <f>осн!G335</f>
        <v>0</v>
      </c>
      <c r="X335" s="20" t="s">
        <v>5</v>
      </c>
    </row>
    <row r="336" spans="1:24" x14ac:dyDescent="0.25">
      <c r="A336" s="20" t="s">
        <v>361</v>
      </c>
      <c r="B336" s="20" t="s">
        <v>696</v>
      </c>
      <c r="D336" s="20">
        <f>осн!M336</f>
        <v>0</v>
      </c>
      <c r="E336">
        <f>осн!P336</f>
        <v>0</v>
      </c>
      <c r="F336" s="20" t="s">
        <v>842</v>
      </c>
      <c r="G336" s="20" t="s">
        <v>2</v>
      </c>
      <c r="H336" s="20" t="s">
        <v>843</v>
      </c>
      <c r="I336" s="20">
        <f>осн!B336</f>
        <v>0</v>
      </c>
      <c r="J336" s="20" t="s">
        <v>844</v>
      </c>
      <c r="K336" s="20" t="s">
        <v>0</v>
      </c>
      <c r="L336" s="20">
        <f>осн!K336</f>
        <v>0</v>
      </c>
      <c r="M336" s="20" t="s">
        <v>3</v>
      </c>
      <c r="N336" s="20" t="s">
        <v>841</v>
      </c>
      <c r="O336" s="20">
        <f>осн!L336</f>
        <v>0</v>
      </c>
      <c r="P336" s="20" t="s">
        <v>3</v>
      </c>
      <c r="Q336" s="20" t="s">
        <v>4</v>
      </c>
      <c r="R336" s="20">
        <f>осн!S336</f>
        <v>0</v>
      </c>
      <c r="S336" s="20" t="s">
        <v>173</v>
      </c>
      <c r="T336" s="23" t="s">
        <v>174</v>
      </c>
      <c r="U336">
        <f>осн!P336</f>
        <v>0</v>
      </c>
      <c r="V336" s="20" t="s">
        <v>175</v>
      </c>
      <c r="W336">
        <f>осн!G336</f>
        <v>0</v>
      </c>
      <c r="X336" s="20" t="s">
        <v>5</v>
      </c>
    </row>
    <row r="337" spans="1:24" x14ac:dyDescent="0.25">
      <c r="A337" s="20" t="s">
        <v>361</v>
      </c>
      <c r="B337" s="20" t="s">
        <v>697</v>
      </c>
      <c r="D337" s="20">
        <f>осн!M337</f>
        <v>0</v>
      </c>
      <c r="E337">
        <f>осн!P337</f>
        <v>0</v>
      </c>
      <c r="F337" s="20" t="s">
        <v>842</v>
      </c>
      <c r="G337" s="20" t="s">
        <v>2</v>
      </c>
      <c r="H337" s="20" t="s">
        <v>843</v>
      </c>
      <c r="I337" s="20">
        <f>осн!B337</f>
        <v>0</v>
      </c>
      <c r="J337" s="20" t="s">
        <v>844</v>
      </c>
      <c r="K337" s="20" t="s">
        <v>0</v>
      </c>
      <c r="L337" s="20">
        <f>осн!K337</f>
        <v>0</v>
      </c>
      <c r="M337" s="20" t="s">
        <v>3</v>
      </c>
      <c r="N337" s="20" t="s">
        <v>841</v>
      </c>
      <c r="O337" s="20">
        <f>осн!L337</f>
        <v>0</v>
      </c>
      <c r="P337" s="20" t="s">
        <v>3</v>
      </c>
      <c r="Q337" s="20" t="s">
        <v>4</v>
      </c>
      <c r="R337" s="20">
        <f>осн!S337</f>
        <v>0</v>
      </c>
      <c r="S337" s="20" t="s">
        <v>173</v>
      </c>
      <c r="T337" s="23" t="s">
        <v>174</v>
      </c>
      <c r="U337">
        <f>осн!P337</f>
        <v>0</v>
      </c>
      <c r="V337" s="20" t="s">
        <v>175</v>
      </c>
      <c r="W337">
        <f>осн!G337</f>
        <v>0</v>
      </c>
      <c r="X337" s="20" t="s">
        <v>5</v>
      </c>
    </row>
    <row r="338" spans="1:24" x14ac:dyDescent="0.25">
      <c r="A338" s="20" t="s">
        <v>361</v>
      </c>
      <c r="B338" s="20" t="s">
        <v>698</v>
      </c>
      <c r="D338" s="20">
        <f>осн!M338</f>
        <v>0</v>
      </c>
      <c r="E338">
        <f>осн!P338</f>
        <v>0</v>
      </c>
      <c r="F338" s="20" t="s">
        <v>842</v>
      </c>
      <c r="G338" s="20" t="s">
        <v>2</v>
      </c>
      <c r="H338" s="20" t="s">
        <v>843</v>
      </c>
      <c r="I338" s="20">
        <f>осн!B338</f>
        <v>0</v>
      </c>
      <c r="J338" s="20" t="s">
        <v>844</v>
      </c>
      <c r="K338" s="20" t="s">
        <v>0</v>
      </c>
      <c r="L338" s="20">
        <f>осн!K338</f>
        <v>0</v>
      </c>
      <c r="M338" s="20" t="s">
        <v>3</v>
      </c>
      <c r="N338" s="20" t="s">
        <v>841</v>
      </c>
      <c r="O338" s="20">
        <f>осн!L338</f>
        <v>0</v>
      </c>
      <c r="P338" s="20" t="s">
        <v>3</v>
      </c>
      <c r="Q338" s="20" t="s">
        <v>4</v>
      </c>
      <c r="R338" s="20">
        <f>осн!S338</f>
        <v>0</v>
      </c>
      <c r="S338" s="20" t="s">
        <v>173</v>
      </c>
      <c r="T338" s="23" t="s">
        <v>174</v>
      </c>
      <c r="U338">
        <f>осн!P338</f>
        <v>0</v>
      </c>
      <c r="V338" s="20" t="s">
        <v>175</v>
      </c>
      <c r="W338">
        <f>осн!G338</f>
        <v>0</v>
      </c>
      <c r="X338" s="20" t="s">
        <v>5</v>
      </c>
    </row>
    <row r="339" spans="1:24" x14ac:dyDescent="0.25">
      <c r="A339" s="20" t="s">
        <v>361</v>
      </c>
      <c r="B339" s="20" t="s">
        <v>699</v>
      </c>
      <c r="D339" s="20">
        <f>осн!M339</f>
        <v>0</v>
      </c>
      <c r="E339">
        <f>осн!P339</f>
        <v>0</v>
      </c>
      <c r="F339" s="20" t="s">
        <v>842</v>
      </c>
      <c r="G339" s="20" t="s">
        <v>2</v>
      </c>
      <c r="H339" s="20" t="s">
        <v>843</v>
      </c>
      <c r="I339" s="20">
        <f>осн!B339</f>
        <v>0</v>
      </c>
      <c r="J339" s="20" t="s">
        <v>844</v>
      </c>
      <c r="K339" s="20" t="s">
        <v>0</v>
      </c>
      <c r="L339" s="20">
        <f>осн!K339</f>
        <v>0</v>
      </c>
      <c r="M339" s="20" t="s">
        <v>3</v>
      </c>
      <c r="N339" s="20" t="s">
        <v>841</v>
      </c>
      <c r="O339" s="20">
        <f>осн!L339</f>
        <v>0</v>
      </c>
      <c r="P339" s="20" t="s">
        <v>3</v>
      </c>
      <c r="Q339" s="20" t="s">
        <v>4</v>
      </c>
      <c r="R339" s="20">
        <f>осн!S339</f>
        <v>0</v>
      </c>
      <c r="S339" s="20" t="s">
        <v>173</v>
      </c>
      <c r="T339" s="23" t="s">
        <v>174</v>
      </c>
      <c r="U339">
        <f>осн!P339</f>
        <v>0</v>
      </c>
      <c r="V339" s="20" t="s">
        <v>175</v>
      </c>
      <c r="W339">
        <f>осн!G339</f>
        <v>0</v>
      </c>
      <c r="X339" s="20" t="s">
        <v>5</v>
      </c>
    </row>
    <row r="340" spans="1:24" x14ac:dyDescent="0.25">
      <c r="A340" s="20" t="s">
        <v>361</v>
      </c>
      <c r="B340" s="20" t="s">
        <v>700</v>
      </c>
      <c r="D340" s="20">
        <f>осн!M340</f>
        <v>0</v>
      </c>
      <c r="E340">
        <f>осн!P340</f>
        <v>0</v>
      </c>
      <c r="F340" s="20" t="s">
        <v>842</v>
      </c>
      <c r="G340" s="20" t="s">
        <v>2</v>
      </c>
      <c r="H340" s="20" t="s">
        <v>843</v>
      </c>
      <c r="I340" s="20">
        <f>осн!B340</f>
        <v>0</v>
      </c>
      <c r="J340" s="20" t="s">
        <v>844</v>
      </c>
      <c r="K340" s="20" t="s">
        <v>0</v>
      </c>
      <c r="L340" s="20">
        <f>осн!K340</f>
        <v>0</v>
      </c>
      <c r="M340" s="20" t="s">
        <v>3</v>
      </c>
      <c r="N340" s="20" t="s">
        <v>841</v>
      </c>
      <c r="O340" s="20">
        <f>осн!L340</f>
        <v>0</v>
      </c>
      <c r="P340" s="20" t="s">
        <v>3</v>
      </c>
      <c r="Q340" s="20" t="s">
        <v>4</v>
      </c>
      <c r="R340" s="20">
        <f>осн!S340</f>
        <v>0</v>
      </c>
      <c r="S340" s="20" t="s">
        <v>173</v>
      </c>
      <c r="T340" s="23" t="s">
        <v>174</v>
      </c>
      <c r="U340">
        <f>осн!P340</f>
        <v>0</v>
      </c>
      <c r="V340" s="20" t="s">
        <v>175</v>
      </c>
      <c r="W340">
        <f>осн!G340</f>
        <v>0</v>
      </c>
      <c r="X340" s="20" t="s">
        <v>5</v>
      </c>
    </row>
    <row r="341" spans="1:24" x14ac:dyDescent="0.25">
      <c r="A341" s="20" t="s">
        <v>361</v>
      </c>
      <c r="B341" s="20" t="s">
        <v>701</v>
      </c>
      <c r="D341" s="20">
        <f>осн!M341</f>
        <v>0</v>
      </c>
      <c r="E341">
        <f>осн!P341</f>
        <v>0</v>
      </c>
      <c r="F341" s="20" t="s">
        <v>842</v>
      </c>
      <c r="G341" s="20" t="s">
        <v>2</v>
      </c>
      <c r="H341" s="20" t="s">
        <v>843</v>
      </c>
      <c r="I341" s="20">
        <f>осн!B341</f>
        <v>0</v>
      </c>
      <c r="J341" s="20" t="s">
        <v>844</v>
      </c>
      <c r="K341" s="20" t="s">
        <v>0</v>
      </c>
      <c r="L341" s="20">
        <f>осн!K341</f>
        <v>0</v>
      </c>
      <c r="M341" s="20" t="s">
        <v>3</v>
      </c>
      <c r="N341" s="20" t="s">
        <v>841</v>
      </c>
      <c r="O341" s="20">
        <f>осн!L341</f>
        <v>0</v>
      </c>
      <c r="P341" s="20" t="s">
        <v>3</v>
      </c>
      <c r="Q341" s="20" t="s">
        <v>4</v>
      </c>
      <c r="R341" s="20">
        <f>осн!S341</f>
        <v>0</v>
      </c>
      <c r="S341" s="20" t="s">
        <v>173</v>
      </c>
      <c r="T341" s="23" t="s">
        <v>174</v>
      </c>
      <c r="U341">
        <f>осн!P341</f>
        <v>0</v>
      </c>
      <c r="V341" s="20" t="s">
        <v>175</v>
      </c>
      <c r="W341">
        <f>осн!G341</f>
        <v>0</v>
      </c>
      <c r="X341" s="20" t="s">
        <v>5</v>
      </c>
    </row>
    <row r="342" spans="1:24" x14ac:dyDescent="0.25">
      <c r="A342" s="20" t="s">
        <v>361</v>
      </c>
      <c r="B342" s="20" t="s">
        <v>702</v>
      </c>
      <c r="D342" s="20">
        <f>осн!M342</f>
        <v>0</v>
      </c>
      <c r="E342">
        <f>осн!P342</f>
        <v>0</v>
      </c>
      <c r="F342" s="20" t="s">
        <v>842</v>
      </c>
      <c r="G342" s="20" t="s">
        <v>2</v>
      </c>
      <c r="H342" s="20" t="s">
        <v>843</v>
      </c>
      <c r="I342" s="20">
        <f>осн!B342</f>
        <v>0</v>
      </c>
      <c r="J342" s="20" t="s">
        <v>844</v>
      </c>
      <c r="K342" s="20" t="s">
        <v>0</v>
      </c>
      <c r="L342" s="20">
        <f>осн!K342</f>
        <v>0</v>
      </c>
      <c r="M342" s="20" t="s">
        <v>3</v>
      </c>
      <c r="N342" s="20" t="s">
        <v>841</v>
      </c>
      <c r="O342" s="20">
        <f>осн!L342</f>
        <v>0</v>
      </c>
      <c r="P342" s="20" t="s">
        <v>3</v>
      </c>
      <c r="Q342" s="20" t="s">
        <v>4</v>
      </c>
      <c r="R342" s="20">
        <f>осн!S342</f>
        <v>0</v>
      </c>
      <c r="S342" s="20" t="s">
        <v>173</v>
      </c>
      <c r="T342" s="23" t="s">
        <v>174</v>
      </c>
      <c r="U342">
        <f>осн!P342</f>
        <v>0</v>
      </c>
      <c r="V342" s="20" t="s">
        <v>175</v>
      </c>
      <c r="W342">
        <f>осн!G342</f>
        <v>0</v>
      </c>
      <c r="X342" s="20" t="s">
        <v>5</v>
      </c>
    </row>
    <row r="343" spans="1:24" x14ac:dyDescent="0.25">
      <c r="A343" s="20" t="s">
        <v>361</v>
      </c>
      <c r="B343" s="20" t="s">
        <v>703</v>
      </c>
      <c r="D343" s="20">
        <f>осн!M343</f>
        <v>0</v>
      </c>
      <c r="E343">
        <f>осн!P343</f>
        <v>0</v>
      </c>
      <c r="F343" s="20" t="s">
        <v>842</v>
      </c>
      <c r="G343" s="20" t="s">
        <v>2</v>
      </c>
      <c r="H343" s="20" t="s">
        <v>843</v>
      </c>
      <c r="I343" s="20">
        <f>осн!B343</f>
        <v>0</v>
      </c>
      <c r="J343" s="20" t="s">
        <v>844</v>
      </c>
      <c r="K343" s="20" t="s">
        <v>0</v>
      </c>
      <c r="L343" s="20">
        <f>осн!K343</f>
        <v>0</v>
      </c>
      <c r="M343" s="20" t="s">
        <v>3</v>
      </c>
      <c r="N343" s="20" t="s">
        <v>841</v>
      </c>
      <c r="O343" s="20">
        <f>осн!L343</f>
        <v>0</v>
      </c>
      <c r="P343" s="20" t="s">
        <v>3</v>
      </c>
      <c r="Q343" s="20" t="s">
        <v>4</v>
      </c>
      <c r="R343" s="20">
        <f>осн!S343</f>
        <v>0</v>
      </c>
      <c r="S343" s="20" t="s">
        <v>173</v>
      </c>
      <c r="T343" s="23" t="s">
        <v>174</v>
      </c>
      <c r="U343">
        <f>осн!P343</f>
        <v>0</v>
      </c>
      <c r="V343" s="20" t="s">
        <v>175</v>
      </c>
      <c r="W343">
        <f>осн!G343</f>
        <v>0</v>
      </c>
      <c r="X343" s="20" t="s">
        <v>5</v>
      </c>
    </row>
    <row r="344" spans="1:24" x14ac:dyDescent="0.25">
      <c r="A344" s="20" t="s">
        <v>361</v>
      </c>
      <c r="B344" s="20" t="s">
        <v>704</v>
      </c>
      <c r="D344" s="20">
        <f>осн!M344</f>
        <v>0</v>
      </c>
      <c r="E344">
        <f>осн!P344</f>
        <v>0</v>
      </c>
      <c r="F344" s="20" t="s">
        <v>842</v>
      </c>
      <c r="G344" s="20" t="s">
        <v>2</v>
      </c>
      <c r="H344" s="20" t="s">
        <v>843</v>
      </c>
      <c r="I344" s="20">
        <f>осн!B344</f>
        <v>0</v>
      </c>
      <c r="J344" s="20" t="s">
        <v>844</v>
      </c>
      <c r="K344" s="20" t="s">
        <v>0</v>
      </c>
      <c r="L344" s="20">
        <f>осн!K344</f>
        <v>0</v>
      </c>
      <c r="M344" s="20" t="s">
        <v>3</v>
      </c>
      <c r="N344" s="20" t="s">
        <v>841</v>
      </c>
      <c r="O344" s="20">
        <f>осн!L344</f>
        <v>0</v>
      </c>
      <c r="P344" s="20" t="s">
        <v>3</v>
      </c>
      <c r="Q344" s="20" t="s">
        <v>4</v>
      </c>
      <c r="R344" s="20">
        <f>осн!S344</f>
        <v>0</v>
      </c>
      <c r="S344" s="20" t="s">
        <v>173</v>
      </c>
      <c r="T344" s="23" t="s">
        <v>174</v>
      </c>
      <c r="U344">
        <f>осн!P344</f>
        <v>0</v>
      </c>
      <c r="V344" s="20" t="s">
        <v>175</v>
      </c>
      <c r="W344">
        <f>осн!G344</f>
        <v>0</v>
      </c>
      <c r="X344" s="20" t="s">
        <v>5</v>
      </c>
    </row>
    <row r="345" spans="1:24" x14ac:dyDescent="0.25">
      <c r="A345" s="20" t="s">
        <v>361</v>
      </c>
      <c r="B345" s="20" t="s">
        <v>705</v>
      </c>
      <c r="D345" s="20">
        <f>осн!M345</f>
        <v>0</v>
      </c>
      <c r="E345">
        <f>осн!P345</f>
        <v>0</v>
      </c>
      <c r="F345" s="20" t="s">
        <v>842</v>
      </c>
      <c r="G345" s="20" t="s">
        <v>2</v>
      </c>
      <c r="H345" s="20" t="s">
        <v>843</v>
      </c>
      <c r="I345" s="20">
        <f>осн!B345</f>
        <v>0</v>
      </c>
      <c r="J345" s="20" t="s">
        <v>844</v>
      </c>
      <c r="K345" s="20" t="s">
        <v>0</v>
      </c>
      <c r="L345" s="20">
        <f>осн!K345</f>
        <v>0</v>
      </c>
      <c r="M345" s="20" t="s">
        <v>3</v>
      </c>
      <c r="N345" s="20" t="s">
        <v>841</v>
      </c>
      <c r="O345" s="20">
        <f>осн!L345</f>
        <v>0</v>
      </c>
      <c r="P345" s="20" t="s">
        <v>3</v>
      </c>
      <c r="Q345" s="20" t="s">
        <v>4</v>
      </c>
      <c r="R345" s="20">
        <f>осн!S345</f>
        <v>0</v>
      </c>
      <c r="S345" s="20" t="s">
        <v>173</v>
      </c>
      <c r="T345" s="23" t="s">
        <v>174</v>
      </c>
      <c r="U345">
        <f>осн!P345</f>
        <v>0</v>
      </c>
      <c r="V345" s="20" t="s">
        <v>175</v>
      </c>
      <c r="W345">
        <f>осн!G345</f>
        <v>0</v>
      </c>
      <c r="X345" s="20" t="s">
        <v>5</v>
      </c>
    </row>
    <row r="346" spans="1:24" x14ac:dyDescent="0.25">
      <c r="A346" s="20" t="s">
        <v>361</v>
      </c>
      <c r="B346" s="20" t="s">
        <v>706</v>
      </c>
      <c r="D346" s="20">
        <f>осн!M346</f>
        <v>0</v>
      </c>
      <c r="E346">
        <f>осн!P346</f>
        <v>0</v>
      </c>
      <c r="F346" s="20" t="s">
        <v>842</v>
      </c>
      <c r="G346" s="20" t="s">
        <v>2</v>
      </c>
      <c r="H346" s="20" t="s">
        <v>843</v>
      </c>
      <c r="I346" s="20">
        <f>осн!B346</f>
        <v>0</v>
      </c>
      <c r="J346" s="20" t="s">
        <v>844</v>
      </c>
      <c r="K346" s="20" t="s">
        <v>0</v>
      </c>
      <c r="L346" s="20">
        <f>осн!K346</f>
        <v>0</v>
      </c>
      <c r="M346" s="20" t="s">
        <v>3</v>
      </c>
      <c r="N346" s="20" t="s">
        <v>841</v>
      </c>
      <c r="O346" s="20">
        <f>осн!L346</f>
        <v>0</v>
      </c>
      <c r="P346" s="20" t="s">
        <v>3</v>
      </c>
      <c r="Q346" s="20" t="s">
        <v>4</v>
      </c>
      <c r="R346" s="20">
        <f>осн!S346</f>
        <v>0</v>
      </c>
      <c r="S346" s="20" t="s">
        <v>173</v>
      </c>
      <c r="T346" s="23" t="s">
        <v>174</v>
      </c>
      <c r="U346">
        <f>осн!P346</f>
        <v>0</v>
      </c>
      <c r="V346" s="20" t="s">
        <v>175</v>
      </c>
      <c r="W346">
        <f>осн!G346</f>
        <v>0</v>
      </c>
      <c r="X346" s="20" t="s">
        <v>5</v>
      </c>
    </row>
    <row r="347" spans="1:24" x14ac:dyDescent="0.25">
      <c r="A347" s="20" t="s">
        <v>361</v>
      </c>
      <c r="B347" s="20" t="s">
        <v>707</v>
      </c>
      <c r="D347" s="20">
        <f>осн!M347</f>
        <v>0</v>
      </c>
      <c r="E347">
        <f>осн!P347</f>
        <v>0</v>
      </c>
      <c r="F347" s="20" t="s">
        <v>842</v>
      </c>
      <c r="G347" s="20" t="s">
        <v>2</v>
      </c>
      <c r="H347" s="20" t="s">
        <v>843</v>
      </c>
      <c r="I347" s="20">
        <f>осн!B347</f>
        <v>0</v>
      </c>
      <c r="J347" s="20" t="s">
        <v>844</v>
      </c>
      <c r="K347" s="20" t="s">
        <v>0</v>
      </c>
      <c r="L347" s="20">
        <f>осн!K347</f>
        <v>0</v>
      </c>
      <c r="M347" s="20" t="s">
        <v>3</v>
      </c>
      <c r="N347" s="20" t="s">
        <v>841</v>
      </c>
      <c r="O347" s="20">
        <f>осн!L347</f>
        <v>0</v>
      </c>
      <c r="P347" s="20" t="s">
        <v>3</v>
      </c>
      <c r="Q347" s="20" t="s">
        <v>4</v>
      </c>
      <c r="R347" s="20">
        <f>осн!S347</f>
        <v>0</v>
      </c>
      <c r="S347" s="20" t="s">
        <v>173</v>
      </c>
      <c r="T347" s="23" t="s">
        <v>174</v>
      </c>
      <c r="U347">
        <f>осн!P347</f>
        <v>0</v>
      </c>
      <c r="V347" s="20" t="s">
        <v>175</v>
      </c>
      <c r="W347">
        <f>осн!G347</f>
        <v>0</v>
      </c>
      <c r="X347" s="20" t="s">
        <v>5</v>
      </c>
    </row>
    <row r="348" spans="1:24" x14ac:dyDescent="0.25">
      <c r="A348" s="20" t="s">
        <v>361</v>
      </c>
      <c r="B348" s="20" t="s">
        <v>708</v>
      </c>
      <c r="D348" s="20">
        <f>осн!M348</f>
        <v>0</v>
      </c>
      <c r="E348">
        <f>осн!P348</f>
        <v>0</v>
      </c>
      <c r="F348" s="20" t="s">
        <v>842</v>
      </c>
      <c r="G348" s="20" t="s">
        <v>2</v>
      </c>
      <c r="H348" s="20" t="s">
        <v>843</v>
      </c>
      <c r="I348" s="20">
        <f>осн!B348</f>
        <v>0</v>
      </c>
      <c r="J348" s="20" t="s">
        <v>844</v>
      </c>
      <c r="K348" s="20" t="s">
        <v>0</v>
      </c>
      <c r="L348" s="20">
        <f>осн!K348</f>
        <v>0</v>
      </c>
      <c r="M348" s="20" t="s">
        <v>3</v>
      </c>
      <c r="N348" s="20" t="s">
        <v>841</v>
      </c>
      <c r="O348" s="20">
        <f>осн!L348</f>
        <v>0</v>
      </c>
      <c r="P348" s="20" t="s">
        <v>3</v>
      </c>
      <c r="Q348" s="20" t="s">
        <v>4</v>
      </c>
      <c r="R348" s="20">
        <f>осн!S348</f>
        <v>0</v>
      </c>
      <c r="S348" s="20" t="s">
        <v>173</v>
      </c>
      <c r="T348" s="23" t="s">
        <v>174</v>
      </c>
      <c r="U348">
        <f>осн!P348</f>
        <v>0</v>
      </c>
      <c r="V348" s="20" t="s">
        <v>175</v>
      </c>
      <c r="W348">
        <f>осн!G348</f>
        <v>0</v>
      </c>
      <c r="X348" s="20" t="s">
        <v>5</v>
      </c>
    </row>
    <row r="349" spans="1:24" x14ac:dyDescent="0.25">
      <c r="A349" s="20" t="s">
        <v>361</v>
      </c>
      <c r="B349" s="20" t="s">
        <v>709</v>
      </c>
      <c r="D349" s="20">
        <f>осн!M349</f>
        <v>0</v>
      </c>
      <c r="E349">
        <f>осн!P349</f>
        <v>0</v>
      </c>
      <c r="F349" s="20" t="s">
        <v>842</v>
      </c>
      <c r="G349" s="20" t="s">
        <v>2</v>
      </c>
      <c r="H349" s="20" t="s">
        <v>843</v>
      </c>
      <c r="I349" s="20">
        <f>осн!B349</f>
        <v>0</v>
      </c>
      <c r="J349" s="20" t="s">
        <v>844</v>
      </c>
      <c r="K349" s="20" t="s">
        <v>0</v>
      </c>
      <c r="L349" s="20">
        <f>осн!K349</f>
        <v>0</v>
      </c>
      <c r="M349" s="20" t="s">
        <v>3</v>
      </c>
      <c r="N349" s="20" t="s">
        <v>841</v>
      </c>
      <c r="O349" s="20">
        <f>осн!L349</f>
        <v>0</v>
      </c>
      <c r="P349" s="20" t="s">
        <v>3</v>
      </c>
      <c r="Q349" s="20" t="s">
        <v>4</v>
      </c>
      <c r="R349" s="20">
        <f>осн!S349</f>
        <v>0</v>
      </c>
      <c r="S349" s="20" t="s">
        <v>173</v>
      </c>
      <c r="T349" s="23" t="s">
        <v>174</v>
      </c>
      <c r="U349">
        <f>осн!P349</f>
        <v>0</v>
      </c>
      <c r="V349" s="20" t="s">
        <v>175</v>
      </c>
      <c r="W349">
        <f>осн!G349</f>
        <v>0</v>
      </c>
      <c r="X349" s="20" t="s">
        <v>5</v>
      </c>
    </row>
    <row r="350" spans="1:24" x14ac:dyDescent="0.25">
      <c r="A350" s="20" t="s">
        <v>361</v>
      </c>
      <c r="B350" s="20" t="s">
        <v>710</v>
      </c>
      <c r="D350" s="20">
        <f>осн!M350</f>
        <v>0</v>
      </c>
      <c r="E350">
        <f>осн!P350</f>
        <v>0</v>
      </c>
      <c r="F350" s="20" t="s">
        <v>842</v>
      </c>
      <c r="G350" s="20" t="s">
        <v>2</v>
      </c>
      <c r="H350" s="20" t="s">
        <v>843</v>
      </c>
      <c r="I350" s="20">
        <f>осн!B350</f>
        <v>0</v>
      </c>
      <c r="J350" s="20" t="s">
        <v>844</v>
      </c>
      <c r="K350" s="20" t="s">
        <v>0</v>
      </c>
      <c r="L350" s="20">
        <f>осн!K350</f>
        <v>0</v>
      </c>
      <c r="M350" s="20" t="s">
        <v>3</v>
      </c>
      <c r="N350" s="20" t="s">
        <v>841</v>
      </c>
      <c r="O350" s="20">
        <f>осн!L350</f>
        <v>0</v>
      </c>
      <c r="P350" s="20" t="s">
        <v>3</v>
      </c>
      <c r="Q350" s="20" t="s">
        <v>4</v>
      </c>
      <c r="R350" s="20">
        <f>осн!S350</f>
        <v>0</v>
      </c>
      <c r="S350" s="20" t="s">
        <v>173</v>
      </c>
      <c r="T350" s="23" t="s">
        <v>174</v>
      </c>
      <c r="U350">
        <f>осн!P350</f>
        <v>0</v>
      </c>
      <c r="V350" s="20" t="s">
        <v>175</v>
      </c>
      <c r="W350">
        <f>осн!G350</f>
        <v>0</v>
      </c>
      <c r="X350" s="20" t="s">
        <v>5</v>
      </c>
    </row>
    <row r="351" spans="1:24" x14ac:dyDescent="0.25">
      <c r="A351" s="20" t="s">
        <v>361</v>
      </c>
      <c r="B351" s="20" t="s">
        <v>711</v>
      </c>
      <c r="D351" s="20">
        <f>осн!M351</f>
        <v>0</v>
      </c>
      <c r="E351">
        <f>осн!P351</f>
        <v>0</v>
      </c>
      <c r="F351" s="20" t="s">
        <v>842</v>
      </c>
      <c r="G351" s="20" t="s">
        <v>2</v>
      </c>
      <c r="H351" s="20" t="s">
        <v>843</v>
      </c>
      <c r="I351" s="20">
        <f>осн!B351</f>
        <v>0</v>
      </c>
      <c r="J351" s="20" t="s">
        <v>844</v>
      </c>
      <c r="K351" s="20" t="s">
        <v>0</v>
      </c>
      <c r="L351" s="20">
        <f>осн!K351</f>
        <v>0</v>
      </c>
      <c r="M351" s="20" t="s">
        <v>3</v>
      </c>
      <c r="N351" s="20" t="s">
        <v>841</v>
      </c>
      <c r="O351" s="20">
        <f>осн!L351</f>
        <v>0</v>
      </c>
      <c r="P351" s="20" t="s">
        <v>3</v>
      </c>
      <c r="Q351" s="20" t="s">
        <v>4</v>
      </c>
      <c r="R351" s="20">
        <f>осн!S351</f>
        <v>0</v>
      </c>
      <c r="S351" s="20" t="s">
        <v>173</v>
      </c>
      <c r="T351" s="23" t="s">
        <v>174</v>
      </c>
      <c r="U351">
        <f>осн!P351</f>
        <v>0</v>
      </c>
      <c r="V351" s="20" t="s">
        <v>175</v>
      </c>
      <c r="W351">
        <f>осн!G351</f>
        <v>0</v>
      </c>
      <c r="X351" s="20" t="s">
        <v>5</v>
      </c>
    </row>
    <row r="352" spans="1:24" x14ac:dyDescent="0.25">
      <c r="A352" s="20" t="s">
        <v>361</v>
      </c>
      <c r="B352" s="20" t="s">
        <v>712</v>
      </c>
      <c r="D352" s="20">
        <f>осн!M352</f>
        <v>0</v>
      </c>
      <c r="E352">
        <f>осн!P352</f>
        <v>0</v>
      </c>
      <c r="F352" s="20" t="s">
        <v>842</v>
      </c>
      <c r="G352" s="20" t="s">
        <v>2</v>
      </c>
      <c r="H352" s="20" t="s">
        <v>843</v>
      </c>
      <c r="I352" s="20">
        <f>осн!B352</f>
        <v>0</v>
      </c>
      <c r="J352" s="20" t="s">
        <v>844</v>
      </c>
      <c r="K352" s="20" t="s">
        <v>0</v>
      </c>
      <c r="L352" s="20">
        <f>осн!K352</f>
        <v>0</v>
      </c>
      <c r="M352" s="20" t="s">
        <v>3</v>
      </c>
      <c r="N352" s="20" t="s">
        <v>841</v>
      </c>
      <c r="O352" s="20">
        <f>осн!L352</f>
        <v>0</v>
      </c>
      <c r="P352" s="20" t="s">
        <v>3</v>
      </c>
      <c r="Q352" s="20" t="s">
        <v>4</v>
      </c>
      <c r="R352" s="20">
        <f>осн!S352</f>
        <v>0</v>
      </c>
      <c r="S352" s="20" t="s">
        <v>173</v>
      </c>
      <c r="T352" s="23" t="s">
        <v>174</v>
      </c>
      <c r="U352">
        <f>осн!P352</f>
        <v>0</v>
      </c>
      <c r="V352" s="20" t="s">
        <v>175</v>
      </c>
      <c r="W352">
        <f>осн!G352</f>
        <v>0</v>
      </c>
      <c r="X352" s="20" t="s">
        <v>5</v>
      </c>
    </row>
    <row r="353" spans="1:24" x14ac:dyDescent="0.25">
      <c r="A353" s="20" t="s">
        <v>361</v>
      </c>
      <c r="B353" s="20" t="s">
        <v>713</v>
      </c>
      <c r="D353" s="20">
        <f>осн!M353</f>
        <v>0</v>
      </c>
      <c r="E353">
        <f>осн!P353</f>
        <v>0</v>
      </c>
      <c r="F353" s="20" t="s">
        <v>842</v>
      </c>
      <c r="G353" s="20" t="s">
        <v>2</v>
      </c>
      <c r="H353" s="20" t="s">
        <v>843</v>
      </c>
      <c r="I353" s="20">
        <f>осн!B353</f>
        <v>0</v>
      </c>
      <c r="J353" s="20" t="s">
        <v>844</v>
      </c>
      <c r="K353" s="20" t="s">
        <v>0</v>
      </c>
      <c r="L353" s="20">
        <f>осн!K353</f>
        <v>0</v>
      </c>
      <c r="M353" s="20" t="s">
        <v>3</v>
      </c>
      <c r="N353" s="20" t="s">
        <v>841</v>
      </c>
      <c r="O353" s="20">
        <f>осн!L353</f>
        <v>0</v>
      </c>
      <c r="P353" s="20" t="s">
        <v>3</v>
      </c>
      <c r="Q353" s="20" t="s">
        <v>4</v>
      </c>
      <c r="R353" s="20">
        <f>осн!S353</f>
        <v>0</v>
      </c>
      <c r="S353" s="20" t="s">
        <v>173</v>
      </c>
      <c r="T353" s="23" t="s">
        <v>174</v>
      </c>
      <c r="U353">
        <f>осн!P353</f>
        <v>0</v>
      </c>
      <c r="V353" s="20" t="s">
        <v>175</v>
      </c>
      <c r="W353">
        <f>осн!G353</f>
        <v>0</v>
      </c>
      <c r="X353" s="20" t="s">
        <v>5</v>
      </c>
    </row>
    <row r="354" spans="1:24" x14ac:dyDescent="0.25">
      <c r="A354" s="20" t="s">
        <v>361</v>
      </c>
      <c r="B354" s="20" t="s">
        <v>714</v>
      </c>
      <c r="D354" s="20">
        <f>осн!M354</f>
        <v>0</v>
      </c>
      <c r="E354">
        <f>осн!P354</f>
        <v>0</v>
      </c>
      <c r="F354" s="20" t="s">
        <v>842</v>
      </c>
      <c r="G354" s="20" t="s">
        <v>2</v>
      </c>
      <c r="H354" s="20" t="s">
        <v>843</v>
      </c>
      <c r="I354" s="20">
        <f>осн!B354</f>
        <v>0</v>
      </c>
      <c r="J354" s="20" t="s">
        <v>844</v>
      </c>
      <c r="K354" s="20" t="s">
        <v>0</v>
      </c>
      <c r="L354" s="20">
        <f>осн!K354</f>
        <v>0</v>
      </c>
      <c r="M354" s="20" t="s">
        <v>3</v>
      </c>
      <c r="N354" s="20" t="s">
        <v>841</v>
      </c>
      <c r="O354" s="20">
        <f>осн!L354</f>
        <v>0</v>
      </c>
      <c r="P354" s="20" t="s">
        <v>3</v>
      </c>
      <c r="Q354" s="20" t="s">
        <v>4</v>
      </c>
      <c r="R354" s="20">
        <f>осн!S354</f>
        <v>0</v>
      </c>
      <c r="S354" s="20" t="s">
        <v>173</v>
      </c>
      <c r="T354" s="23" t="s">
        <v>174</v>
      </c>
      <c r="U354">
        <f>осн!P354</f>
        <v>0</v>
      </c>
      <c r="V354" s="20" t="s">
        <v>175</v>
      </c>
      <c r="W354">
        <f>осн!G354</f>
        <v>0</v>
      </c>
      <c r="X354" s="20" t="s">
        <v>5</v>
      </c>
    </row>
    <row r="355" spans="1:24" x14ac:dyDescent="0.25">
      <c r="A355" s="20" t="s">
        <v>361</v>
      </c>
      <c r="B355" s="20" t="s">
        <v>715</v>
      </c>
      <c r="D355" s="20">
        <f>осн!M355</f>
        <v>0</v>
      </c>
      <c r="E355">
        <f>осн!P355</f>
        <v>0</v>
      </c>
      <c r="F355" s="20" t="s">
        <v>842</v>
      </c>
      <c r="G355" s="20" t="s">
        <v>2</v>
      </c>
      <c r="H355" s="20" t="s">
        <v>843</v>
      </c>
      <c r="I355" s="20">
        <f>осн!B355</f>
        <v>0</v>
      </c>
      <c r="J355" s="20" t="s">
        <v>844</v>
      </c>
      <c r="K355" s="20" t="s">
        <v>0</v>
      </c>
      <c r="L355" s="20">
        <f>осн!K355</f>
        <v>0</v>
      </c>
      <c r="M355" s="20" t="s">
        <v>3</v>
      </c>
      <c r="N355" s="20" t="s">
        <v>841</v>
      </c>
      <c r="O355" s="20">
        <f>осн!L355</f>
        <v>0</v>
      </c>
      <c r="P355" s="20" t="s">
        <v>3</v>
      </c>
      <c r="Q355" s="20" t="s">
        <v>4</v>
      </c>
      <c r="R355" s="20">
        <f>осн!S355</f>
        <v>0</v>
      </c>
      <c r="S355" s="20" t="s">
        <v>173</v>
      </c>
      <c r="T355" s="23" t="s">
        <v>174</v>
      </c>
      <c r="U355">
        <f>осн!P355</f>
        <v>0</v>
      </c>
      <c r="V355" s="20" t="s">
        <v>175</v>
      </c>
      <c r="W355">
        <f>осн!G355</f>
        <v>0</v>
      </c>
      <c r="X355" s="20" t="s">
        <v>5</v>
      </c>
    </row>
    <row r="356" spans="1:24" x14ac:dyDescent="0.25">
      <c r="A356" s="20" t="s">
        <v>361</v>
      </c>
      <c r="B356" s="20" t="s">
        <v>716</v>
      </c>
      <c r="D356" s="20">
        <f>осн!M356</f>
        <v>0</v>
      </c>
      <c r="E356">
        <f>осн!P356</f>
        <v>0</v>
      </c>
      <c r="F356" s="20" t="s">
        <v>842</v>
      </c>
      <c r="G356" s="20" t="s">
        <v>2</v>
      </c>
      <c r="H356" s="20" t="s">
        <v>843</v>
      </c>
      <c r="I356" s="20">
        <f>осн!B356</f>
        <v>0</v>
      </c>
      <c r="J356" s="20" t="s">
        <v>844</v>
      </c>
      <c r="K356" s="20" t="s">
        <v>0</v>
      </c>
      <c r="L356" s="20">
        <f>осн!K356</f>
        <v>0</v>
      </c>
      <c r="M356" s="20" t="s">
        <v>3</v>
      </c>
      <c r="N356" s="20" t="s">
        <v>841</v>
      </c>
      <c r="O356" s="20">
        <f>осн!L356</f>
        <v>0</v>
      </c>
      <c r="P356" s="20" t="s">
        <v>3</v>
      </c>
      <c r="Q356" s="20" t="s">
        <v>4</v>
      </c>
      <c r="R356" s="20">
        <f>осн!S356</f>
        <v>0</v>
      </c>
      <c r="S356" s="20" t="s">
        <v>173</v>
      </c>
      <c r="T356" s="23" t="s">
        <v>174</v>
      </c>
      <c r="U356">
        <f>осн!P356</f>
        <v>0</v>
      </c>
      <c r="V356" s="20" t="s">
        <v>175</v>
      </c>
      <c r="W356">
        <f>осн!G356</f>
        <v>0</v>
      </c>
      <c r="X356" s="20" t="s">
        <v>5</v>
      </c>
    </row>
    <row r="357" spans="1:24" x14ac:dyDescent="0.25">
      <c r="A357" s="20" t="s">
        <v>361</v>
      </c>
      <c r="B357" s="20" t="s">
        <v>717</v>
      </c>
      <c r="D357" s="20">
        <f>осн!M357</f>
        <v>0</v>
      </c>
      <c r="E357">
        <f>осн!P357</f>
        <v>0</v>
      </c>
      <c r="F357" s="20" t="s">
        <v>842</v>
      </c>
      <c r="G357" s="20" t="s">
        <v>2</v>
      </c>
      <c r="H357" s="20" t="s">
        <v>843</v>
      </c>
      <c r="I357" s="20">
        <f>осн!B357</f>
        <v>0</v>
      </c>
      <c r="J357" s="20" t="s">
        <v>844</v>
      </c>
      <c r="K357" s="20" t="s">
        <v>0</v>
      </c>
      <c r="L357" s="20">
        <f>осн!K357</f>
        <v>0</v>
      </c>
      <c r="M357" s="20" t="s">
        <v>3</v>
      </c>
      <c r="N357" s="20" t="s">
        <v>841</v>
      </c>
      <c r="O357" s="20">
        <f>осн!L357</f>
        <v>0</v>
      </c>
      <c r="P357" s="20" t="s">
        <v>3</v>
      </c>
      <c r="Q357" s="20" t="s">
        <v>4</v>
      </c>
      <c r="R357" s="20">
        <f>осн!S357</f>
        <v>0</v>
      </c>
      <c r="S357" s="20" t="s">
        <v>173</v>
      </c>
      <c r="T357" s="23" t="s">
        <v>174</v>
      </c>
      <c r="U357">
        <f>осн!P357</f>
        <v>0</v>
      </c>
      <c r="V357" s="20" t="s">
        <v>175</v>
      </c>
      <c r="W357">
        <f>осн!G357</f>
        <v>0</v>
      </c>
      <c r="X357" s="20" t="s">
        <v>5</v>
      </c>
    </row>
    <row r="358" spans="1:24" x14ac:dyDescent="0.25">
      <c r="A358" s="20" t="s">
        <v>361</v>
      </c>
      <c r="B358" s="20" t="s">
        <v>718</v>
      </c>
      <c r="D358" s="20">
        <f>осн!M358</f>
        <v>0</v>
      </c>
      <c r="E358">
        <f>осн!P358</f>
        <v>0</v>
      </c>
      <c r="F358" s="20" t="s">
        <v>842</v>
      </c>
      <c r="G358" s="20" t="s">
        <v>2</v>
      </c>
      <c r="H358" s="20" t="s">
        <v>843</v>
      </c>
      <c r="I358" s="20">
        <f>осн!B358</f>
        <v>0</v>
      </c>
      <c r="J358" s="20" t="s">
        <v>844</v>
      </c>
      <c r="K358" s="20" t="s">
        <v>0</v>
      </c>
      <c r="L358" s="20">
        <f>осн!K358</f>
        <v>0</v>
      </c>
      <c r="M358" s="20" t="s">
        <v>3</v>
      </c>
      <c r="N358" s="20" t="s">
        <v>841</v>
      </c>
      <c r="O358" s="20">
        <f>осн!L358</f>
        <v>0</v>
      </c>
      <c r="P358" s="20" t="s">
        <v>3</v>
      </c>
      <c r="Q358" s="20" t="s">
        <v>4</v>
      </c>
      <c r="R358" s="20">
        <f>осн!S358</f>
        <v>0</v>
      </c>
      <c r="S358" s="20" t="s">
        <v>173</v>
      </c>
      <c r="T358" s="23" t="s">
        <v>174</v>
      </c>
      <c r="U358">
        <f>осн!P358</f>
        <v>0</v>
      </c>
      <c r="V358" s="20" t="s">
        <v>175</v>
      </c>
      <c r="W358">
        <f>осн!G358</f>
        <v>0</v>
      </c>
      <c r="X358" s="20" t="s">
        <v>5</v>
      </c>
    </row>
    <row r="359" spans="1:24" x14ac:dyDescent="0.25">
      <c r="A359" s="20" t="s">
        <v>361</v>
      </c>
      <c r="B359" s="20" t="s">
        <v>719</v>
      </c>
      <c r="D359" s="20">
        <f>осн!M359</f>
        <v>0</v>
      </c>
      <c r="E359">
        <f>осн!P359</f>
        <v>0</v>
      </c>
      <c r="F359" s="20" t="s">
        <v>842</v>
      </c>
      <c r="G359" s="20" t="s">
        <v>2</v>
      </c>
      <c r="H359" s="20" t="s">
        <v>843</v>
      </c>
      <c r="I359" s="20">
        <f>осн!B359</f>
        <v>0</v>
      </c>
      <c r="J359" s="20" t="s">
        <v>844</v>
      </c>
      <c r="K359" s="20" t="s">
        <v>0</v>
      </c>
      <c r="L359" s="20">
        <f>осн!K359</f>
        <v>0</v>
      </c>
      <c r="M359" s="20" t="s">
        <v>3</v>
      </c>
      <c r="N359" s="20" t="s">
        <v>841</v>
      </c>
      <c r="O359" s="20">
        <f>осн!L359</f>
        <v>0</v>
      </c>
      <c r="P359" s="20" t="s">
        <v>3</v>
      </c>
      <c r="Q359" s="20" t="s">
        <v>4</v>
      </c>
      <c r="R359" s="20">
        <f>осн!S359</f>
        <v>0</v>
      </c>
      <c r="S359" s="20" t="s">
        <v>173</v>
      </c>
      <c r="T359" s="23" t="s">
        <v>174</v>
      </c>
      <c r="U359">
        <f>осн!P359</f>
        <v>0</v>
      </c>
      <c r="V359" s="20" t="s">
        <v>175</v>
      </c>
      <c r="W359">
        <f>осн!G359</f>
        <v>0</v>
      </c>
      <c r="X359" s="20" t="s">
        <v>5</v>
      </c>
    </row>
    <row r="360" spans="1:24" x14ac:dyDescent="0.25">
      <c r="A360" s="20" t="s">
        <v>361</v>
      </c>
      <c r="B360" s="20" t="s">
        <v>720</v>
      </c>
      <c r="D360" s="20">
        <f>осн!M360</f>
        <v>0</v>
      </c>
      <c r="E360">
        <f>осн!P360</f>
        <v>0</v>
      </c>
      <c r="F360" s="20" t="s">
        <v>842</v>
      </c>
      <c r="G360" s="20" t="s">
        <v>2</v>
      </c>
      <c r="H360" s="20" t="s">
        <v>843</v>
      </c>
      <c r="I360" s="20">
        <f>осн!B360</f>
        <v>0</v>
      </c>
      <c r="J360" s="20" t="s">
        <v>844</v>
      </c>
      <c r="K360" s="20" t="s">
        <v>0</v>
      </c>
      <c r="L360" s="20">
        <f>осн!K360</f>
        <v>0</v>
      </c>
      <c r="M360" s="20" t="s">
        <v>3</v>
      </c>
      <c r="N360" s="20" t="s">
        <v>841</v>
      </c>
      <c r="O360" s="20">
        <f>осн!L360</f>
        <v>0</v>
      </c>
      <c r="P360" s="20" t="s">
        <v>3</v>
      </c>
      <c r="Q360" s="20" t="s">
        <v>4</v>
      </c>
      <c r="R360" s="20">
        <f>осн!S360</f>
        <v>0</v>
      </c>
      <c r="S360" s="20" t="s">
        <v>173</v>
      </c>
      <c r="T360" s="23" t="s">
        <v>174</v>
      </c>
      <c r="U360">
        <f>осн!P360</f>
        <v>0</v>
      </c>
      <c r="V360" s="20" t="s">
        <v>175</v>
      </c>
      <c r="W360">
        <f>осн!G360</f>
        <v>0</v>
      </c>
      <c r="X360" s="20" t="s">
        <v>5</v>
      </c>
    </row>
    <row r="361" spans="1:24" x14ac:dyDescent="0.25">
      <c r="A361" s="20" t="s">
        <v>361</v>
      </c>
      <c r="B361" s="20" t="s">
        <v>721</v>
      </c>
      <c r="D361" s="20">
        <f>осн!M361</f>
        <v>0</v>
      </c>
      <c r="E361">
        <f>осн!P361</f>
        <v>0</v>
      </c>
      <c r="F361" s="20" t="s">
        <v>842</v>
      </c>
      <c r="G361" s="20" t="s">
        <v>2</v>
      </c>
      <c r="H361" s="20" t="s">
        <v>843</v>
      </c>
      <c r="I361" s="20">
        <f>осн!B361</f>
        <v>0</v>
      </c>
      <c r="J361" s="20" t="s">
        <v>844</v>
      </c>
      <c r="K361" s="20" t="s">
        <v>0</v>
      </c>
      <c r="L361" s="20">
        <f>осн!K361</f>
        <v>0</v>
      </c>
      <c r="M361" s="20" t="s">
        <v>3</v>
      </c>
      <c r="N361" s="20" t="s">
        <v>841</v>
      </c>
      <c r="O361" s="20">
        <f>осн!L361</f>
        <v>0</v>
      </c>
      <c r="P361" s="20" t="s">
        <v>3</v>
      </c>
      <c r="Q361" s="20" t="s">
        <v>4</v>
      </c>
      <c r="R361" s="20">
        <f>осн!S361</f>
        <v>0</v>
      </c>
      <c r="S361" s="20" t="s">
        <v>173</v>
      </c>
      <c r="T361" s="23" t="s">
        <v>174</v>
      </c>
      <c r="U361">
        <f>осн!P361</f>
        <v>0</v>
      </c>
      <c r="V361" s="20" t="s">
        <v>175</v>
      </c>
      <c r="W361">
        <f>осн!G361</f>
        <v>0</v>
      </c>
      <c r="X361" s="20" t="s">
        <v>5</v>
      </c>
    </row>
    <row r="362" spans="1:24" x14ac:dyDescent="0.25">
      <c r="A362" s="20" t="s">
        <v>361</v>
      </c>
      <c r="B362" s="20" t="s">
        <v>722</v>
      </c>
      <c r="D362" s="20">
        <f>осн!M362</f>
        <v>0</v>
      </c>
      <c r="E362">
        <f>осн!P362</f>
        <v>0</v>
      </c>
      <c r="F362" s="20" t="s">
        <v>842</v>
      </c>
      <c r="G362" s="20" t="s">
        <v>2</v>
      </c>
      <c r="H362" s="20" t="s">
        <v>843</v>
      </c>
      <c r="I362" s="20">
        <f>осн!B362</f>
        <v>0</v>
      </c>
      <c r="J362" s="20" t="s">
        <v>844</v>
      </c>
      <c r="K362" s="20" t="s">
        <v>0</v>
      </c>
      <c r="L362" s="20">
        <f>осн!K362</f>
        <v>0</v>
      </c>
      <c r="M362" s="20" t="s">
        <v>3</v>
      </c>
      <c r="N362" s="20" t="s">
        <v>841</v>
      </c>
      <c r="O362" s="20">
        <f>осн!L362</f>
        <v>0</v>
      </c>
      <c r="P362" s="20" t="s">
        <v>3</v>
      </c>
      <c r="Q362" s="20" t="s">
        <v>4</v>
      </c>
      <c r="R362" s="20">
        <f>осн!S362</f>
        <v>0</v>
      </c>
      <c r="S362" s="20" t="s">
        <v>173</v>
      </c>
      <c r="T362" s="23" t="s">
        <v>174</v>
      </c>
      <c r="U362">
        <f>осн!P362</f>
        <v>0</v>
      </c>
      <c r="V362" s="20" t="s">
        <v>175</v>
      </c>
      <c r="W362">
        <f>осн!G362</f>
        <v>0</v>
      </c>
      <c r="X362" s="20" t="s">
        <v>5</v>
      </c>
    </row>
    <row r="363" spans="1:24" x14ac:dyDescent="0.25">
      <c r="A363" s="20" t="s">
        <v>361</v>
      </c>
      <c r="B363" s="20" t="s">
        <v>723</v>
      </c>
      <c r="D363" s="20">
        <f>осн!M363</f>
        <v>0</v>
      </c>
      <c r="E363">
        <f>осн!P363</f>
        <v>0</v>
      </c>
      <c r="F363" s="20" t="s">
        <v>842</v>
      </c>
      <c r="G363" s="20" t="s">
        <v>2</v>
      </c>
      <c r="H363" s="20" t="s">
        <v>843</v>
      </c>
      <c r="I363" s="20">
        <f>осн!B363</f>
        <v>0</v>
      </c>
      <c r="J363" s="20" t="s">
        <v>844</v>
      </c>
      <c r="K363" s="20" t="s">
        <v>0</v>
      </c>
      <c r="L363" s="20">
        <f>осн!K363</f>
        <v>0</v>
      </c>
      <c r="M363" s="20" t="s">
        <v>3</v>
      </c>
      <c r="N363" s="20" t="s">
        <v>841</v>
      </c>
      <c r="O363" s="20">
        <f>осн!L363</f>
        <v>0</v>
      </c>
      <c r="P363" s="20" t="s">
        <v>3</v>
      </c>
      <c r="Q363" s="20" t="s">
        <v>4</v>
      </c>
      <c r="R363" s="20">
        <f>осн!S363</f>
        <v>0</v>
      </c>
      <c r="S363" s="20" t="s">
        <v>173</v>
      </c>
      <c r="T363" s="23" t="s">
        <v>174</v>
      </c>
      <c r="U363">
        <f>осн!P363</f>
        <v>0</v>
      </c>
      <c r="V363" s="20" t="s">
        <v>175</v>
      </c>
      <c r="W363">
        <f>осн!G363</f>
        <v>0</v>
      </c>
      <c r="X363" s="20" t="s">
        <v>5</v>
      </c>
    </row>
    <row r="364" spans="1:24" x14ac:dyDescent="0.25">
      <c r="A364" s="20" t="s">
        <v>361</v>
      </c>
      <c r="B364" s="20" t="s">
        <v>724</v>
      </c>
      <c r="D364" s="20">
        <f>осн!M364</f>
        <v>0</v>
      </c>
      <c r="E364">
        <f>осн!P364</f>
        <v>0</v>
      </c>
      <c r="F364" s="20" t="s">
        <v>842</v>
      </c>
      <c r="G364" s="20" t="s">
        <v>2</v>
      </c>
      <c r="H364" s="20" t="s">
        <v>843</v>
      </c>
      <c r="I364" s="20">
        <f>осн!B364</f>
        <v>0</v>
      </c>
      <c r="J364" s="20" t="s">
        <v>844</v>
      </c>
      <c r="K364" s="20" t="s">
        <v>0</v>
      </c>
      <c r="L364" s="20">
        <f>осн!K364</f>
        <v>0</v>
      </c>
      <c r="M364" s="20" t="s">
        <v>3</v>
      </c>
      <c r="N364" s="20" t="s">
        <v>841</v>
      </c>
      <c r="O364" s="20">
        <f>осн!L364</f>
        <v>0</v>
      </c>
      <c r="P364" s="20" t="s">
        <v>3</v>
      </c>
      <c r="Q364" s="20" t="s">
        <v>4</v>
      </c>
      <c r="R364" s="20">
        <f>осн!S364</f>
        <v>0</v>
      </c>
      <c r="S364" s="20" t="s">
        <v>173</v>
      </c>
      <c r="T364" s="23" t="s">
        <v>174</v>
      </c>
      <c r="U364">
        <f>осн!P364</f>
        <v>0</v>
      </c>
      <c r="V364" s="20" t="s">
        <v>175</v>
      </c>
      <c r="W364">
        <f>осн!G364</f>
        <v>0</v>
      </c>
      <c r="X364" s="20" t="s">
        <v>5</v>
      </c>
    </row>
    <row r="365" spans="1:24" x14ac:dyDescent="0.25">
      <c r="A365" s="20" t="s">
        <v>361</v>
      </c>
      <c r="B365" s="20" t="s">
        <v>725</v>
      </c>
      <c r="D365" s="20">
        <f>осн!M365</f>
        <v>0</v>
      </c>
      <c r="E365">
        <f>осн!P365</f>
        <v>0</v>
      </c>
      <c r="F365" s="20" t="s">
        <v>842</v>
      </c>
      <c r="G365" s="20" t="s">
        <v>2</v>
      </c>
      <c r="H365" s="20" t="s">
        <v>843</v>
      </c>
      <c r="I365" s="20">
        <f>осн!B365</f>
        <v>0</v>
      </c>
      <c r="J365" s="20" t="s">
        <v>844</v>
      </c>
      <c r="K365" s="20" t="s">
        <v>0</v>
      </c>
      <c r="L365" s="20">
        <f>осн!K365</f>
        <v>0</v>
      </c>
      <c r="M365" s="20" t="s">
        <v>3</v>
      </c>
      <c r="N365" s="20" t="s">
        <v>841</v>
      </c>
      <c r="O365" s="20">
        <f>осн!L365</f>
        <v>0</v>
      </c>
      <c r="P365" s="20" t="s">
        <v>3</v>
      </c>
      <c r="Q365" s="20" t="s">
        <v>4</v>
      </c>
      <c r="R365" s="20">
        <f>осн!S365</f>
        <v>0</v>
      </c>
      <c r="S365" s="20" t="s">
        <v>173</v>
      </c>
      <c r="T365" s="23" t="s">
        <v>174</v>
      </c>
      <c r="U365">
        <f>осн!P365</f>
        <v>0</v>
      </c>
      <c r="V365" s="20" t="s">
        <v>175</v>
      </c>
      <c r="W365">
        <f>осн!G365</f>
        <v>0</v>
      </c>
      <c r="X365" s="20" t="s">
        <v>5</v>
      </c>
    </row>
    <row r="366" spans="1:24" x14ac:dyDescent="0.25">
      <c r="A366" s="20" t="s">
        <v>361</v>
      </c>
      <c r="B366" s="20" t="s">
        <v>726</v>
      </c>
      <c r="D366" s="20">
        <f>осн!M366</f>
        <v>0</v>
      </c>
      <c r="E366">
        <f>осн!P366</f>
        <v>0</v>
      </c>
      <c r="F366" s="20" t="s">
        <v>842</v>
      </c>
      <c r="G366" s="20" t="s">
        <v>2</v>
      </c>
      <c r="H366" s="20" t="s">
        <v>843</v>
      </c>
      <c r="I366" s="20">
        <f>осн!B366</f>
        <v>0</v>
      </c>
      <c r="J366" s="20" t="s">
        <v>844</v>
      </c>
      <c r="K366" s="20" t="s">
        <v>0</v>
      </c>
      <c r="L366" s="20">
        <f>осн!K366</f>
        <v>0</v>
      </c>
      <c r="M366" s="20" t="s">
        <v>3</v>
      </c>
      <c r="N366" s="20" t="s">
        <v>841</v>
      </c>
      <c r="O366" s="20">
        <f>осн!L366</f>
        <v>0</v>
      </c>
      <c r="P366" s="20" t="s">
        <v>3</v>
      </c>
      <c r="Q366" s="20" t="s">
        <v>4</v>
      </c>
      <c r="R366" s="20">
        <f>осн!S366</f>
        <v>0</v>
      </c>
      <c r="S366" s="20" t="s">
        <v>173</v>
      </c>
      <c r="T366" s="23" t="s">
        <v>174</v>
      </c>
      <c r="U366">
        <f>осн!P366</f>
        <v>0</v>
      </c>
      <c r="V366" s="20" t="s">
        <v>175</v>
      </c>
      <c r="W366">
        <f>осн!G366</f>
        <v>0</v>
      </c>
      <c r="X366" s="20" t="s">
        <v>5</v>
      </c>
    </row>
    <row r="367" spans="1:24" x14ac:dyDescent="0.25">
      <c r="A367" s="20" t="s">
        <v>361</v>
      </c>
      <c r="B367" s="20" t="s">
        <v>727</v>
      </c>
      <c r="D367" s="20">
        <f>осн!M367</f>
        <v>0</v>
      </c>
      <c r="E367">
        <f>осн!P367</f>
        <v>0</v>
      </c>
      <c r="F367" s="20" t="s">
        <v>842</v>
      </c>
      <c r="G367" s="20" t="s">
        <v>2</v>
      </c>
      <c r="H367" s="20" t="s">
        <v>843</v>
      </c>
      <c r="I367" s="20">
        <f>осн!B367</f>
        <v>0</v>
      </c>
      <c r="J367" s="20" t="s">
        <v>844</v>
      </c>
      <c r="K367" s="20" t="s">
        <v>0</v>
      </c>
      <c r="L367" s="20">
        <f>осн!K367</f>
        <v>0</v>
      </c>
      <c r="M367" s="20" t="s">
        <v>3</v>
      </c>
      <c r="N367" s="20" t="s">
        <v>841</v>
      </c>
      <c r="O367" s="20">
        <f>осн!L367</f>
        <v>0</v>
      </c>
      <c r="P367" s="20" t="s">
        <v>3</v>
      </c>
      <c r="Q367" s="20" t="s">
        <v>4</v>
      </c>
      <c r="R367" s="20">
        <f>осн!S367</f>
        <v>0</v>
      </c>
      <c r="S367" s="20" t="s">
        <v>173</v>
      </c>
      <c r="T367" s="23" t="s">
        <v>174</v>
      </c>
      <c r="U367">
        <f>осн!P367</f>
        <v>0</v>
      </c>
      <c r="V367" s="20" t="s">
        <v>175</v>
      </c>
      <c r="W367">
        <f>осн!G367</f>
        <v>0</v>
      </c>
      <c r="X367" s="20" t="s">
        <v>5</v>
      </c>
    </row>
    <row r="368" spans="1:24" x14ac:dyDescent="0.25">
      <c r="A368" s="20" t="s">
        <v>361</v>
      </c>
      <c r="B368" s="20" t="s">
        <v>728</v>
      </c>
      <c r="D368" s="20">
        <f>осн!M368</f>
        <v>0</v>
      </c>
      <c r="E368">
        <f>осн!P368</f>
        <v>0</v>
      </c>
      <c r="F368" s="20" t="s">
        <v>842</v>
      </c>
      <c r="G368" s="20" t="s">
        <v>2</v>
      </c>
      <c r="H368" s="20" t="s">
        <v>843</v>
      </c>
      <c r="I368" s="20">
        <f>осн!B368</f>
        <v>0</v>
      </c>
      <c r="J368" s="20" t="s">
        <v>844</v>
      </c>
      <c r="K368" s="20" t="s">
        <v>0</v>
      </c>
      <c r="L368" s="20">
        <f>осн!K368</f>
        <v>0</v>
      </c>
      <c r="M368" s="20" t="s">
        <v>3</v>
      </c>
      <c r="N368" s="20" t="s">
        <v>841</v>
      </c>
      <c r="O368" s="20">
        <f>осн!L368</f>
        <v>0</v>
      </c>
      <c r="P368" s="20" t="s">
        <v>3</v>
      </c>
      <c r="Q368" s="20" t="s">
        <v>4</v>
      </c>
      <c r="R368" s="20">
        <f>осн!S368</f>
        <v>0</v>
      </c>
      <c r="S368" s="20" t="s">
        <v>173</v>
      </c>
      <c r="T368" s="23" t="s">
        <v>174</v>
      </c>
      <c r="U368">
        <f>осн!P368</f>
        <v>0</v>
      </c>
      <c r="V368" s="20" t="s">
        <v>175</v>
      </c>
      <c r="W368">
        <f>осн!G368</f>
        <v>0</v>
      </c>
      <c r="X368" s="20" t="s">
        <v>5</v>
      </c>
    </row>
    <row r="369" spans="1:24" x14ac:dyDescent="0.25">
      <c r="A369" s="20" t="s">
        <v>361</v>
      </c>
      <c r="B369" s="20" t="s">
        <v>729</v>
      </c>
      <c r="D369" s="20">
        <f>осн!M369</f>
        <v>0</v>
      </c>
      <c r="E369">
        <f>осн!P369</f>
        <v>0</v>
      </c>
      <c r="F369" s="20" t="s">
        <v>842</v>
      </c>
      <c r="G369" s="20" t="s">
        <v>2</v>
      </c>
      <c r="H369" s="20" t="s">
        <v>843</v>
      </c>
      <c r="I369" s="20">
        <f>осн!B369</f>
        <v>0</v>
      </c>
      <c r="J369" s="20" t="s">
        <v>844</v>
      </c>
      <c r="K369" s="20" t="s">
        <v>0</v>
      </c>
      <c r="L369" s="20">
        <f>осн!K369</f>
        <v>0</v>
      </c>
      <c r="M369" s="20" t="s">
        <v>3</v>
      </c>
      <c r="N369" s="20" t="s">
        <v>841</v>
      </c>
      <c r="O369" s="20">
        <f>осн!L369</f>
        <v>0</v>
      </c>
      <c r="P369" s="20" t="s">
        <v>3</v>
      </c>
      <c r="Q369" s="20" t="s">
        <v>4</v>
      </c>
      <c r="R369" s="20">
        <f>осн!S369</f>
        <v>0</v>
      </c>
      <c r="S369" s="20" t="s">
        <v>173</v>
      </c>
      <c r="T369" s="23" t="s">
        <v>174</v>
      </c>
      <c r="U369">
        <f>осн!P369</f>
        <v>0</v>
      </c>
      <c r="V369" s="20" t="s">
        <v>175</v>
      </c>
      <c r="W369">
        <f>осн!G369</f>
        <v>0</v>
      </c>
      <c r="X369" s="20" t="s">
        <v>5</v>
      </c>
    </row>
    <row r="370" spans="1:24" x14ac:dyDescent="0.25">
      <c r="A370" s="20" t="s">
        <v>361</v>
      </c>
      <c r="B370" s="20" t="s">
        <v>730</v>
      </c>
      <c r="D370" s="20">
        <f>осн!M370</f>
        <v>0</v>
      </c>
      <c r="E370">
        <f>осн!P370</f>
        <v>0</v>
      </c>
      <c r="F370" s="20" t="s">
        <v>842</v>
      </c>
      <c r="G370" s="20" t="s">
        <v>2</v>
      </c>
      <c r="H370" s="20" t="s">
        <v>843</v>
      </c>
      <c r="I370" s="20">
        <f>осн!B370</f>
        <v>0</v>
      </c>
      <c r="J370" s="20" t="s">
        <v>844</v>
      </c>
      <c r="K370" s="20" t="s">
        <v>0</v>
      </c>
      <c r="L370" s="20">
        <f>осн!K370</f>
        <v>0</v>
      </c>
      <c r="M370" s="20" t="s">
        <v>3</v>
      </c>
      <c r="N370" s="20" t="s">
        <v>841</v>
      </c>
      <c r="O370" s="20">
        <f>осн!L370</f>
        <v>0</v>
      </c>
      <c r="P370" s="20" t="s">
        <v>3</v>
      </c>
      <c r="Q370" s="20" t="s">
        <v>4</v>
      </c>
      <c r="R370" s="20">
        <f>осн!S370</f>
        <v>0</v>
      </c>
      <c r="S370" s="20" t="s">
        <v>173</v>
      </c>
      <c r="T370" s="23" t="s">
        <v>174</v>
      </c>
      <c r="U370">
        <f>осн!P370</f>
        <v>0</v>
      </c>
      <c r="V370" s="20" t="s">
        <v>175</v>
      </c>
      <c r="W370">
        <f>осн!G370</f>
        <v>0</v>
      </c>
      <c r="X370" s="20" t="s">
        <v>5</v>
      </c>
    </row>
    <row r="371" spans="1:24" x14ac:dyDescent="0.25">
      <c r="A371" s="20" t="s">
        <v>361</v>
      </c>
      <c r="B371" s="20" t="s">
        <v>731</v>
      </c>
      <c r="D371" s="20">
        <f>осн!M371</f>
        <v>0</v>
      </c>
      <c r="E371">
        <f>осн!P371</f>
        <v>0</v>
      </c>
      <c r="F371" s="20" t="s">
        <v>842</v>
      </c>
      <c r="G371" s="20" t="s">
        <v>2</v>
      </c>
      <c r="H371" s="20" t="s">
        <v>843</v>
      </c>
      <c r="I371" s="20">
        <f>осн!B371</f>
        <v>0</v>
      </c>
      <c r="J371" s="20" t="s">
        <v>844</v>
      </c>
      <c r="K371" s="20" t="s">
        <v>0</v>
      </c>
      <c r="L371" s="20">
        <f>осн!K371</f>
        <v>0</v>
      </c>
      <c r="M371" s="20" t="s">
        <v>3</v>
      </c>
      <c r="N371" s="20" t="s">
        <v>841</v>
      </c>
      <c r="O371" s="20">
        <f>осн!L371</f>
        <v>0</v>
      </c>
      <c r="P371" s="20" t="s">
        <v>3</v>
      </c>
      <c r="Q371" s="20" t="s">
        <v>4</v>
      </c>
      <c r="R371" s="20">
        <f>осн!S371</f>
        <v>0</v>
      </c>
      <c r="S371" s="20" t="s">
        <v>173</v>
      </c>
      <c r="T371" s="23" t="s">
        <v>174</v>
      </c>
      <c r="U371">
        <f>осн!P371</f>
        <v>0</v>
      </c>
      <c r="V371" s="20" t="s">
        <v>175</v>
      </c>
      <c r="W371">
        <f>осн!G371</f>
        <v>0</v>
      </c>
      <c r="X371" s="20" t="s">
        <v>5</v>
      </c>
    </row>
    <row r="372" spans="1:24" x14ac:dyDescent="0.25">
      <c r="A372" s="20" t="s">
        <v>361</v>
      </c>
      <c r="B372" s="20" t="s">
        <v>732</v>
      </c>
      <c r="D372" s="20">
        <f>осн!M372</f>
        <v>0</v>
      </c>
      <c r="E372">
        <f>осн!P372</f>
        <v>0</v>
      </c>
      <c r="F372" s="20" t="s">
        <v>842</v>
      </c>
      <c r="G372" s="20" t="s">
        <v>2</v>
      </c>
      <c r="H372" s="20" t="s">
        <v>843</v>
      </c>
      <c r="I372" s="20">
        <f>осн!B372</f>
        <v>0</v>
      </c>
      <c r="J372" s="20" t="s">
        <v>844</v>
      </c>
      <c r="K372" s="20" t="s">
        <v>0</v>
      </c>
      <c r="L372" s="20">
        <f>осн!K372</f>
        <v>0</v>
      </c>
      <c r="M372" s="20" t="s">
        <v>3</v>
      </c>
      <c r="N372" s="20" t="s">
        <v>841</v>
      </c>
      <c r="O372" s="20">
        <f>осн!L372</f>
        <v>0</v>
      </c>
      <c r="P372" s="20" t="s">
        <v>3</v>
      </c>
      <c r="Q372" s="20" t="s">
        <v>4</v>
      </c>
      <c r="R372" s="20">
        <f>осн!S372</f>
        <v>0</v>
      </c>
      <c r="S372" s="20" t="s">
        <v>173</v>
      </c>
      <c r="T372" s="23" t="s">
        <v>174</v>
      </c>
      <c r="U372">
        <f>осн!P372</f>
        <v>0</v>
      </c>
      <c r="V372" s="20" t="s">
        <v>175</v>
      </c>
      <c r="W372">
        <f>осн!G372</f>
        <v>0</v>
      </c>
      <c r="X372" s="20" t="s">
        <v>5</v>
      </c>
    </row>
    <row r="373" spans="1:24" x14ac:dyDescent="0.25">
      <c r="A373" s="20" t="s">
        <v>361</v>
      </c>
      <c r="B373" s="20" t="s">
        <v>733</v>
      </c>
      <c r="D373" s="20">
        <f>осн!M373</f>
        <v>0</v>
      </c>
      <c r="E373">
        <f>осн!P373</f>
        <v>0</v>
      </c>
      <c r="F373" s="20" t="s">
        <v>842</v>
      </c>
      <c r="G373" s="20" t="s">
        <v>2</v>
      </c>
      <c r="H373" s="20" t="s">
        <v>843</v>
      </c>
      <c r="I373" s="20">
        <f>осн!B373</f>
        <v>0</v>
      </c>
      <c r="J373" s="20" t="s">
        <v>844</v>
      </c>
      <c r="K373" s="20" t="s">
        <v>0</v>
      </c>
      <c r="L373" s="20">
        <f>осн!K373</f>
        <v>0</v>
      </c>
      <c r="M373" s="20" t="s">
        <v>3</v>
      </c>
      <c r="N373" s="20" t="s">
        <v>841</v>
      </c>
      <c r="O373" s="20">
        <f>осн!L373</f>
        <v>0</v>
      </c>
      <c r="P373" s="20" t="s">
        <v>3</v>
      </c>
      <c r="Q373" s="20" t="s">
        <v>4</v>
      </c>
      <c r="R373" s="20">
        <f>осн!S373</f>
        <v>0</v>
      </c>
      <c r="S373" s="20" t="s">
        <v>173</v>
      </c>
      <c r="T373" s="23" t="s">
        <v>174</v>
      </c>
      <c r="U373">
        <f>осн!P373</f>
        <v>0</v>
      </c>
      <c r="V373" s="20" t="s">
        <v>175</v>
      </c>
      <c r="W373">
        <f>осн!G373</f>
        <v>0</v>
      </c>
      <c r="X373" s="20" t="s">
        <v>5</v>
      </c>
    </row>
    <row r="374" spans="1:24" x14ac:dyDescent="0.25">
      <c r="A374" s="20" t="s">
        <v>361</v>
      </c>
      <c r="B374" s="20" t="s">
        <v>734</v>
      </c>
      <c r="D374" s="20">
        <f>осн!M374</f>
        <v>0</v>
      </c>
      <c r="E374">
        <f>осн!P374</f>
        <v>0</v>
      </c>
      <c r="F374" s="20" t="s">
        <v>842</v>
      </c>
      <c r="G374" s="20" t="s">
        <v>2</v>
      </c>
      <c r="H374" s="20" t="s">
        <v>843</v>
      </c>
      <c r="I374" s="20">
        <f>осн!B374</f>
        <v>0</v>
      </c>
      <c r="J374" s="20" t="s">
        <v>844</v>
      </c>
      <c r="K374" s="20" t="s">
        <v>0</v>
      </c>
      <c r="L374" s="20">
        <f>осн!K374</f>
        <v>0</v>
      </c>
      <c r="M374" s="20" t="s">
        <v>3</v>
      </c>
      <c r="N374" s="20" t="s">
        <v>841</v>
      </c>
      <c r="O374" s="20">
        <f>осн!L374</f>
        <v>0</v>
      </c>
      <c r="P374" s="20" t="s">
        <v>3</v>
      </c>
      <c r="Q374" s="20" t="s">
        <v>4</v>
      </c>
      <c r="R374" s="20">
        <f>осн!S374</f>
        <v>0</v>
      </c>
      <c r="S374" s="20" t="s">
        <v>173</v>
      </c>
      <c r="T374" s="23" t="s">
        <v>174</v>
      </c>
      <c r="U374">
        <f>осн!P374</f>
        <v>0</v>
      </c>
      <c r="V374" s="20" t="s">
        <v>175</v>
      </c>
      <c r="W374">
        <f>осн!G374</f>
        <v>0</v>
      </c>
      <c r="X374" s="20" t="s">
        <v>5</v>
      </c>
    </row>
    <row r="375" spans="1:24" x14ac:dyDescent="0.25">
      <c r="A375" s="20" t="s">
        <v>361</v>
      </c>
      <c r="B375" s="20" t="s">
        <v>735</v>
      </c>
      <c r="D375" s="20">
        <f>осн!M375</f>
        <v>0</v>
      </c>
      <c r="E375">
        <f>осн!P375</f>
        <v>0</v>
      </c>
      <c r="F375" s="20" t="s">
        <v>842</v>
      </c>
      <c r="G375" s="20" t="s">
        <v>2</v>
      </c>
      <c r="H375" s="20" t="s">
        <v>843</v>
      </c>
      <c r="I375" s="20">
        <f>осн!B375</f>
        <v>0</v>
      </c>
      <c r="J375" s="20" t="s">
        <v>844</v>
      </c>
      <c r="K375" s="20" t="s">
        <v>0</v>
      </c>
      <c r="L375" s="20">
        <f>осн!K375</f>
        <v>0</v>
      </c>
      <c r="M375" s="20" t="s">
        <v>3</v>
      </c>
      <c r="N375" s="20" t="s">
        <v>841</v>
      </c>
      <c r="O375" s="20">
        <f>осн!L375</f>
        <v>0</v>
      </c>
      <c r="P375" s="20" t="s">
        <v>3</v>
      </c>
      <c r="Q375" s="20" t="s">
        <v>4</v>
      </c>
      <c r="R375" s="20">
        <f>осн!S375</f>
        <v>0</v>
      </c>
      <c r="S375" s="20" t="s">
        <v>173</v>
      </c>
      <c r="T375" s="23" t="s">
        <v>174</v>
      </c>
      <c r="U375">
        <f>осн!P375</f>
        <v>0</v>
      </c>
      <c r="V375" s="20" t="s">
        <v>175</v>
      </c>
      <c r="W375">
        <f>осн!G375</f>
        <v>0</v>
      </c>
      <c r="X375" s="20" t="s">
        <v>5</v>
      </c>
    </row>
    <row r="376" spans="1:24" x14ac:dyDescent="0.25">
      <c r="A376" s="20" t="s">
        <v>361</v>
      </c>
      <c r="B376" s="20" t="s">
        <v>736</v>
      </c>
      <c r="D376" s="20">
        <f>осн!M376</f>
        <v>0</v>
      </c>
      <c r="E376">
        <f>осн!P376</f>
        <v>0</v>
      </c>
      <c r="F376" s="20" t="s">
        <v>842</v>
      </c>
      <c r="G376" s="20" t="s">
        <v>2</v>
      </c>
      <c r="H376" s="20" t="s">
        <v>843</v>
      </c>
      <c r="I376" s="20">
        <f>осн!B376</f>
        <v>0</v>
      </c>
      <c r="J376" s="20" t="s">
        <v>844</v>
      </c>
      <c r="K376" s="20" t="s">
        <v>0</v>
      </c>
      <c r="L376" s="20">
        <f>осн!K376</f>
        <v>0</v>
      </c>
      <c r="M376" s="20" t="s">
        <v>3</v>
      </c>
      <c r="N376" s="20" t="s">
        <v>841</v>
      </c>
      <c r="O376" s="20">
        <f>осн!L376</f>
        <v>0</v>
      </c>
      <c r="P376" s="20" t="s">
        <v>3</v>
      </c>
      <c r="Q376" s="20" t="s">
        <v>4</v>
      </c>
      <c r="R376" s="20">
        <f>осн!S376</f>
        <v>0</v>
      </c>
      <c r="S376" s="20" t="s">
        <v>173</v>
      </c>
      <c r="T376" s="23" t="s">
        <v>174</v>
      </c>
      <c r="U376">
        <f>осн!P376</f>
        <v>0</v>
      </c>
      <c r="V376" s="20" t="s">
        <v>175</v>
      </c>
      <c r="W376">
        <f>осн!G376</f>
        <v>0</v>
      </c>
      <c r="X376" s="20" t="s">
        <v>5</v>
      </c>
    </row>
    <row r="377" spans="1:24" x14ac:dyDescent="0.25">
      <c r="A377" s="20" t="s">
        <v>361</v>
      </c>
      <c r="B377" s="20" t="s">
        <v>737</v>
      </c>
      <c r="D377" s="20">
        <f>осн!M377</f>
        <v>0</v>
      </c>
      <c r="E377">
        <f>осн!P377</f>
        <v>0</v>
      </c>
      <c r="F377" s="20" t="s">
        <v>842</v>
      </c>
      <c r="G377" s="20" t="s">
        <v>2</v>
      </c>
      <c r="H377" s="20" t="s">
        <v>843</v>
      </c>
      <c r="I377" s="20">
        <f>осн!B377</f>
        <v>0</v>
      </c>
      <c r="J377" s="20" t="s">
        <v>844</v>
      </c>
      <c r="K377" s="20" t="s">
        <v>0</v>
      </c>
      <c r="L377" s="20">
        <f>осн!K377</f>
        <v>0</v>
      </c>
      <c r="M377" s="20" t="s">
        <v>3</v>
      </c>
      <c r="N377" s="20" t="s">
        <v>841</v>
      </c>
      <c r="O377" s="20">
        <f>осн!L377</f>
        <v>0</v>
      </c>
      <c r="P377" s="20" t="s">
        <v>3</v>
      </c>
      <c r="Q377" s="20" t="s">
        <v>4</v>
      </c>
      <c r="R377" s="20">
        <f>осн!S377</f>
        <v>0</v>
      </c>
      <c r="S377" s="20" t="s">
        <v>173</v>
      </c>
      <c r="T377" s="23" t="s">
        <v>174</v>
      </c>
      <c r="U377">
        <f>осн!P377</f>
        <v>0</v>
      </c>
      <c r="V377" s="20" t="s">
        <v>175</v>
      </c>
      <c r="W377">
        <f>осн!G377</f>
        <v>0</v>
      </c>
      <c r="X377" s="20" t="s">
        <v>5</v>
      </c>
    </row>
    <row r="378" spans="1:24" x14ac:dyDescent="0.25">
      <c r="A378" s="20" t="s">
        <v>361</v>
      </c>
      <c r="B378" s="20" t="s">
        <v>738</v>
      </c>
      <c r="D378" s="20">
        <f>осн!M378</f>
        <v>0</v>
      </c>
      <c r="E378">
        <f>осн!P378</f>
        <v>0</v>
      </c>
      <c r="F378" s="20" t="s">
        <v>842</v>
      </c>
      <c r="G378" s="20" t="s">
        <v>2</v>
      </c>
      <c r="H378" s="20" t="s">
        <v>843</v>
      </c>
      <c r="I378" s="20">
        <f>осн!B378</f>
        <v>0</v>
      </c>
      <c r="J378" s="20" t="s">
        <v>844</v>
      </c>
      <c r="K378" s="20" t="s">
        <v>0</v>
      </c>
      <c r="L378" s="20">
        <f>осн!K378</f>
        <v>0</v>
      </c>
      <c r="M378" s="20" t="s">
        <v>3</v>
      </c>
      <c r="N378" s="20" t="s">
        <v>841</v>
      </c>
      <c r="O378" s="20">
        <f>осн!L378</f>
        <v>0</v>
      </c>
      <c r="P378" s="20" t="s">
        <v>3</v>
      </c>
      <c r="Q378" s="20" t="s">
        <v>4</v>
      </c>
      <c r="R378" s="20">
        <f>осн!S378</f>
        <v>0</v>
      </c>
      <c r="S378" s="20" t="s">
        <v>173</v>
      </c>
      <c r="T378" s="23" t="s">
        <v>174</v>
      </c>
      <c r="U378">
        <f>осн!P378</f>
        <v>0</v>
      </c>
      <c r="V378" s="20" t="s">
        <v>175</v>
      </c>
      <c r="W378">
        <f>осн!G378</f>
        <v>0</v>
      </c>
      <c r="X378" s="20" t="s">
        <v>5</v>
      </c>
    </row>
    <row r="379" spans="1:24" x14ac:dyDescent="0.25">
      <c r="A379" s="20" t="s">
        <v>361</v>
      </c>
      <c r="B379" s="20" t="s">
        <v>739</v>
      </c>
      <c r="D379" s="20">
        <f>осн!M379</f>
        <v>0</v>
      </c>
      <c r="E379">
        <f>осн!P379</f>
        <v>0</v>
      </c>
      <c r="F379" s="20" t="s">
        <v>842</v>
      </c>
      <c r="G379" s="20" t="s">
        <v>2</v>
      </c>
      <c r="H379" s="20" t="s">
        <v>843</v>
      </c>
      <c r="I379" s="20">
        <f>осн!B379</f>
        <v>0</v>
      </c>
      <c r="J379" s="20" t="s">
        <v>844</v>
      </c>
      <c r="K379" s="20" t="s">
        <v>0</v>
      </c>
      <c r="L379" s="20">
        <f>осн!K379</f>
        <v>0</v>
      </c>
      <c r="M379" s="20" t="s">
        <v>3</v>
      </c>
      <c r="N379" s="20" t="s">
        <v>841</v>
      </c>
      <c r="O379" s="20">
        <f>осн!L379</f>
        <v>0</v>
      </c>
      <c r="P379" s="20" t="s">
        <v>3</v>
      </c>
      <c r="Q379" s="20" t="s">
        <v>4</v>
      </c>
      <c r="R379" s="20">
        <f>осн!S379</f>
        <v>0</v>
      </c>
      <c r="S379" s="20" t="s">
        <v>173</v>
      </c>
      <c r="T379" s="23" t="s">
        <v>174</v>
      </c>
      <c r="U379">
        <f>осн!P379</f>
        <v>0</v>
      </c>
      <c r="V379" s="20" t="s">
        <v>175</v>
      </c>
      <c r="W379">
        <f>осн!G379</f>
        <v>0</v>
      </c>
      <c r="X379" s="20" t="s">
        <v>5</v>
      </c>
    </row>
    <row r="380" spans="1:24" x14ac:dyDescent="0.25">
      <c r="A380" s="20" t="s">
        <v>361</v>
      </c>
      <c r="B380" s="20" t="s">
        <v>740</v>
      </c>
      <c r="D380" s="20">
        <f>осн!M380</f>
        <v>0</v>
      </c>
      <c r="E380">
        <f>осн!P380</f>
        <v>0</v>
      </c>
      <c r="F380" s="20" t="s">
        <v>842</v>
      </c>
      <c r="G380" s="20" t="s">
        <v>2</v>
      </c>
      <c r="H380" s="20" t="s">
        <v>843</v>
      </c>
      <c r="I380" s="20">
        <f>осн!B380</f>
        <v>0</v>
      </c>
      <c r="J380" s="20" t="s">
        <v>844</v>
      </c>
      <c r="K380" s="20" t="s">
        <v>0</v>
      </c>
      <c r="L380" s="20">
        <f>осн!K380</f>
        <v>0</v>
      </c>
      <c r="M380" s="20" t="s">
        <v>3</v>
      </c>
      <c r="N380" s="20" t="s">
        <v>841</v>
      </c>
      <c r="O380" s="20">
        <f>осн!L380</f>
        <v>0</v>
      </c>
      <c r="P380" s="20" t="s">
        <v>3</v>
      </c>
      <c r="Q380" s="20" t="s">
        <v>4</v>
      </c>
      <c r="R380" s="20">
        <f>осн!S380</f>
        <v>0</v>
      </c>
      <c r="S380" s="20" t="s">
        <v>173</v>
      </c>
      <c r="T380" s="23" t="s">
        <v>174</v>
      </c>
      <c r="U380">
        <f>осн!P380</f>
        <v>0</v>
      </c>
      <c r="V380" s="20" t="s">
        <v>175</v>
      </c>
      <c r="W380">
        <f>осн!G380</f>
        <v>0</v>
      </c>
      <c r="X380" s="20" t="s">
        <v>5</v>
      </c>
    </row>
    <row r="381" spans="1:24" x14ac:dyDescent="0.25">
      <c r="A381" s="20" t="s">
        <v>361</v>
      </c>
      <c r="B381" s="20" t="s">
        <v>741</v>
      </c>
      <c r="D381" s="20">
        <f>осн!M381</f>
        <v>0</v>
      </c>
      <c r="E381">
        <f>осн!P381</f>
        <v>0</v>
      </c>
      <c r="F381" s="20" t="s">
        <v>842</v>
      </c>
      <c r="G381" s="20" t="s">
        <v>2</v>
      </c>
      <c r="H381" s="20" t="s">
        <v>843</v>
      </c>
      <c r="I381" s="20">
        <f>осн!B381</f>
        <v>0</v>
      </c>
      <c r="J381" s="20" t="s">
        <v>844</v>
      </c>
      <c r="K381" s="20" t="s">
        <v>0</v>
      </c>
      <c r="L381" s="20">
        <f>осн!K381</f>
        <v>0</v>
      </c>
      <c r="M381" s="20" t="s">
        <v>3</v>
      </c>
      <c r="N381" s="20" t="s">
        <v>841</v>
      </c>
      <c r="O381" s="20">
        <f>осн!L381</f>
        <v>0</v>
      </c>
      <c r="P381" s="20" t="s">
        <v>3</v>
      </c>
      <c r="Q381" s="20" t="s">
        <v>4</v>
      </c>
      <c r="R381" s="20">
        <f>осн!S381</f>
        <v>0</v>
      </c>
      <c r="S381" s="20" t="s">
        <v>173</v>
      </c>
      <c r="T381" s="23" t="s">
        <v>174</v>
      </c>
      <c r="U381">
        <f>осн!P381</f>
        <v>0</v>
      </c>
      <c r="V381" s="20" t="s">
        <v>175</v>
      </c>
      <c r="W381">
        <f>осн!G381</f>
        <v>0</v>
      </c>
      <c r="X381" s="20" t="s">
        <v>5</v>
      </c>
    </row>
    <row r="382" spans="1:24" x14ac:dyDescent="0.25">
      <c r="A382" s="20" t="s">
        <v>361</v>
      </c>
      <c r="B382" s="20" t="s">
        <v>742</v>
      </c>
      <c r="D382" s="20">
        <f>осн!M382</f>
        <v>0</v>
      </c>
      <c r="E382">
        <f>осн!P382</f>
        <v>0</v>
      </c>
      <c r="F382" s="20" t="s">
        <v>842</v>
      </c>
      <c r="G382" s="20" t="s">
        <v>2</v>
      </c>
      <c r="H382" s="20" t="s">
        <v>843</v>
      </c>
      <c r="I382" s="20">
        <f>осн!B382</f>
        <v>0</v>
      </c>
      <c r="J382" s="20" t="s">
        <v>844</v>
      </c>
      <c r="K382" s="20" t="s">
        <v>0</v>
      </c>
      <c r="L382" s="20">
        <f>осн!K382</f>
        <v>0</v>
      </c>
      <c r="M382" s="20" t="s">
        <v>3</v>
      </c>
      <c r="N382" s="20" t="s">
        <v>841</v>
      </c>
      <c r="O382" s="20">
        <f>осн!L382</f>
        <v>0</v>
      </c>
      <c r="P382" s="20" t="s">
        <v>3</v>
      </c>
      <c r="Q382" s="20" t="s">
        <v>4</v>
      </c>
      <c r="R382" s="20">
        <f>осн!S382</f>
        <v>0</v>
      </c>
      <c r="S382" s="20" t="s">
        <v>173</v>
      </c>
      <c r="T382" s="23" t="s">
        <v>174</v>
      </c>
      <c r="U382">
        <f>осн!P382</f>
        <v>0</v>
      </c>
      <c r="V382" s="20" t="s">
        <v>175</v>
      </c>
      <c r="W382">
        <f>осн!G382</f>
        <v>0</v>
      </c>
      <c r="X382" s="20" t="s">
        <v>5</v>
      </c>
    </row>
    <row r="383" spans="1:24" x14ac:dyDescent="0.25">
      <c r="A383" s="20" t="s">
        <v>361</v>
      </c>
      <c r="B383" s="20" t="s">
        <v>743</v>
      </c>
      <c r="D383" s="20">
        <f>осн!M383</f>
        <v>0</v>
      </c>
      <c r="E383">
        <f>осн!P383</f>
        <v>0</v>
      </c>
      <c r="F383" s="20" t="s">
        <v>842</v>
      </c>
      <c r="G383" s="20" t="s">
        <v>2</v>
      </c>
      <c r="H383" s="20" t="s">
        <v>843</v>
      </c>
      <c r="I383" s="20">
        <f>осн!B383</f>
        <v>0</v>
      </c>
      <c r="J383" s="20" t="s">
        <v>844</v>
      </c>
      <c r="K383" s="20" t="s">
        <v>0</v>
      </c>
      <c r="L383" s="20">
        <f>осн!K383</f>
        <v>0</v>
      </c>
      <c r="M383" s="20" t="s">
        <v>3</v>
      </c>
      <c r="N383" s="20" t="s">
        <v>841</v>
      </c>
      <c r="O383" s="20">
        <f>осн!L383</f>
        <v>0</v>
      </c>
      <c r="P383" s="20" t="s">
        <v>3</v>
      </c>
      <c r="Q383" s="20" t="s">
        <v>4</v>
      </c>
      <c r="R383" s="20">
        <f>осн!S383</f>
        <v>0</v>
      </c>
      <c r="S383" s="20" t="s">
        <v>173</v>
      </c>
      <c r="T383" s="23" t="s">
        <v>174</v>
      </c>
      <c r="U383">
        <f>осн!P383</f>
        <v>0</v>
      </c>
      <c r="V383" s="20" t="s">
        <v>175</v>
      </c>
      <c r="W383">
        <f>осн!G383</f>
        <v>0</v>
      </c>
      <c r="X383" s="20" t="s">
        <v>5</v>
      </c>
    </row>
    <row r="384" spans="1:24" x14ac:dyDescent="0.25">
      <c r="A384" s="20" t="s">
        <v>361</v>
      </c>
      <c r="B384" s="20" t="s">
        <v>744</v>
      </c>
      <c r="D384" s="20">
        <f>осн!M384</f>
        <v>0</v>
      </c>
      <c r="E384">
        <f>осн!P384</f>
        <v>0</v>
      </c>
      <c r="F384" s="20" t="s">
        <v>842</v>
      </c>
      <c r="G384" s="20" t="s">
        <v>2</v>
      </c>
      <c r="H384" s="20" t="s">
        <v>843</v>
      </c>
      <c r="I384" s="20">
        <f>осн!B384</f>
        <v>0</v>
      </c>
      <c r="J384" s="20" t="s">
        <v>844</v>
      </c>
      <c r="K384" s="20" t="s">
        <v>0</v>
      </c>
      <c r="L384" s="20">
        <f>осн!K384</f>
        <v>0</v>
      </c>
      <c r="M384" s="20" t="s">
        <v>3</v>
      </c>
      <c r="N384" s="20" t="s">
        <v>841</v>
      </c>
      <c r="O384" s="20">
        <f>осн!L384</f>
        <v>0</v>
      </c>
      <c r="P384" s="20" t="s">
        <v>3</v>
      </c>
      <c r="Q384" s="20" t="s">
        <v>4</v>
      </c>
      <c r="R384" s="20">
        <f>осн!S384</f>
        <v>0</v>
      </c>
      <c r="S384" s="20" t="s">
        <v>173</v>
      </c>
      <c r="T384" s="23" t="s">
        <v>174</v>
      </c>
      <c r="U384">
        <f>осн!P384</f>
        <v>0</v>
      </c>
      <c r="V384" s="20" t="s">
        <v>175</v>
      </c>
      <c r="W384">
        <f>осн!G384</f>
        <v>0</v>
      </c>
      <c r="X384" s="20" t="s">
        <v>5</v>
      </c>
    </row>
    <row r="385" spans="1:24" x14ac:dyDescent="0.25">
      <c r="A385" s="20" t="s">
        <v>361</v>
      </c>
      <c r="B385" s="20" t="s">
        <v>745</v>
      </c>
      <c r="D385" s="20">
        <f>осн!M385</f>
        <v>0</v>
      </c>
      <c r="E385">
        <f>осн!P385</f>
        <v>0</v>
      </c>
      <c r="F385" s="20" t="s">
        <v>842</v>
      </c>
      <c r="G385" s="20" t="s">
        <v>2</v>
      </c>
      <c r="H385" s="20" t="s">
        <v>843</v>
      </c>
      <c r="I385" s="20">
        <f>осн!B385</f>
        <v>0</v>
      </c>
      <c r="J385" s="20" t="s">
        <v>844</v>
      </c>
      <c r="K385" s="20" t="s">
        <v>0</v>
      </c>
      <c r="L385" s="20">
        <f>осн!K385</f>
        <v>0</v>
      </c>
      <c r="M385" s="20" t="s">
        <v>3</v>
      </c>
      <c r="N385" s="20" t="s">
        <v>841</v>
      </c>
      <c r="O385" s="20">
        <f>осн!L385</f>
        <v>0</v>
      </c>
      <c r="P385" s="20" t="s">
        <v>3</v>
      </c>
      <c r="Q385" s="20" t="s">
        <v>4</v>
      </c>
      <c r="R385" s="20">
        <f>осн!S385</f>
        <v>0</v>
      </c>
      <c r="S385" s="20" t="s">
        <v>173</v>
      </c>
      <c r="T385" s="23" t="s">
        <v>174</v>
      </c>
      <c r="U385">
        <f>осн!P385</f>
        <v>0</v>
      </c>
      <c r="V385" s="20" t="s">
        <v>175</v>
      </c>
      <c r="W385">
        <f>осн!G385</f>
        <v>0</v>
      </c>
      <c r="X385" s="20" t="s">
        <v>5</v>
      </c>
    </row>
    <row r="386" spans="1:24" x14ac:dyDescent="0.25">
      <c r="A386" s="20" t="s">
        <v>361</v>
      </c>
      <c r="B386" s="20" t="s">
        <v>746</v>
      </c>
      <c r="F386" s="20" t="s">
        <v>842</v>
      </c>
      <c r="G386" s="20" t="s">
        <v>2</v>
      </c>
      <c r="H386" s="20" t="s">
        <v>843</v>
      </c>
      <c r="I386" s="20">
        <f>осн!B386</f>
        <v>0</v>
      </c>
      <c r="J386" s="20" t="s">
        <v>844</v>
      </c>
      <c r="N386" s="20" t="s">
        <v>841</v>
      </c>
    </row>
    <row r="387" spans="1:24" x14ac:dyDescent="0.25">
      <c r="A387" s="20" t="s">
        <v>361</v>
      </c>
      <c r="B387" s="20" t="s">
        <v>747</v>
      </c>
      <c r="F387" s="20" t="s">
        <v>842</v>
      </c>
      <c r="G387" s="20" t="s">
        <v>2</v>
      </c>
      <c r="H387" s="20" t="s">
        <v>843</v>
      </c>
      <c r="I387" s="20">
        <f>осн!B387</f>
        <v>0</v>
      </c>
      <c r="J387" s="20" t="s">
        <v>844</v>
      </c>
      <c r="N387" s="20" t="s">
        <v>841</v>
      </c>
    </row>
    <row r="388" spans="1:24" x14ac:dyDescent="0.25">
      <c r="A388" s="20" t="s">
        <v>361</v>
      </c>
      <c r="B388" s="20" t="s">
        <v>748</v>
      </c>
      <c r="F388" s="20" t="s">
        <v>842</v>
      </c>
      <c r="G388" s="20" t="s">
        <v>2</v>
      </c>
      <c r="H388" s="20" t="s">
        <v>843</v>
      </c>
      <c r="I388" s="20">
        <f>осн!B388</f>
        <v>0</v>
      </c>
      <c r="J388" s="20" t="s">
        <v>844</v>
      </c>
      <c r="N388" s="20" t="s">
        <v>841</v>
      </c>
    </row>
    <row r="389" spans="1:24" x14ac:dyDescent="0.25">
      <c r="A389" s="20" t="s">
        <v>361</v>
      </c>
      <c r="B389" s="20" t="s">
        <v>749</v>
      </c>
      <c r="F389" s="20" t="s">
        <v>842</v>
      </c>
      <c r="G389" s="20" t="s">
        <v>2</v>
      </c>
      <c r="H389" s="20" t="s">
        <v>843</v>
      </c>
      <c r="I389" s="20">
        <f>осн!B389</f>
        <v>0</v>
      </c>
      <c r="J389" s="20" t="s">
        <v>844</v>
      </c>
      <c r="N389" s="20" t="s">
        <v>841</v>
      </c>
    </row>
    <row r="390" spans="1:24" x14ac:dyDescent="0.25">
      <c r="A390" s="20" t="s">
        <v>361</v>
      </c>
      <c r="B390" s="20" t="s">
        <v>750</v>
      </c>
      <c r="F390" s="20" t="s">
        <v>842</v>
      </c>
      <c r="G390" s="20" t="s">
        <v>2</v>
      </c>
      <c r="H390" s="20" t="s">
        <v>843</v>
      </c>
      <c r="I390" s="20">
        <f>осн!B390</f>
        <v>0</v>
      </c>
      <c r="J390" s="20" t="s">
        <v>844</v>
      </c>
      <c r="N390" s="20" t="s">
        <v>841</v>
      </c>
    </row>
    <row r="391" spans="1:24" x14ac:dyDescent="0.25">
      <c r="A391" s="20" t="s">
        <v>361</v>
      </c>
      <c r="B391" s="20" t="s">
        <v>751</v>
      </c>
      <c r="F391" s="20" t="s">
        <v>842</v>
      </c>
      <c r="G391" s="20" t="s">
        <v>2</v>
      </c>
      <c r="H391" s="20" t="s">
        <v>843</v>
      </c>
      <c r="I391" s="20">
        <f>осн!B391</f>
        <v>0</v>
      </c>
      <c r="J391" s="20" t="s">
        <v>844</v>
      </c>
      <c r="N391" s="20" t="s">
        <v>841</v>
      </c>
    </row>
    <row r="392" spans="1:24" x14ac:dyDescent="0.25">
      <c r="A392" s="20" t="s">
        <v>361</v>
      </c>
      <c r="B392" s="20" t="s">
        <v>752</v>
      </c>
      <c r="F392" s="20" t="s">
        <v>842</v>
      </c>
      <c r="G392" s="20" t="s">
        <v>2</v>
      </c>
      <c r="H392" s="20" t="s">
        <v>843</v>
      </c>
      <c r="I392" s="20">
        <f>осн!B392</f>
        <v>0</v>
      </c>
      <c r="J392" s="20" t="s">
        <v>844</v>
      </c>
      <c r="N392" s="20" t="s">
        <v>841</v>
      </c>
    </row>
    <row r="393" spans="1:24" x14ac:dyDescent="0.25">
      <c r="A393" s="20" t="s">
        <v>361</v>
      </c>
      <c r="B393" s="20" t="s">
        <v>753</v>
      </c>
      <c r="F393" s="20" t="s">
        <v>842</v>
      </c>
      <c r="G393" s="20" t="s">
        <v>2</v>
      </c>
      <c r="H393" s="20" t="s">
        <v>843</v>
      </c>
      <c r="I393" s="20">
        <f>осн!B393</f>
        <v>0</v>
      </c>
      <c r="J393" s="20" t="s">
        <v>844</v>
      </c>
      <c r="N393" s="20" t="s">
        <v>841</v>
      </c>
    </row>
    <row r="394" spans="1:24" x14ac:dyDescent="0.25">
      <c r="A394" s="20" t="s">
        <v>361</v>
      </c>
      <c r="B394" s="20" t="s">
        <v>754</v>
      </c>
      <c r="F394" s="20" t="s">
        <v>842</v>
      </c>
      <c r="G394" s="20" t="s">
        <v>2</v>
      </c>
      <c r="H394" s="20" t="s">
        <v>843</v>
      </c>
      <c r="I394" s="20">
        <f>осн!B394</f>
        <v>0</v>
      </c>
      <c r="J394" s="20" t="s">
        <v>844</v>
      </c>
      <c r="N394" s="20" t="s">
        <v>841</v>
      </c>
    </row>
    <row r="395" spans="1:24" x14ac:dyDescent="0.25">
      <c r="A395" s="20" t="s">
        <v>361</v>
      </c>
      <c r="B395" s="20" t="s">
        <v>755</v>
      </c>
      <c r="F395" s="20" t="s">
        <v>842</v>
      </c>
      <c r="G395" s="20" t="s">
        <v>2</v>
      </c>
      <c r="H395" s="20" t="s">
        <v>843</v>
      </c>
      <c r="I395" s="20">
        <f>осн!B395</f>
        <v>0</v>
      </c>
      <c r="J395" s="20" t="s">
        <v>844</v>
      </c>
      <c r="N395" s="20" t="s">
        <v>841</v>
      </c>
    </row>
    <row r="396" spans="1:24" x14ac:dyDescent="0.25">
      <c r="A396" s="20" t="s">
        <v>361</v>
      </c>
      <c r="B396" s="20" t="s">
        <v>756</v>
      </c>
      <c r="F396" s="20" t="s">
        <v>842</v>
      </c>
      <c r="G396" s="20" t="s">
        <v>2</v>
      </c>
      <c r="H396" s="20" t="s">
        <v>843</v>
      </c>
      <c r="I396" s="20">
        <f>осн!B396</f>
        <v>0</v>
      </c>
      <c r="J396" s="20" t="s">
        <v>844</v>
      </c>
      <c r="N396" s="20" t="s">
        <v>841</v>
      </c>
    </row>
    <row r="397" spans="1:24" x14ac:dyDescent="0.25">
      <c r="A397" s="20" t="s">
        <v>361</v>
      </c>
      <c r="B397" s="20" t="s">
        <v>757</v>
      </c>
      <c r="F397" s="20" t="s">
        <v>842</v>
      </c>
      <c r="G397" s="20" t="s">
        <v>2</v>
      </c>
      <c r="H397" s="20" t="s">
        <v>843</v>
      </c>
      <c r="I397" s="20">
        <f>осн!B397</f>
        <v>0</v>
      </c>
      <c r="J397" s="20" t="s">
        <v>844</v>
      </c>
      <c r="N397" s="20" t="s">
        <v>841</v>
      </c>
    </row>
    <row r="398" spans="1:24" x14ac:dyDescent="0.25">
      <c r="A398" s="20" t="s">
        <v>361</v>
      </c>
      <c r="B398" s="20" t="s">
        <v>758</v>
      </c>
      <c r="F398" s="20" t="s">
        <v>842</v>
      </c>
      <c r="G398" s="20" t="s">
        <v>2</v>
      </c>
      <c r="H398" s="20" t="s">
        <v>843</v>
      </c>
      <c r="I398" s="20">
        <f>осн!B398</f>
        <v>0</v>
      </c>
      <c r="J398" s="20" t="s">
        <v>844</v>
      </c>
      <c r="N398" s="20" t="s">
        <v>841</v>
      </c>
    </row>
    <row r="399" spans="1:24" x14ac:dyDescent="0.25">
      <c r="A399" s="20" t="s">
        <v>361</v>
      </c>
      <c r="B399" s="20" t="s">
        <v>759</v>
      </c>
      <c r="F399" s="20" t="s">
        <v>842</v>
      </c>
      <c r="G399" s="20" t="s">
        <v>2</v>
      </c>
      <c r="H399" s="20" t="s">
        <v>843</v>
      </c>
      <c r="I399" s="20">
        <f>осн!B399</f>
        <v>0</v>
      </c>
      <c r="J399" s="20" t="s">
        <v>844</v>
      </c>
      <c r="N399" s="20" t="s">
        <v>841</v>
      </c>
    </row>
    <row r="400" spans="1:24" x14ac:dyDescent="0.25">
      <c r="A400" s="20" t="s">
        <v>361</v>
      </c>
      <c r="B400" s="20" t="s">
        <v>760</v>
      </c>
      <c r="F400" s="20" t="s">
        <v>842</v>
      </c>
      <c r="G400" s="20" t="s">
        <v>2</v>
      </c>
      <c r="H400" s="20" t="s">
        <v>843</v>
      </c>
      <c r="I400" s="20">
        <f>осн!B400</f>
        <v>0</v>
      </c>
      <c r="J400" s="20" t="s">
        <v>844</v>
      </c>
      <c r="N400" s="20" t="s">
        <v>841</v>
      </c>
    </row>
    <row r="401" spans="1:14" x14ac:dyDescent="0.25">
      <c r="A401" s="20" t="s">
        <v>361</v>
      </c>
      <c r="B401" s="20" t="s">
        <v>761</v>
      </c>
      <c r="F401" s="20" t="s">
        <v>842</v>
      </c>
      <c r="G401" s="20" t="s">
        <v>2</v>
      </c>
      <c r="H401" s="20" t="s">
        <v>843</v>
      </c>
      <c r="I401" s="20">
        <f>осн!B401</f>
        <v>0</v>
      </c>
      <c r="J401" s="20" t="s">
        <v>844</v>
      </c>
      <c r="N401" s="20" t="s">
        <v>841</v>
      </c>
    </row>
    <row r="402" spans="1:14" x14ac:dyDescent="0.25">
      <c r="A402" s="20" t="s">
        <v>361</v>
      </c>
      <c r="B402" s="20" t="s">
        <v>762</v>
      </c>
      <c r="F402" s="20" t="s">
        <v>842</v>
      </c>
      <c r="G402" s="20" t="s">
        <v>2</v>
      </c>
      <c r="H402" s="20" t="s">
        <v>843</v>
      </c>
      <c r="I402" s="20">
        <f>осн!B402</f>
        <v>0</v>
      </c>
      <c r="J402" s="20" t="s">
        <v>844</v>
      </c>
      <c r="N402" s="20" t="s">
        <v>841</v>
      </c>
    </row>
    <row r="403" spans="1:14" x14ac:dyDescent="0.25">
      <c r="A403" s="20" t="s">
        <v>361</v>
      </c>
      <c r="B403" s="20" t="s">
        <v>763</v>
      </c>
      <c r="F403" s="20" t="s">
        <v>842</v>
      </c>
      <c r="G403" s="20" t="s">
        <v>2</v>
      </c>
      <c r="H403" s="20" t="s">
        <v>843</v>
      </c>
      <c r="I403" s="20">
        <f>осн!B403</f>
        <v>0</v>
      </c>
      <c r="J403" s="20" t="s">
        <v>844</v>
      </c>
      <c r="N403" s="20" t="s">
        <v>841</v>
      </c>
    </row>
    <row r="404" spans="1:14" x14ac:dyDescent="0.25">
      <c r="A404" s="20" t="s">
        <v>361</v>
      </c>
      <c r="B404" s="20" t="s">
        <v>764</v>
      </c>
      <c r="F404" s="20" t="s">
        <v>842</v>
      </c>
      <c r="G404" s="20" t="s">
        <v>2</v>
      </c>
      <c r="H404" s="20" t="s">
        <v>843</v>
      </c>
      <c r="I404" s="20">
        <f>осн!B404</f>
        <v>0</v>
      </c>
      <c r="J404" s="20" t="s">
        <v>844</v>
      </c>
      <c r="N404" s="20" t="s">
        <v>841</v>
      </c>
    </row>
    <row r="405" spans="1:14" x14ac:dyDescent="0.25">
      <c r="A405" s="20" t="s">
        <v>361</v>
      </c>
      <c r="B405" s="20" t="s">
        <v>765</v>
      </c>
      <c r="F405" s="20" t="s">
        <v>842</v>
      </c>
      <c r="G405" s="20" t="s">
        <v>2</v>
      </c>
      <c r="H405" s="20" t="s">
        <v>843</v>
      </c>
      <c r="I405" s="20">
        <f>осн!B405</f>
        <v>0</v>
      </c>
      <c r="J405" s="20" t="s">
        <v>844</v>
      </c>
      <c r="N405" s="20" t="s">
        <v>841</v>
      </c>
    </row>
    <row r="406" spans="1:14" x14ac:dyDescent="0.25">
      <c r="A406" s="20" t="s">
        <v>361</v>
      </c>
      <c r="B406" s="20" t="s">
        <v>766</v>
      </c>
      <c r="F406" s="20" t="s">
        <v>842</v>
      </c>
      <c r="G406" s="20" t="s">
        <v>2</v>
      </c>
      <c r="H406" s="20" t="s">
        <v>843</v>
      </c>
      <c r="I406" s="20">
        <f>осн!B406</f>
        <v>0</v>
      </c>
      <c r="J406" s="20" t="s">
        <v>844</v>
      </c>
      <c r="N406" s="20" t="s">
        <v>841</v>
      </c>
    </row>
    <row r="407" spans="1:14" x14ac:dyDescent="0.25">
      <c r="A407" s="20" t="s">
        <v>361</v>
      </c>
      <c r="B407" s="20" t="s">
        <v>767</v>
      </c>
      <c r="F407" s="20" t="s">
        <v>842</v>
      </c>
      <c r="G407" s="20" t="s">
        <v>2</v>
      </c>
      <c r="H407" s="20" t="s">
        <v>843</v>
      </c>
      <c r="I407" s="20">
        <f>осн!B407</f>
        <v>0</v>
      </c>
      <c r="J407" s="20" t="s">
        <v>844</v>
      </c>
      <c r="N407" s="20" t="s">
        <v>841</v>
      </c>
    </row>
    <row r="408" spans="1:14" x14ac:dyDescent="0.25">
      <c r="B408" s="20" t="s">
        <v>768</v>
      </c>
      <c r="F408" s="20" t="s">
        <v>842</v>
      </c>
      <c r="G408" s="20" t="s">
        <v>2</v>
      </c>
      <c r="H408" s="20" t="s">
        <v>843</v>
      </c>
      <c r="I408" s="20">
        <f>осн!B408</f>
        <v>0</v>
      </c>
      <c r="J408" s="20" t="s">
        <v>844</v>
      </c>
      <c r="N408" s="20" t="s">
        <v>841</v>
      </c>
    </row>
    <row r="409" spans="1:14" x14ac:dyDescent="0.25">
      <c r="B409" s="20" t="s">
        <v>769</v>
      </c>
      <c r="F409" s="20" t="s">
        <v>842</v>
      </c>
      <c r="G409" s="20" t="s">
        <v>2</v>
      </c>
      <c r="H409" s="20" t="s">
        <v>843</v>
      </c>
      <c r="I409" s="20">
        <f>осн!B409</f>
        <v>0</v>
      </c>
      <c r="J409" s="20" t="s">
        <v>844</v>
      </c>
      <c r="N409" s="20" t="s">
        <v>841</v>
      </c>
    </row>
    <row r="410" spans="1:14" x14ac:dyDescent="0.25">
      <c r="B410" s="20" t="s">
        <v>770</v>
      </c>
    </row>
    <row r="411" spans="1:14" x14ac:dyDescent="0.25">
      <c r="B411" s="20" t="s">
        <v>771</v>
      </c>
    </row>
  </sheetData>
  <hyperlinks>
    <hyperlink ref="T2" r:id="rId1"/>
    <hyperlink ref="T43" r:id="rId2"/>
    <hyperlink ref="T44" r:id="rId3"/>
    <hyperlink ref="T45" r:id="rId4"/>
    <hyperlink ref="T46" r:id="rId5"/>
    <hyperlink ref="T47" r:id="rId6"/>
    <hyperlink ref="T48" r:id="rId7"/>
    <hyperlink ref="T49" r:id="rId8"/>
    <hyperlink ref="T50" r:id="rId9"/>
    <hyperlink ref="T51" r:id="rId10"/>
    <hyperlink ref="T52" r:id="rId11"/>
    <hyperlink ref="T53" r:id="rId12"/>
    <hyperlink ref="T54" r:id="rId13"/>
    <hyperlink ref="T55" r:id="rId14"/>
    <hyperlink ref="T56" r:id="rId15"/>
    <hyperlink ref="T57" r:id="rId16"/>
    <hyperlink ref="T58" r:id="rId17"/>
    <hyperlink ref="T59" r:id="rId18"/>
    <hyperlink ref="T60" r:id="rId19"/>
    <hyperlink ref="T61" r:id="rId20"/>
    <hyperlink ref="T62" r:id="rId21"/>
    <hyperlink ref="T63" r:id="rId22"/>
    <hyperlink ref="T64" r:id="rId23"/>
    <hyperlink ref="T65" r:id="rId24"/>
    <hyperlink ref="T66" r:id="rId25"/>
    <hyperlink ref="T67" r:id="rId26"/>
    <hyperlink ref="T68" r:id="rId27"/>
    <hyperlink ref="T69" r:id="rId28"/>
    <hyperlink ref="T70" r:id="rId29"/>
    <hyperlink ref="T71" r:id="rId30"/>
    <hyperlink ref="T72" r:id="rId31"/>
    <hyperlink ref="T73" r:id="rId32"/>
    <hyperlink ref="T74" r:id="rId33"/>
    <hyperlink ref="T75" r:id="rId34"/>
    <hyperlink ref="T76" r:id="rId35"/>
    <hyperlink ref="T77" r:id="rId36"/>
    <hyperlink ref="T78" r:id="rId37"/>
    <hyperlink ref="T79" r:id="rId38"/>
    <hyperlink ref="T80" r:id="rId39"/>
    <hyperlink ref="T81" r:id="rId40"/>
    <hyperlink ref="T82" r:id="rId41"/>
    <hyperlink ref="T83" r:id="rId42"/>
    <hyperlink ref="T84" r:id="rId43"/>
    <hyperlink ref="T85" r:id="rId44"/>
    <hyperlink ref="T86" r:id="rId45"/>
    <hyperlink ref="T87" r:id="rId46"/>
    <hyperlink ref="T88" r:id="rId47"/>
    <hyperlink ref="T89" r:id="rId48"/>
    <hyperlink ref="T90" r:id="rId49"/>
    <hyperlink ref="T91" r:id="rId50"/>
    <hyperlink ref="T92" r:id="rId51"/>
    <hyperlink ref="T93" r:id="rId52"/>
    <hyperlink ref="T94" r:id="rId53"/>
    <hyperlink ref="T95" r:id="rId54"/>
    <hyperlink ref="T96" r:id="rId55"/>
    <hyperlink ref="T97" r:id="rId56"/>
    <hyperlink ref="T98" r:id="rId57"/>
    <hyperlink ref="T99" r:id="rId58"/>
    <hyperlink ref="T100" r:id="rId59"/>
    <hyperlink ref="T101" r:id="rId60"/>
    <hyperlink ref="T102" r:id="rId61"/>
    <hyperlink ref="T103" r:id="rId62"/>
    <hyperlink ref="T104" r:id="rId63"/>
    <hyperlink ref="T105" r:id="rId64"/>
    <hyperlink ref="T106" r:id="rId65"/>
    <hyperlink ref="T107" r:id="rId66"/>
    <hyperlink ref="T108" r:id="rId67"/>
    <hyperlink ref="T109" r:id="rId68"/>
    <hyperlink ref="T110" r:id="rId69"/>
    <hyperlink ref="T111" r:id="rId70"/>
    <hyperlink ref="T112" r:id="rId71"/>
    <hyperlink ref="T113" r:id="rId72"/>
    <hyperlink ref="T114" r:id="rId73"/>
    <hyperlink ref="T115" r:id="rId74"/>
    <hyperlink ref="T116" r:id="rId75"/>
    <hyperlink ref="T117" r:id="rId76"/>
    <hyperlink ref="T118" r:id="rId77"/>
    <hyperlink ref="T119" r:id="rId78"/>
    <hyperlink ref="T120" r:id="rId79"/>
    <hyperlink ref="T121" r:id="rId80"/>
    <hyperlink ref="T122" r:id="rId81"/>
    <hyperlink ref="T123" r:id="rId82"/>
    <hyperlink ref="T124" r:id="rId83"/>
    <hyperlink ref="T125" r:id="rId84"/>
    <hyperlink ref="T126" r:id="rId85"/>
    <hyperlink ref="T127" r:id="rId86"/>
    <hyperlink ref="T128" r:id="rId87"/>
    <hyperlink ref="T129" r:id="rId88"/>
    <hyperlink ref="T130" r:id="rId89"/>
    <hyperlink ref="T131" r:id="rId90"/>
    <hyperlink ref="T132" r:id="rId91"/>
    <hyperlink ref="T133" r:id="rId92"/>
    <hyperlink ref="T134" r:id="rId93"/>
    <hyperlink ref="T135" r:id="rId94"/>
    <hyperlink ref="T136" r:id="rId95"/>
    <hyperlink ref="T137" r:id="rId96"/>
    <hyperlink ref="T138" r:id="rId97"/>
    <hyperlink ref="T139" r:id="rId98"/>
    <hyperlink ref="T140" r:id="rId99"/>
    <hyperlink ref="T141" r:id="rId100"/>
    <hyperlink ref="T142" r:id="rId101"/>
    <hyperlink ref="T143" r:id="rId102"/>
    <hyperlink ref="T144" r:id="rId103"/>
    <hyperlink ref="T145" r:id="rId104"/>
    <hyperlink ref="T146" r:id="rId105"/>
    <hyperlink ref="T147" r:id="rId106"/>
    <hyperlink ref="T148" r:id="rId107"/>
    <hyperlink ref="T149" r:id="rId108"/>
    <hyperlink ref="T150" r:id="rId109"/>
    <hyperlink ref="T151" r:id="rId110"/>
    <hyperlink ref="T152" r:id="rId111"/>
    <hyperlink ref="T153" r:id="rId112"/>
    <hyperlink ref="T154" r:id="rId113"/>
    <hyperlink ref="T155" r:id="rId114"/>
    <hyperlink ref="T156" r:id="rId115"/>
    <hyperlink ref="T157" r:id="rId116"/>
    <hyperlink ref="T158" r:id="rId117"/>
    <hyperlink ref="T159" r:id="rId118"/>
    <hyperlink ref="T160" r:id="rId119"/>
    <hyperlink ref="T161" r:id="rId120"/>
    <hyperlink ref="T162" r:id="rId121"/>
    <hyperlink ref="T163" r:id="rId122"/>
    <hyperlink ref="T164" r:id="rId123"/>
    <hyperlink ref="T165" r:id="rId124"/>
    <hyperlink ref="T166" r:id="rId125"/>
    <hyperlink ref="T167" r:id="rId126"/>
    <hyperlink ref="T168" r:id="rId127"/>
    <hyperlink ref="T169" r:id="rId128"/>
    <hyperlink ref="T170" r:id="rId129"/>
    <hyperlink ref="T171" r:id="rId130"/>
    <hyperlink ref="T172" r:id="rId131"/>
    <hyperlink ref="T173" r:id="rId132"/>
    <hyperlink ref="T174" r:id="rId133"/>
    <hyperlink ref="T175" r:id="rId134"/>
    <hyperlink ref="T176" r:id="rId135"/>
    <hyperlink ref="T177" r:id="rId136"/>
    <hyperlink ref="T178" r:id="rId137"/>
    <hyperlink ref="T179" r:id="rId138"/>
    <hyperlink ref="T180" r:id="rId139"/>
    <hyperlink ref="T181" r:id="rId140"/>
    <hyperlink ref="T182" r:id="rId141"/>
    <hyperlink ref="T183" r:id="rId142"/>
    <hyperlink ref="T184" r:id="rId143"/>
    <hyperlink ref="T185" r:id="rId144"/>
    <hyperlink ref="T186" r:id="rId145"/>
    <hyperlink ref="T187" r:id="rId146"/>
    <hyperlink ref="T188" r:id="rId147"/>
    <hyperlink ref="T189" r:id="rId148"/>
    <hyperlink ref="T190" r:id="rId149"/>
    <hyperlink ref="T191" r:id="rId150"/>
    <hyperlink ref="T192" r:id="rId151"/>
    <hyperlink ref="T193" r:id="rId152"/>
    <hyperlink ref="T194" r:id="rId153"/>
    <hyperlink ref="T195" r:id="rId154"/>
    <hyperlink ref="T196" r:id="rId155"/>
    <hyperlink ref="T197" r:id="rId156"/>
    <hyperlink ref="T198" r:id="rId157"/>
    <hyperlink ref="T199" r:id="rId158"/>
    <hyperlink ref="T200" r:id="rId159"/>
    <hyperlink ref="T201" r:id="rId160"/>
    <hyperlink ref="T202" r:id="rId161"/>
    <hyperlink ref="T203" r:id="rId162"/>
    <hyperlink ref="T204" r:id="rId163"/>
    <hyperlink ref="T205" r:id="rId164"/>
    <hyperlink ref="T206" r:id="rId165"/>
    <hyperlink ref="T207" r:id="rId166"/>
    <hyperlink ref="T208" r:id="rId167"/>
    <hyperlink ref="T209" r:id="rId168"/>
    <hyperlink ref="T210" r:id="rId169"/>
    <hyperlink ref="T211" r:id="rId170"/>
    <hyperlink ref="T212" r:id="rId171"/>
    <hyperlink ref="T213" r:id="rId172"/>
    <hyperlink ref="T214" r:id="rId173"/>
    <hyperlink ref="T215" r:id="rId174"/>
    <hyperlink ref="T216" r:id="rId175"/>
    <hyperlink ref="T217" r:id="rId176"/>
    <hyperlink ref="T218" r:id="rId177"/>
    <hyperlink ref="T219" r:id="rId178"/>
    <hyperlink ref="T220" r:id="rId179"/>
    <hyperlink ref="T221" r:id="rId180"/>
    <hyperlink ref="T222" r:id="rId181"/>
    <hyperlink ref="T223" r:id="rId182"/>
    <hyperlink ref="T224" r:id="rId183"/>
    <hyperlink ref="T225" r:id="rId184"/>
    <hyperlink ref="T226" r:id="rId185"/>
    <hyperlink ref="T227" r:id="rId186"/>
    <hyperlink ref="T228" r:id="rId187"/>
    <hyperlink ref="T229" r:id="rId188"/>
    <hyperlink ref="T230" r:id="rId189"/>
    <hyperlink ref="T231" r:id="rId190"/>
    <hyperlink ref="T232" r:id="rId191"/>
    <hyperlink ref="T233" r:id="rId192"/>
    <hyperlink ref="T234" r:id="rId193"/>
    <hyperlink ref="T235" r:id="rId194"/>
    <hyperlink ref="T236" r:id="rId195"/>
    <hyperlink ref="T237" r:id="rId196"/>
    <hyperlink ref="T238" r:id="rId197"/>
    <hyperlink ref="T239" r:id="rId198"/>
    <hyperlink ref="T240" r:id="rId199"/>
    <hyperlink ref="T241" r:id="rId200"/>
    <hyperlink ref="T242" r:id="rId201"/>
    <hyperlink ref="T243" r:id="rId202"/>
    <hyperlink ref="T244" r:id="rId203"/>
    <hyperlink ref="T245" r:id="rId204"/>
    <hyperlink ref="T246" r:id="rId205"/>
    <hyperlink ref="T247" r:id="rId206"/>
    <hyperlink ref="T248" r:id="rId207"/>
    <hyperlink ref="T249" r:id="rId208"/>
    <hyperlink ref="T250" r:id="rId209"/>
    <hyperlink ref="T251" r:id="rId210"/>
    <hyperlink ref="T252" r:id="rId211"/>
    <hyperlink ref="T253" r:id="rId212"/>
    <hyperlink ref="T254" r:id="rId213"/>
    <hyperlink ref="T255" r:id="rId214"/>
    <hyperlink ref="T256" r:id="rId215"/>
    <hyperlink ref="T257" r:id="rId216"/>
    <hyperlink ref="T258" r:id="rId217"/>
    <hyperlink ref="T259" r:id="rId218"/>
    <hyperlink ref="T260" r:id="rId219"/>
    <hyperlink ref="T261" r:id="rId220"/>
    <hyperlink ref="T262" r:id="rId221"/>
    <hyperlink ref="T263" r:id="rId222"/>
    <hyperlink ref="T264" r:id="rId223"/>
    <hyperlink ref="T265" r:id="rId224"/>
    <hyperlink ref="T266" r:id="rId225"/>
    <hyperlink ref="T267" r:id="rId226"/>
    <hyperlink ref="T268" r:id="rId227"/>
    <hyperlink ref="T269" r:id="rId228"/>
    <hyperlink ref="T270" r:id="rId229"/>
    <hyperlink ref="T271" r:id="rId230"/>
    <hyperlink ref="T272" r:id="rId231"/>
    <hyperlink ref="T273" r:id="rId232"/>
    <hyperlink ref="T274" r:id="rId233"/>
    <hyperlink ref="T275" r:id="rId234"/>
    <hyperlink ref="T276" r:id="rId235"/>
    <hyperlink ref="T277" r:id="rId236"/>
    <hyperlink ref="T278" r:id="rId237"/>
    <hyperlink ref="T279" r:id="rId238"/>
    <hyperlink ref="T280" r:id="rId239"/>
    <hyperlink ref="T281" r:id="rId240"/>
    <hyperlink ref="T282" r:id="rId241"/>
    <hyperlink ref="T283" r:id="rId242"/>
    <hyperlink ref="T284" r:id="rId243"/>
    <hyperlink ref="T285" r:id="rId244"/>
    <hyperlink ref="T286" r:id="rId245"/>
    <hyperlink ref="T287" r:id="rId246"/>
    <hyperlink ref="T288" r:id="rId247"/>
    <hyperlink ref="T289" r:id="rId248"/>
    <hyperlink ref="T290" r:id="rId249"/>
    <hyperlink ref="T291" r:id="rId250"/>
    <hyperlink ref="T292" r:id="rId251"/>
    <hyperlink ref="T293" r:id="rId252"/>
    <hyperlink ref="T294" r:id="rId253"/>
    <hyperlink ref="T295" r:id="rId254"/>
    <hyperlink ref="T296" r:id="rId255"/>
    <hyperlink ref="T297" r:id="rId256"/>
    <hyperlink ref="T298" r:id="rId257"/>
    <hyperlink ref="T299" r:id="rId258"/>
    <hyperlink ref="T300" r:id="rId259"/>
    <hyperlink ref="T301" r:id="rId260"/>
    <hyperlink ref="T302" r:id="rId261"/>
    <hyperlink ref="T303" r:id="rId262"/>
    <hyperlink ref="T304" r:id="rId263"/>
    <hyperlink ref="T305" r:id="rId264"/>
    <hyperlink ref="T306" r:id="rId265"/>
    <hyperlink ref="T307" r:id="rId266"/>
    <hyperlink ref="T308" r:id="rId267"/>
    <hyperlink ref="T309" r:id="rId268"/>
    <hyperlink ref="T310" r:id="rId269"/>
    <hyperlink ref="T311" r:id="rId270"/>
    <hyperlink ref="T312" r:id="rId271"/>
    <hyperlink ref="T313" r:id="rId272"/>
    <hyperlink ref="T314" r:id="rId273"/>
    <hyperlink ref="T315" r:id="rId274"/>
    <hyperlink ref="T316" r:id="rId275"/>
    <hyperlink ref="T317" r:id="rId276"/>
    <hyperlink ref="T318" r:id="rId277"/>
    <hyperlink ref="T319" r:id="rId278"/>
    <hyperlink ref="T320" r:id="rId279"/>
    <hyperlink ref="T321" r:id="rId280"/>
    <hyperlink ref="T322" r:id="rId281"/>
    <hyperlink ref="T323" r:id="rId282"/>
    <hyperlink ref="T324" r:id="rId283"/>
    <hyperlink ref="T325" r:id="rId284"/>
    <hyperlink ref="T326" r:id="rId285"/>
    <hyperlink ref="T327" r:id="rId286"/>
    <hyperlink ref="T328" r:id="rId287"/>
    <hyperlink ref="T329" r:id="rId288"/>
    <hyperlink ref="T330" r:id="rId289"/>
    <hyperlink ref="T331" r:id="rId290"/>
    <hyperlink ref="T332" r:id="rId291"/>
    <hyperlink ref="T333" r:id="rId292"/>
    <hyperlink ref="T334" r:id="rId293"/>
    <hyperlink ref="T335" r:id="rId294"/>
    <hyperlink ref="T336" r:id="rId295"/>
    <hyperlink ref="T337" r:id="rId296"/>
    <hyperlink ref="T338" r:id="rId297"/>
    <hyperlink ref="T339" r:id="rId298"/>
    <hyperlink ref="T340" r:id="rId299"/>
    <hyperlink ref="T341" r:id="rId300"/>
    <hyperlink ref="T342" r:id="rId301"/>
    <hyperlink ref="T343" r:id="rId302"/>
    <hyperlink ref="T344" r:id="rId303"/>
    <hyperlink ref="T345" r:id="rId304"/>
    <hyperlink ref="T346" r:id="rId305"/>
    <hyperlink ref="T347" r:id="rId306"/>
    <hyperlink ref="T348" r:id="rId307"/>
    <hyperlink ref="T349" r:id="rId308"/>
    <hyperlink ref="T350" r:id="rId309"/>
    <hyperlink ref="T351" r:id="rId310"/>
    <hyperlink ref="T352" r:id="rId311"/>
    <hyperlink ref="T353" r:id="rId312"/>
    <hyperlink ref="T354" r:id="rId313"/>
    <hyperlink ref="T355" r:id="rId314"/>
    <hyperlink ref="T356" r:id="rId315"/>
    <hyperlink ref="T357" r:id="rId316"/>
    <hyperlink ref="T358" r:id="rId317"/>
    <hyperlink ref="T359" r:id="rId318"/>
    <hyperlink ref="T360" r:id="rId319"/>
    <hyperlink ref="T361" r:id="rId320"/>
    <hyperlink ref="T362" r:id="rId321"/>
    <hyperlink ref="T363" r:id="rId322"/>
    <hyperlink ref="T364" r:id="rId323"/>
    <hyperlink ref="T365" r:id="rId324"/>
    <hyperlink ref="T366" r:id="rId325"/>
    <hyperlink ref="T367" r:id="rId326"/>
    <hyperlink ref="T368" r:id="rId327"/>
    <hyperlink ref="T369" r:id="rId328"/>
    <hyperlink ref="T370" r:id="rId329"/>
    <hyperlink ref="T371" r:id="rId330"/>
    <hyperlink ref="T372" r:id="rId331"/>
    <hyperlink ref="T373" r:id="rId332"/>
    <hyperlink ref="T374" r:id="rId333"/>
    <hyperlink ref="T375" r:id="rId334"/>
    <hyperlink ref="T376" r:id="rId335"/>
    <hyperlink ref="T377" r:id="rId336"/>
    <hyperlink ref="T378" r:id="rId337"/>
    <hyperlink ref="T379" r:id="rId338"/>
    <hyperlink ref="T380" r:id="rId339"/>
    <hyperlink ref="T381" r:id="rId340"/>
    <hyperlink ref="T382" r:id="rId341"/>
    <hyperlink ref="T383" r:id="rId342"/>
    <hyperlink ref="T384" r:id="rId343"/>
    <hyperlink ref="T385" r:id="rId344"/>
    <hyperlink ref="T3" r:id="rId345"/>
    <hyperlink ref="T4" r:id="rId346"/>
    <hyperlink ref="T5" r:id="rId347"/>
    <hyperlink ref="T6" r:id="rId348"/>
    <hyperlink ref="T7" r:id="rId349"/>
    <hyperlink ref="T8" r:id="rId350"/>
    <hyperlink ref="T9" r:id="rId351"/>
    <hyperlink ref="T10" r:id="rId352"/>
    <hyperlink ref="T11" r:id="rId353"/>
    <hyperlink ref="T12" r:id="rId354"/>
    <hyperlink ref="T13" r:id="rId355"/>
    <hyperlink ref="T14" r:id="rId356"/>
    <hyperlink ref="T15" r:id="rId357"/>
    <hyperlink ref="T16" r:id="rId358"/>
    <hyperlink ref="T17" r:id="rId359"/>
    <hyperlink ref="T18" r:id="rId360"/>
    <hyperlink ref="T19" r:id="rId361"/>
    <hyperlink ref="T20" r:id="rId362"/>
    <hyperlink ref="T21" r:id="rId363"/>
    <hyperlink ref="T22" r:id="rId364"/>
    <hyperlink ref="T23" r:id="rId365"/>
    <hyperlink ref="T24" r:id="rId366"/>
    <hyperlink ref="T25" r:id="rId367"/>
    <hyperlink ref="T26" r:id="rId368"/>
    <hyperlink ref="T27" r:id="rId369"/>
    <hyperlink ref="T28" r:id="rId370"/>
    <hyperlink ref="T29" r:id="rId371"/>
    <hyperlink ref="T30" r:id="rId372"/>
    <hyperlink ref="T31" r:id="rId373"/>
    <hyperlink ref="T32" r:id="rId374"/>
    <hyperlink ref="T33" r:id="rId375"/>
    <hyperlink ref="T34" r:id="rId376"/>
    <hyperlink ref="T35" r:id="rId377"/>
    <hyperlink ref="T36" r:id="rId378"/>
    <hyperlink ref="T37" r:id="rId379"/>
    <hyperlink ref="T38" r:id="rId380"/>
    <hyperlink ref="T39" r:id="rId381"/>
    <hyperlink ref="T40" r:id="rId382"/>
    <hyperlink ref="T41" r:id="rId383"/>
    <hyperlink ref="T42" r:id="rId384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8"/>
  <sheetViews>
    <sheetView topLeftCell="B31" workbookViewId="0">
      <selection activeCell="V1" sqref="V1:V42"/>
    </sheetView>
  </sheetViews>
  <sheetFormatPr defaultRowHeight="15" x14ac:dyDescent="0.25"/>
  <cols>
    <col min="1" max="3" width="9.140625" style="41"/>
    <col min="4" max="5" width="10" style="41" customWidth="1"/>
    <col min="6" max="6" width="33.28515625" style="41" customWidth="1"/>
    <col min="7" max="7" width="10" style="41" customWidth="1"/>
    <col min="8" max="8" width="9.5703125" style="41" customWidth="1"/>
    <col min="9" max="9" width="5.85546875" style="41" customWidth="1"/>
    <col min="10" max="10" width="9.140625" style="41"/>
    <col min="11" max="11" width="23.7109375" style="41" customWidth="1"/>
    <col min="12" max="14" width="9.140625" style="41"/>
    <col min="15" max="15" width="9.140625" style="39"/>
    <col min="16" max="16" width="9.140625" style="40"/>
    <col min="17" max="16384" width="9.140625" style="41"/>
  </cols>
  <sheetData>
    <row r="1" spans="1:16" x14ac:dyDescent="0.25">
      <c r="A1" s="38" t="s">
        <v>111</v>
      </c>
      <c r="B1" s="38" t="s">
        <v>180</v>
      </c>
      <c r="C1" s="38" t="s">
        <v>112</v>
      </c>
      <c r="D1" s="38" t="s">
        <v>113</v>
      </c>
      <c r="E1" s="38" t="s">
        <v>167</v>
      </c>
      <c r="F1" s="38" t="s">
        <v>856</v>
      </c>
      <c r="G1" s="38"/>
      <c r="H1" s="38" t="s">
        <v>114</v>
      </c>
      <c r="I1" s="38" t="s">
        <v>115</v>
      </c>
      <c r="J1" s="38" t="s">
        <v>114</v>
      </c>
      <c r="K1" s="38" t="s">
        <v>335</v>
      </c>
      <c r="L1" s="38" t="s">
        <v>114</v>
      </c>
      <c r="M1" s="38" t="s">
        <v>336</v>
      </c>
      <c r="N1" s="38" t="s">
        <v>114</v>
      </c>
    </row>
    <row r="2" spans="1:16" x14ac:dyDescent="0.25">
      <c r="A2" s="41" t="s">
        <v>858</v>
      </c>
      <c r="B2" s="41">
        <v>40</v>
      </c>
      <c r="C2" s="41" t="e">
        <f>осн!M2</f>
        <v>#REF!</v>
      </c>
      <c r="D2" s="41" t="str">
        <f>cont!E2</f>
        <v>c111</v>
      </c>
      <c r="E2" s="41" t="s">
        <v>859</v>
      </c>
      <c r="F2" s="41" t="e">
        <f>осн!AN2</f>
        <v>#REF!</v>
      </c>
      <c r="G2" s="41">
        <v>28</v>
      </c>
      <c r="H2" s="42" t="s">
        <v>837</v>
      </c>
      <c r="I2" s="41" t="str">
        <f>D2</f>
        <v>c111</v>
      </c>
      <c r="J2" s="41" t="s">
        <v>333</v>
      </c>
      <c r="K2" s="41" t="str">
        <f>dop!$A$1&amp;el!CX2&amp;dop!$A$2&amp;el!DG2&amp;dop!$A$2&amp;el!DP2&amp;dop!$A$2&amp;el!DY2&amp;dop!$A$2&amp;el!EH2&amp;dop!$A$2&amp;el!B2&amp;dop!$A$2&amp;el!L2&amp;dop!$A$2&amp;el!BN2&amp;dop!$A$3</f>
        <v>\\"242\\",\\"243\\",\\"244\\",\\"245\\",\\"246\\",\\"231\\",\\"232\\",\\"238\\"]}","</v>
      </c>
      <c r="L2" s="41" t="s">
        <v>340</v>
      </c>
      <c r="M2" s="41">
        <f>el!BN2</f>
        <v>238</v>
      </c>
      <c r="N2" s="41" t="s">
        <v>334</v>
      </c>
      <c r="P2" s="40" t="e">
        <f>A2&amp;B2&amp;", '"&amp;C2&amp;D2&amp;"', '"&amp;E2&amp;F2&amp;"&lt;/span&gt;&lt;/p&gt;', "&amp;G2&amp;", '"&amp;H2&amp;I2&amp;J2&amp;K2&amp;L2&amp;M2&amp;N2</f>
        <v>#REF!</v>
      </c>
    </row>
    <row r="3" spans="1:16" x14ac:dyDescent="0.25">
      <c r="A3" s="41" t="s">
        <v>858</v>
      </c>
      <c r="B3" s="41">
        <v>41</v>
      </c>
      <c r="C3" s="41" t="e">
        <f>осн!M3</f>
        <v>#REF!</v>
      </c>
      <c r="D3" s="41" t="str">
        <f>cont!E3</f>
        <v>c112</v>
      </c>
      <c r="E3" s="41" t="s">
        <v>859</v>
      </c>
      <c r="F3" s="41" t="e">
        <f>осн!AN3</f>
        <v>#REF!</v>
      </c>
      <c r="G3" s="41">
        <v>29</v>
      </c>
      <c r="H3" s="42" t="s">
        <v>837</v>
      </c>
      <c r="I3" s="41" t="str">
        <f t="shared" ref="I3:I42" si="0">D3</f>
        <v>c112</v>
      </c>
      <c r="J3" s="41" t="s">
        <v>333</v>
      </c>
      <c r="K3" s="41" t="str">
        <f>dop!$A$1&amp;el!CX3&amp;dop!$A$2&amp;el!DG3&amp;dop!$A$2&amp;el!DP3&amp;dop!$A$2&amp;el!DY3&amp;dop!$A$2&amp;el!EH3&amp;dop!$A$2&amp;el!B3&amp;dop!$A$2&amp;el!L3&amp;dop!$A$2&amp;el!BN3&amp;dop!$A$3</f>
        <v>\\"262\\",\\"263\\",\\"264\\",\\"265\\",\\"266\\",\\"251\\",\\"252\\",\\"258\\"]}","</v>
      </c>
      <c r="L3" s="41" t="s">
        <v>340</v>
      </c>
      <c r="M3" s="41">
        <f>el!BN3</f>
        <v>258</v>
      </c>
      <c r="N3" s="41" t="s">
        <v>334</v>
      </c>
      <c r="P3" s="40" t="e">
        <f>A3&amp;B3&amp;", '"&amp;C3&amp;D3&amp;"', '"&amp;E3&amp;F3&amp;"&lt;/span&gt;&lt;/p&gt;', "&amp;G3&amp;", '"&amp;H3&amp;I3&amp;J3&amp;K3&amp;L3&amp;M3&amp;N3</f>
        <v>#REF!</v>
      </c>
    </row>
    <row r="4" spans="1:16" x14ac:dyDescent="0.25">
      <c r="A4" s="41" t="s">
        <v>858</v>
      </c>
      <c r="B4" s="41">
        <v>42</v>
      </c>
      <c r="C4" s="41" t="e">
        <f>осн!M4</f>
        <v>#REF!</v>
      </c>
      <c r="D4" s="41" t="str">
        <f>cont!E4</f>
        <v>c113</v>
      </c>
      <c r="E4" s="41" t="s">
        <v>859</v>
      </c>
      <c r="F4" s="41" t="e">
        <f>осн!AN4</f>
        <v>#REF!</v>
      </c>
      <c r="G4" s="41">
        <v>30</v>
      </c>
      <c r="H4" s="42" t="s">
        <v>837</v>
      </c>
      <c r="I4" s="41" t="str">
        <f t="shared" si="0"/>
        <v>c113</v>
      </c>
      <c r="J4" s="41" t="s">
        <v>333</v>
      </c>
      <c r="K4" s="41" t="str">
        <f>dop!$A$1&amp;el!CX4&amp;dop!$A$2&amp;el!DG4&amp;dop!$A$2&amp;el!DP4&amp;dop!$A$2&amp;el!DY4&amp;dop!$A$2&amp;el!EH4&amp;dop!$A$2&amp;el!B4&amp;dop!$A$2&amp;el!L4&amp;dop!$A$2&amp;el!BN4&amp;dop!$A$3</f>
        <v>\\"282\\",\\"283\\",\\"284\\",\\"285\\",\\"286\\",\\"271\\",\\"272\\",\\"278\\"]}","</v>
      </c>
      <c r="L4" s="41" t="s">
        <v>340</v>
      </c>
      <c r="M4" s="41">
        <f>el!BN4</f>
        <v>278</v>
      </c>
      <c r="N4" s="41" t="s">
        <v>334</v>
      </c>
      <c r="P4" s="40" t="e">
        <f t="shared" ref="P4:P42" si="1">A4&amp;B4&amp;", '"&amp;C4&amp;D4&amp;"', '"&amp;E4&amp;F4&amp;"&lt;/span&gt;&lt;/p&gt;', "&amp;G4&amp;", '"&amp;H4&amp;I4&amp;J4&amp;K4&amp;L4&amp;M4&amp;N4</f>
        <v>#REF!</v>
      </c>
    </row>
    <row r="5" spans="1:16" x14ac:dyDescent="0.25">
      <c r="A5" s="41" t="s">
        <v>858</v>
      </c>
      <c r="B5" s="41">
        <v>43</v>
      </c>
      <c r="C5" s="41" t="e">
        <f>осн!M5</f>
        <v>#REF!</v>
      </c>
      <c r="D5" s="41" t="str">
        <f>cont!E5</f>
        <v>c114</v>
      </c>
      <c r="E5" s="41" t="s">
        <v>859</v>
      </c>
      <c r="F5" s="41" t="e">
        <f>осн!AN5</f>
        <v>#REF!</v>
      </c>
      <c r="G5" s="41">
        <v>31</v>
      </c>
      <c r="H5" s="42" t="s">
        <v>837</v>
      </c>
      <c r="I5" s="41" t="str">
        <f t="shared" si="0"/>
        <v>c114</v>
      </c>
      <c r="J5" s="41" t="s">
        <v>333</v>
      </c>
      <c r="K5" s="41" t="str">
        <f>dop!$A$1&amp;el!CX5&amp;dop!$A$2&amp;el!DG5&amp;dop!$A$2&amp;el!DP5&amp;dop!$A$2&amp;el!DY5&amp;dop!$A$2&amp;el!EH5&amp;dop!$A$2&amp;el!B5&amp;dop!$A$2&amp;el!L5&amp;dop!$A$2&amp;el!BN5&amp;dop!$A$3</f>
        <v>\\"302\\",\\"303\\",\\"304\\",\\"305\\",\\"306\\",\\"291\\",\\"292\\",\\"298\\"]}","</v>
      </c>
      <c r="L5" s="41" t="s">
        <v>340</v>
      </c>
      <c r="M5" s="41">
        <f>el!BN5</f>
        <v>298</v>
      </c>
      <c r="N5" s="41" t="s">
        <v>334</v>
      </c>
      <c r="P5" s="40" t="e">
        <f t="shared" si="1"/>
        <v>#REF!</v>
      </c>
    </row>
    <row r="6" spans="1:16" x14ac:dyDescent="0.25">
      <c r="A6" s="41" t="s">
        <v>858</v>
      </c>
      <c r="B6" s="41">
        <v>44</v>
      </c>
      <c r="C6" s="41" t="e">
        <f>осн!M6</f>
        <v>#REF!</v>
      </c>
      <c r="D6" s="41" t="str">
        <f>cont!E6</f>
        <v>c115</v>
      </c>
      <c r="E6" s="41" t="s">
        <v>859</v>
      </c>
      <c r="F6" s="41" t="e">
        <f>осн!AN6</f>
        <v>#REF!</v>
      </c>
      <c r="G6" s="41">
        <v>32</v>
      </c>
      <c r="H6" s="42" t="s">
        <v>837</v>
      </c>
      <c r="I6" s="41" t="str">
        <f t="shared" si="0"/>
        <v>c115</v>
      </c>
      <c r="J6" s="41" t="s">
        <v>333</v>
      </c>
      <c r="K6" s="41" t="str">
        <f>dop!$A$1&amp;el!CX6&amp;dop!$A$2&amp;el!DG6&amp;dop!$A$2&amp;el!DP6&amp;dop!$A$2&amp;el!DY6&amp;dop!$A$2&amp;el!EH6&amp;dop!$A$2&amp;el!B6&amp;dop!$A$2&amp;el!L6&amp;dop!$A$2&amp;el!BN6&amp;dop!$A$3</f>
        <v>\\"322\\",\\"323\\",\\"324\\",\\"325\\",\\"326\\",\\"311\\",\\"312\\",\\"318\\"]}","</v>
      </c>
      <c r="L6" s="41" t="s">
        <v>340</v>
      </c>
      <c r="M6" s="41">
        <f>el!BN6</f>
        <v>318</v>
      </c>
      <c r="N6" s="41" t="s">
        <v>334</v>
      </c>
      <c r="P6" s="40" t="e">
        <f t="shared" si="1"/>
        <v>#REF!</v>
      </c>
    </row>
    <row r="7" spans="1:16" x14ac:dyDescent="0.25">
      <c r="A7" s="41" t="s">
        <v>858</v>
      </c>
      <c r="B7" s="41">
        <v>45</v>
      </c>
      <c r="C7" s="41" t="e">
        <f>осн!M7</f>
        <v>#REF!</v>
      </c>
      <c r="D7" s="41" t="str">
        <f>cont!E7</f>
        <v>c116</v>
      </c>
      <c r="E7" s="41" t="s">
        <v>859</v>
      </c>
      <c r="F7" s="41" t="e">
        <f>осн!AN7</f>
        <v>#REF!</v>
      </c>
      <c r="G7" s="41">
        <v>33</v>
      </c>
      <c r="H7" s="42" t="s">
        <v>837</v>
      </c>
      <c r="I7" s="41" t="str">
        <f t="shared" si="0"/>
        <v>c116</v>
      </c>
      <c r="J7" s="41" t="s">
        <v>333</v>
      </c>
      <c r="K7" s="41" t="str">
        <f>dop!$A$1&amp;el!CX7&amp;dop!$A$2&amp;el!DG7&amp;dop!$A$2&amp;el!DP7&amp;dop!$A$2&amp;el!DY7&amp;dop!$A$2&amp;el!EH7&amp;dop!$A$2&amp;el!B7&amp;dop!$A$2&amp;el!L7&amp;dop!$A$2&amp;el!BN7&amp;dop!$A$3</f>
        <v>\\"342\\",\\"343\\",\\"344\\",\\"345\\",\\"346\\",\\"331\\",\\"332\\",\\"338\\"]}","</v>
      </c>
      <c r="L7" s="41" t="s">
        <v>340</v>
      </c>
      <c r="M7" s="41">
        <f>el!BN7</f>
        <v>338</v>
      </c>
      <c r="N7" s="41" t="s">
        <v>334</v>
      </c>
      <c r="P7" s="40" t="e">
        <f t="shared" si="1"/>
        <v>#REF!</v>
      </c>
    </row>
    <row r="8" spans="1:16" x14ac:dyDescent="0.25">
      <c r="A8" s="41" t="s">
        <v>858</v>
      </c>
      <c r="B8" s="41">
        <v>46</v>
      </c>
      <c r="C8" s="41" t="e">
        <f>осн!M8</f>
        <v>#REF!</v>
      </c>
      <c r="D8" s="41" t="str">
        <f>cont!E8</f>
        <v>c117</v>
      </c>
      <c r="E8" s="41" t="s">
        <v>859</v>
      </c>
      <c r="F8" s="41" t="e">
        <f>осн!AN8</f>
        <v>#REF!</v>
      </c>
      <c r="G8" s="41">
        <v>34</v>
      </c>
      <c r="H8" s="42" t="s">
        <v>837</v>
      </c>
      <c r="I8" s="41" t="str">
        <f t="shared" si="0"/>
        <v>c117</v>
      </c>
      <c r="J8" s="41" t="s">
        <v>333</v>
      </c>
      <c r="K8" s="41" t="str">
        <f>dop!$A$1&amp;el!CX8&amp;dop!$A$2&amp;el!DG8&amp;dop!$A$2&amp;el!DP8&amp;dop!$A$2&amp;el!DY8&amp;dop!$A$2&amp;el!EH8&amp;dop!$A$2&amp;el!B8&amp;dop!$A$2&amp;el!L8&amp;dop!$A$2&amp;el!BN8&amp;dop!$A$3</f>
        <v>\\"362\\",\\"363\\",\\"364\\",\\"365\\",\\"366\\",\\"351\\",\\"352\\",\\"358\\"]}","</v>
      </c>
      <c r="L8" s="41" t="s">
        <v>340</v>
      </c>
      <c r="M8" s="41">
        <f>el!BN8</f>
        <v>358</v>
      </c>
      <c r="N8" s="41" t="s">
        <v>334</v>
      </c>
      <c r="P8" s="40" t="e">
        <f t="shared" si="1"/>
        <v>#REF!</v>
      </c>
    </row>
    <row r="9" spans="1:16" x14ac:dyDescent="0.25">
      <c r="A9" s="41" t="s">
        <v>858</v>
      </c>
      <c r="B9" s="41">
        <v>47</v>
      </c>
      <c r="C9" s="41" t="e">
        <f>осн!M9</f>
        <v>#REF!</v>
      </c>
      <c r="D9" s="41" t="str">
        <f>cont!E9</f>
        <v>c118</v>
      </c>
      <c r="E9" s="41" t="s">
        <v>859</v>
      </c>
      <c r="F9" s="41" t="e">
        <f>осн!AN9</f>
        <v>#REF!</v>
      </c>
      <c r="G9" s="41">
        <v>35</v>
      </c>
      <c r="H9" s="42" t="s">
        <v>837</v>
      </c>
      <c r="I9" s="41" t="str">
        <f t="shared" si="0"/>
        <v>c118</v>
      </c>
      <c r="J9" s="41" t="s">
        <v>333</v>
      </c>
      <c r="K9" s="41" t="str">
        <f>dop!$A$1&amp;el!CX9&amp;dop!$A$2&amp;el!DG9&amp;dop!$A$2&amp;el!DP9&amp;dop!$A$2&amp;el!DY9&amp;dop!$A$2&amp;el!EH9&amp;dop!$A$2&amp;el!B9&amp;dop!$A$2&amp;el!L9&amp;dop!$A$2&amp;el!BN9&amp;dop!$A$3</f>
        <v>\\"382\\",\\"383\\",\\"384\\",\\"385\\",\\"386\\",\\"371\\",\\"372\\",\\"378\\"]}","</v>
      </c>
      <c r="L9" s="41" t="s">
        <v>340</v>
      </c>
      <c r="M9" s="41">
        <f>el!BN9</f>
        <v>378</v>
      </c>
      <c r="N9" s="41" t="s">
        <v>334</v>
      </c>
      <c r="P9" s="40" t="e">
        <f t="shared" si="1"/>
        <v>#REF!</v>
      </c>
    </row>
    <row r="10" spans="1:16" x14ac:dyDescent="0.25">
      <c r="A10" s="41" t="s">
        <v>858</v>
      </c>
      <c r="B10" s="41">
        <v>48</v>
      </c>
      <c r="C10" s="41" t="e">
        <f>осн!M10</f>
        <v>#REF!</v>
      </c>
      <c r="D10" s="41" t="str">
        <f>cont!E10</f>
        <v>c119</v>
      </c>
      <c r="E10" s="41" t="s">
        <v>859</v>
      </c>
      <c r="F10" s="41" t="e">
        <f>осн!AN10</f>
        <v>#REF!</v>
      </c>
      <c r="G10" s="41">
        <v>36</v>
      </c>
      <c r="H10" s="42" t="s">
        <v>837</v>
      </c>
      <c r="I10" s="41" t="str">
        <f t="shared" si="0"/>
        <v>c119</v>
      </c>
      <c r="J10" s="41" t="s">
        <v>333</v>
      </c>
      <c r="K10" s="41" t="str">
        <f>dop!$A$1&amp;el!CX10&amp;dop!$A$2&amp;el!DG10&amp;dop!$A$2&amp;el!DP10&amp;dop!$A$2&amp;el!DY10&amp;dop!$A$2&amp;el!EH10&amp;dop!$A$2&amp;el!B10&amp;dop!$A$2&amp;el!L10&amp;dop!$A$2&amp;el!BN10&amp;dop!$A$3</f>
        <v>\\"402\\",\\"403\\",\\"404\\",\\"405\\",\\"406\\",\\"391\\",\\"392\\",\\"398\\"]}","</v>
      </c>
      <c r="L10" s="41" t="s">
        <v>340</v>
      </c>
      <c r="M10" s="41">
        <f>el!BN10</f>
        <v>398</v>
      </c>
      <c r="N10" s="41" t="s">
        <v>334</v>
      </c>
      <c r="P10" s="40" t="e">
        <f t="shared" si="1"/>
        <v>#REF!</v>
      </c>
    </row>
    <row r="11" spans="1:16" x14ac:dyDescent="0.25">
      <c r="A11" s="41" t="s">
        <v>858</v>
      </c>
      <c r="B11" s="41">
        <v>49</v>
      </c>
      <c r="C11" s="41" t="e">
        <f>осн!M11</f>
        <v>#REF!</v>
      </c>
      <c r="D11" s="41" t="str">
        <f>cont!E11</f>
        <v>c120</v>
      </c>
      <c r="E11" s="41" t="s">
        <v>859</v>
      </c>
      <c r="F11" s="41" t="e">
        <f>осн!AN11</f>
        <v>#REF!</v>
      </c>
      <c r="G11" s="41">
        <v>37</v>
      </c>
      <c r="H11" s="42" t="s">
        <v>837</v>
      </c>
      <c r="I11" s="41" t="str">
        <f t="shared" si="0"/>
        <v>c120</v>
      </c>
      <c r="J11" s="41" t="s">
        <v>333</v>
      </c>
      <c r="K11" s="41" t="str">
        <f>dop!$A$1&amp;el!CX11&amp;dop!$A$2&amp;el!DG11&amp;dop!$A$2&amp;el!DP11&amp;dop!$A$2&amp;el!DY11&amp;dop!$A$2&amp;el!EH11&amp;dop!$A$2&amp;el!B11&amp;dop!$A$2&amp;el!L11&amp;dop!$A$2&amp;el!BN11&amp;dop!$A$3</f>
        <v>\\"422\\",\\"423\\",\\"424\\",\\"425\\",\\"426\\",\\"411\\",\\"412\\",\\"418\\"]}","</v>
      </c>
      <c r="L11" s="41" t="s">
        <v>340</v>
      </c>
      <c r="M11" s="41">
        <f>el!BN11</f>
        <v>418</v>
      </c>
      <c r="N11" s="41" t="s">
        <v>334</v>
      </c>
      <c r="P11" s="40" t="e">
        <f t="shared" si="1"/>
        <v>#REF!</v>
      </c>
    </row>
    <row r="12" spans="1:16" x14ac:dyDescent="0.25">
      <c r="A12" s="41" t="s">
        <v>858</v>
      </c>
      <c r="B12" s="41">
        <v>50</v>
      </c>
      <c r="C12" s="41" t="e">
        <f>осн!M12</f>
        <v>#REF!</v>
      </c>
      <c r="D12" s="41" t="str">
        <f>cont!E12</f>
        <v>c121</v>
      </c>
      <c r="E12" s="41" t="s">
        <v>859</v>
      </c>
      <c r="F12" s="41" t="e">
        <f>осн!AN12</f>
        <v>#REF!</v>
      </c>
      <c r="G12" s="41">
        <v>38</v>
      </c>
      <c r="H12" s="42" t="s">
        <v>837</v>
      </c>
      <c r="I12" s="41" t="str">
        <f t="shared" si="0"/>
        <v>c121</v>
      </c>
      <c r="J12" s="41" t="s">
        <v>333</v>
      </c>
      <c r="K12" s="41" t="str">
        <f>dop!$A$1&amp;el!CX12&amp;dop!$A$2&amp;el!DG12&amp;dop!$A$2&amp;el!DP12&amp;dop!$A$2&amp;el!DY12&amp;dop!$A$2&amp;el!EH12&amp;dop!$A$2&amp;el!B12&amp;dop!$A$2&amp;el!L12&amp;dop!$A$2&amp;el!BN12&amp;dop!$A$3</f>
        <v>\\"442\\",\\"443\\",\\"444\\",\\"445\\",\\"446\\",\\"431\\",\\"432\\",\\"438\\"]}","</v>
      </c>
      <c r="L12" s="41" t="s">
        <v>340</v>
      </c>
      <c r="M12" s="41">
        <f>el!BN12</f>
        <v>438</v>
      </c>
      <c r="N12" s="41" t="s">
        <v>334</v>
      </c>
      <c r="P12" s="40" t="e">
        <f t="shared" si="1"/>
        <v>#REF!</v>
      </c>
    </row>
    <row r="13" spans="1:16" x14ac:dyDescent="0.25">
      <c r="A13" s="41" t="s">
        <v>858</v>
      </c>
      <c r="B13" s="41">
        <v>51</v>
      </c>
      <c r="C13" s="41" t="e">
        <f>осн!M13</f>
        <v>#REF!</v>
      </c>
      <c r="D13" s="41" t="str">
        <f>cont!E13</f>
        <v>c122</v>
      </c>
      <c r="E13" s="41" t="s">
        <v>859</v>
      </c>
      <c r="F13" s="41" t="e">
        <f>осн!AN13</f>
        <v>#REF!</v>
      </c>
      <c r="G13" s="41">
        <v>39</v>
      </c>
      <c r="H13" s="42" t="s">
        <v>837</v>
      </c>
      <c r="I13" s="41" t="str">
        <f t="shared" si="0"/>
        <v>c122</v>
      </c>
      <c r="J13" s="41" t="s">
        <v>333</v>
      </c>
      <c r="K13" s="41" t="str">
        <f>dop!$A$1&amp;el!CX13&amp;dop!$A$2&amp;el!DG13&amp;dop!$A$2&amp;el!DP13&amp;dop!$A$2&amp;el!DY13&amp;dop!$A$2&amp;el!EH13&amp;dop!$A$2&amp;el!B13&amp;dop!$A$2&amp;el!L13&amp;dop!$A$2&amp;el!BN13&amp;dop!$A$3</f>
        <v>\\"462\\",\\"463\\",\\"464\\",\\"465\\",\\"466\\",\\"451\\",\\"452\\",\\"458\\"]}","</v>
      </c>
      <c r="L13" s="41" t="s">
        <v>340</v>
      </c>
      <c r="M13" s="41">
        <f>el!BN13</f>
        <v>458</v>
      </c>
      <c r="N13" s="41" t="s">
        <v>334</v>
      </c>
      <c r="P13" s="40" t="e">
        <f t="shared" si="1"/>
        <v>#REF!</v>
      </c>
    </row>
    <row r="14" spans="1:16" x14ac:dyDescent="0.25">
      <c r="A14" s="41" t="s">
        <v>858</v>
      </c>
      <c r="B14" s="41">
        <v>52</v>
      </c>
      <c r="C14" s="41" t="e">
        <f>осн!M14</f>
        <v>#REF!</v>
      </c>
      <c r="D14" s="41" t="str">
        <f>cont!E14</f>
        <v>c123</v>
      </c>
      <c r="E14" s="41" t="s">
        <v>859</v>
      </c>
      <c r="F14" s="41" t="e">
        <f>осн!AN14</f>
        <v>#REF!</v>
      </c>
      <c r="G14" s="41">
        <v>40</v>
      </c>
      <c r="H14" s="42" t="s">
        <v>837</v>
      </c>
      <c r="I14" s="41" t="str">
        <f t="shared" si="0"/>
        <v>c123</v>
      </c>
      <c r="J14" s="41" t="s">
        <v>333</v>
      </c>
      <c r="K14" s="41" t="str">
        <f>dop!$A$1&amp;el!CX14&amp;dop!$A$2&amp;el!DG14&amp;dop!$A$2&amp;el!DP14&amp;dop!$A$2&amp;el!DY14&amp;dop!$A$2&amp;el!EH14&amp;dop!$A$2&amp;el!B14&amp;dop!$A$2&amp;el!L14&amp;dop!$A$2&amp;el!BN14&amp;dop!$A$3</f>
        <v>\\"482\\",\\"483\\",\\"484\\",\\"485\\",\\"486\\",\\"471\\",\\"472\\",\\"478\\"]}","</v>
      </c>
      <c r="L14" s="41" t="s">
        <v>340</v>
      </c>
      <c r="M14" s="41">
        <f>el!BN14</f>
        <v>478</v>
      </c>
      <c r="N14" s="41" t="s">
        <v>334</v>
      </c>
      <c r="P14" s="40" t="e">
        <f t="shared" si="1"/>
        <v>#REF!</v>
      </c>
    </row>
    <row r="15" spans="1:16" x14ac:dyDescent="0.25">
      <c r="A15" s="41" t="s">
        <v>858</v>
      </c>
      <c r="B15" s="41">
        <v>53</v>
      </c>
      <c r="C15" s="41" t="e">
        <f>осн!M15</f>
        <v>#REF!</v>
      </c>
      <c r="D15" s="41" t="str">
        <f>cont!E15</f>
        <v>c124</v>
      </c>
      <c r="E15" s="41" t="s">
        <v>859</v>
      </c>
      <c r="F15" s="41" t="e">
        <f>осн!AN15</f>
        <v>#REF!</v>
      </c>
      <c r="G15" s="41">
        <v>41</v>
      </c>
      <c r="H15" s="42" t="s">
        <v>837</v>
      </c>
      <c r="I15" s="41" t="str">
        <f t="shared" si="0"/>
        <v>c124</v>
      </c>
      <c r="J15" s="41" t="s">
        <v>333</v>
      </c>
      <c r="K15" s="41" t="str">
        <f>dop!$A$1&amp;el!CX15&amp;dop!$A$2&amp;el!DG15&amp;dop!$A$2&amp;el!DP15&amp;dop!$A$2&amp;el!DY15&amp;dop!$A$2&amp;el!EH15&amp;dop!$A$2&amp;el!B15&amp;dop!$A$2&amp;el!L15&amp;dop!$A$2&amp;el!BN15&amp;dop!$A$3</f>
        <v>\\"502\\",\\"503\\",\\"504\\",\\"505\\",\\"506\\",\\"491\\",\\"492\\",\\"498\\"]}","</v>
      </c>
      <c r="L15" s="41" t="s">
        <v>340</v>
      </c>
      <c r="M15" s="41">
        <f>el!BN15</f>
        <v>498</v>
      </c>
      <c r="N15" s="41" t="s">
        <v>334</v>
      </c>
      <c r="P15" s="40" t="e">
        <f t="shared" si="1"/>
        <v>#REF!</v>
      </c>
    </row>
    <row r="16" spans="1:16" x14ac:dyDescent="0.25">
      <c r="A16" s="41" t="s">
        <v>858</v>
      </c>
      <c r="B16" s="41">
        <v>54</v>
      </c>
      <c r="C16" s="41" t="e">
        <f>осн!M16</f>
        <v>#REF!</v>
      </c>
      <c r="D16" s="41" t="str">
        <f>cont!E16</f>
        <v>c125</v>
      </c>
      <c r="E16" s="41" t="s">
        <v>859</v>
      </c>
      <c r="F16" s="41" t="e">
        <f>осн!AN16</f>
        <v>#REF!</v>
      </c>
      <c r="G16" s="41">
        <v>42</v>
      </c>
      <c r="H16" s="42" t="s">
        <v>837</v>
      </c>
      <c r="I16" s="41" t="str">
        <f t="shared" si="0"/>
        <v>c125</v>
      </c>
      <c r="J16" s="41" t="s">
        <v>333</v>
      </c>
      <c r="K16" s="41" t="str">
        <f>dop!$A$1&amp;el!CX16&amp;dop!$A$2&amp;el!DG16&amp;dop!$A$2&amp;el!DP16&amp;dop!$A$2&amp;el!DY16&amp;dop!$A$2&amp;el!EH16&amp;dop!$A$2&amp;el!B16&amp;dop!$A$2&amp;el!L16&amp;dop!$A$2&amp;el!BN16&amp;dop!$A$3</f>
        <v>\\"522\\",\\"523\\",\\"524\\",\\"525\\",\\"526\\",\\"511\\",\\"512\\",\\"518\\"]}","</v>
      </c>
      <c r="L16" s="41" t="s">
        <v>340</v>
      </c>
      <c r="M16" s="41">
        <f>el!BN16</f>
        <v>518</v>
      </c>
      <c r="N16" s="41" t="s">
        <v>334</v>
      </c>
      <c r="P16" s="40" t="e">
        <f t="shared" si="1"/>
        <v>#REF!</v>
      </c>
    </row>
    <row r="17" spans="1:16" x14ac:dyDescent="0.25">
      <c r="A17" s="41" t="s">
        <v>858</v>
      </c>
      <c r="B17" s="41">
        <v>55</v>
      </c>
      <c r="C17" s="41" t="e">
        <f>осн!M17</f>
        <v>#REF!</v>
      </c>
      <c r="D17" s="41" t="str">
        <f>cont!E17</f>
        <v>c126</v>
      </c>
      <c r="E17" s="41" t="s">
        <v>859</v>
      </c>
      <c r="F17" s="41" t="e">
        <f>осн!AN17</f>
        <v>#REF!</v>
      </c>
      <c r="G17" s="41">
        <v>43</v>
      </c>
      <c r="H17" s="42" t="s">
        <v>837</v>
      </c>
      <c r="I17" s="41" t="str">
        <f t="shared" si="0"/>
        <v>c126</v>
      </c>
      <c r="J17" s="41" t="s">
        <v>333</v>
      </c>
      <c r="K17" s="41" t="str">
        <f>dop!$A$1&amp;el!CX17&amp;dop!$A$2&amp;el!DG17&amp;dop!$A$2&amp;el!DP17&amp;dop!$A$2&amp;el!DY17&amp;dop!$A$2&amp;el!EH17&amp;dop!$A$2&amp;el!B17&amp;dop!$A$2&amp;el!L17&amp;dop!$A$2&amp;el!BN17&amp;dop!$A$3</f>
        <v>\\"542\\",\\"543\\",\\"544\\",\\"545\\",\\"546\\",\\"531\\",\\"532\\",\\"538\\"]}","</v>
      </c>
      <c r="L17" s="41" t="s">
        <v>340</v>
      </c>
      <c r="M17" s="41">
        <f>el!BN17</f>
        <v>538</v>
      </c>
      <c r="N17" s="41" t="s">
        <v>334</v>
      </c>
      <c r="P17" s="40" t="e">
        <f t="shared" si="1"/>
        <v>#REF!</v>
      </c>
    </row>
    <row r="18" spans="1:16" x14ac:dyDescent="0.25">
      <c r="A18" s="41" t="s">
        <v>858</v>
      </c>
      <c r="B18" s="41">
        <v>56</v>
      </c>
      <c r="C18" s="41" t="e">
        <f>осн!M18</f>
        <v>#REF!</v>
      </c>
      <c r="D18" s="41" t="str">
        <f>cont!E18</f>
        <v>c127</v>
      </c>
      <c r="E18" s="41" t="s">
        <v>859</v>
      </c>
      <c r="F18" s="41" t="e">
        <f>осн!AN18</f>
        <v>#REF!</v>
      </c>
      <c r="G18" s="41">
        <v>44</v>
      </c>
      <c r="H18" s="42" t="s">
        <v>837</v>
      </c>
      <c r="I18" s="41" t="str">
        <f t="shared" si="0"/>
        <v>c127</v>
      </c>
      <c r="J18" s="41" t="s">
        <v>333</v>
      </c>
      <c r="K18" s="41" t="str">
        <f>dop!$A$1&amp;el!CX18&amp;dop!$A$2&amp;el!DG18&amp;dop!$A$2&amp;el!DP18&amp;dop!$A$2&amp;el!DY18&amp;dop!$A$2&amp;el!EH18&amp;dop!$A$2&amp;el!B18&amp;dop!$A$2&amp;el!L18&amp;dop!$A$2&amp;el!BN18&amp;dop!$A$3</f>
        <v>\\"562\\",\\"563\\",\\"564\\",\\"565\\",\\"566\\",\\"551\\",\\"552\\",\\"558\\"]}","</v>
      </c>
      <c r="L18" s="41" t="s">
        <v>340</v>
      </c>
      <c r="M18" s="41">
        <f>el!BN18</f>
        <v>558</v>
      </c>
      <c r="N18" s="41" t="s">
        <v>334</v>
      </c>
      <c r="P18" s="40" t="e">
        <f t="shared" si="1"/>
        <v>#REF!</v>
      </c>
    </row>
    <row r="19" spans="1:16" x14ac:dyDescent="0.25">
      <c r="A19" s="41" t="s">
        <v>858</v>
      </c>
      <c r="B19" s="41">
        <v>57</v>
      </c>
      <c r="C19" s="41" t="e">
        <f>осн!M19</f>
        <v>#REF!</v>
      </c>
      <c r="D19" s="41" t="str">
        <f>cont!E19</f>
        <v>c128</v>
      </c>
      <c r="E19" s="41" t="s">
        <v>859</v>
      </c>
      <c r="F19" s="41" t="e">
        <f>осн!AN19</f>
        <v>#REF!</v>
      </c>
      <c r="G19" s="41">
        <v>45</v>
      </c>
      <c r="H19" s="42" t="s">
        <v>837</v>
      </c>
      <c r="I19" s="41" t="str">
        <f t="shared" si="0"/>
        <v>c128</v>
      </c>
      <c r="J19" s="41" t="s">
        <v>333</v>
      </c>
      <c r="K19" s="41" t="str">
        <f>dop!$A$1&amp;el!CX19&amp;dop!$A$2&amp;el!DG19&amp;dop!$A$2&amp;el!DP19&amp;dop!$A$2&amp;el!DY19&amp;dop!$A$2&amp;el!EH19&amp;dop!$A$2&amp;el!B19&amp;dop!$A$2&amp;el!L19&amp;dop!$A$2&amp;el!BN19&amp;dop!$A$3</f>
        <v>\\"582\\",\\"583\\",\\"584\\",\\"585\\",\\"586\\",\\"571\\",\\"572\\",\\"578\\"]}","</v>
      </c>
      <c r="L19" s="41" t="s">
        <v>340</v>
      </c>
      <c r="M19" s="41">
        <f>el!BN19</f>
        <v>578</v>
      </c>
      <c r="N19" s="41" t="s">
        <v>334</v>
      </c>
      <c r="P19" s="40" t="e">
        <f t="shared" si="1"/>
        <v>#REF!</v>
      </c>
    </row>
    <row r="20" spans="1:16" x14ac:dyDescent="0.25">
      <c r="A20" s="41" t="s">
        <v>858</v>
      </c>
      <c r="B20" s="41">
        <v>58</v>
      </c>
      <c r="C20" s="41" t="e">
        <f>осн!M20</f>
        <v>#REF!</v>
      </c>
      <c r="D20" s="41" t="str">
        <f>cont!E20</f>
        <v>c129</v>
      </c>
      <c r="E20" s="41" t="s">
        <v>859</v>
      </c>
      <c r="F20" s="41" t="e">
        <f>осн!AN20</f>
        <v>#REF!</v>
      </c>
      <c r="G20" s="41">
        <v>46</v>
      </c>
      <c r="H20" s="42" t="s">
        <v>837</v>
      </c>
      <c r="I20" s="41" t="str">
        <f t="shared" si="0"/>
        <v>c129</v>
      </c>
      <c r="J20" s="41" t="s">
        <v>333</v>
      </c>
      <c r="K20" s="41" t="str">
        <f>dop!$A$1&amp;el!CX20&amp;dop!$A$2&amp;el!DG20&amp;dop!$A$2&amp;el!DP20&amp;dop!$A$2&amp;el!DY20&amp;dop!$A$2&amp;el!EH20&amp;dop!$A$2&amp;el!B20&amp;dop!$A$2&amp;el!L20&amp;dop!$A$2&amp;el!BN20&amp;dop!$A$3</f>
        <v>\\"602\\",\\"603\\",\\"604\\",\\"605\\",\\"606\\",\\"591\\",\\"592\\",\\"598\\"]}","</v>
      </c>
      <c r="L20" s="41" t="s">
        <v>340</v>
      </c>
      <c r="M20" s="41">
        <f>el!BN20</f>
        <v>598</v>
      </c>
      <c r="N20" s="41" t="s">
        <v>334</v>
      </c>
      <c r="P20" s="40" t="e">
        <f t="shared" si="1"/>
        <v>#REF!</v>
      </c>
    </row>
    <row r="21" spans="1:16" x14ac:dyDescent="0.25">
      <c r="A21" s="41" t="s">
        <v>858</v>
      </c>
      <c r="B21" s="41">
        <v>59</v>
      </c>
      <c r="C21" s="41" t="e">
        <f>осн!M21</f>
        <v>#REF!</v>
      </c>
      <c r="D21" s="41" t="str">
        <f>cont!E21</f>
        <v>c130</v>
      </c>
      <c r="E21" s="41" t="s">
        <v>859</v>
      </c>
      <c r="F21" s="41" t="e">
        <f>осн!AN21</f>
        <v>#REF!</v>
      </c>
      <c r="G21" s="41">
        <v>47</v>
      </c>
      <c r="H21" s="42" t="s">
        <v>837</v>
      </c>
      <c r="I21" s="41" t="str">
        <f t="shared" si="0"/>
        <v>c130</v>
      </c>
      <c r="J21" s="41" t="s">
        <v>333</v>
      </c>
      <c r="K21" s="41" t="str">
        <f>dop!$A$1&amp;el!CX21&amp;dop!$A$2&amp;el!DG21&amp;dop!$A$2&amp;el!DP21&amp;dop!$A$2&amp;el!DY21&amp;dop!$A$2&amp;el!EH21&amp;dop!$A$2&amp;el!B21&amp;dop!$A$2&amp;el!L21&amp;dop!$A$2&amp;el!BN21&amp;dop!$A$3</f>
        <v>\\"622\\",\\"623\\",\\"624\\",\\"625\\",\\"626\\",\\"611\\",\\"612\\",\\"618\\"]}","</v>
      </c>
      <c r="L21" s="41" t="s">
        <v>340</v>
      </c>
      <c r="M21" s="41">
        <f>el!BN21</f>
        <v>618</v>
      </c>
      <c r="N21" s="41" t="s">
        <v>334</v>
      </c>
      <c r="P21" s="40" t="e">
        <f t="shared" si="1"/>
        <v>#REF!</v>
      </c>
    </row>
    <row r="22" spans="1:16" x14ac:dyDescent="0.25">
      <c r="A22" s="41" t="s">
        <v>858</v>
      </c>
      <c r="B22" s="41">
        <v>60</v>
      </c>
      <c r="C22" s="41" t="e">
        <f>осн!M22</f>
        <v>#REF!</v>
      </c>
      <c r="D22" s="41" t="str">
        <f>cont!E22</f>
        <v>c131</v>
      </c>
      <c r="E22" s="41" t="s">
        <v>859</v>
      </c>
      <c r="F22" s="41" t="e">
        <f>осн!AN22</f>
        <v>#REF!</v>
      </c>
      <c r="G22" s="41">
        <v>48</v>
      </c>
      <c r="H22" s="42" t="s">
        <v>837</v>
      </c>
      <c r="I22" s="41" t="str">
        <f t="shared" si="0"/>
        <v>c131</v>
      </c>
      <c r="J22" s="41" t="s">
        <v>333</v>
      </c>
      <c r="K22" s="41" t="str">
        <f>dop!$A$1&amp;el!CX22&amp;dop!$A$2&amp;el!DG22&amp;dop!$A$2&amp;el!DP22&amp;dop!$A$2&amp;el!DY22&amp;dop!$A$2&amp;el!EH22&amp;dop!$A$2&amp;el!B22&amp;dop!$A$2&amp;el!L22&amp;dop!$A$2&amp;el!BN22&amp;dop!$A$3</f>
        <v>\\"642\\",\\"643\\",\\"644\\",\\"645\\",\\"646\\",\\"631\\",\\"632\\",\\"638\\"]}","</v>
      </c>
      <c r="L22" s="41" t="s">
        <v>340</v>
      </c>
      <c r="M22" s="41">
        <f>el!BN22</f>
        <v>638</v>
      </c>
      <c r="N22" s="41" t="s">
        <v>334</v>
      </c>
      <c r="P22" s="40" t="e">
        <f t="shared" si="1"/>
        <v>#REF!</v>
      </c>
    </row>
    <row r="23" spans="1:16" x14ac:dyDescent="0.25">
      <c r="A23" s="41" t="s">
        <v>858</v>
      </c>
      <c r="B23" s="41">
        <v>61</v>
      </c>
      <c r="C23" s="41" t="e">
        <f>осн!M23</f>
        <v>#REF!</v>
      </c>
      <c r="D23" s="41" t="str">
        <f>cont!E23</f>
        <v>c132</v>
      </c>
      <c r="E23" s="41" t="s">
        <v>859</v>
      </c>
      <c r="F23" s="41" t="e">
        <f>осн!AN23</f>
        <v>#REF!</v>
      </c>
      <c r="G23" s="41">
        <v>49</v>
      </c>
      <c r="H23" s="42" t="s">
        <v>837</v>
      </c>
      <c r="I23" s="41" t="str">
        <f t="shared" si="0"/>
        <v>c132</v>
      </c>
      <c r="J23" s="41" t="s">
        <v>333</v>
      </c>
      <c r="K23" s="41" t="str">
        <f>dop!$A$1&amp;el!CX23&amp;dop!$A$2&amp;el!DG23&amp;dop!$A$2&amp;el!DP23&amp;dop!$A$2&amp;el!DY23&amp;dop!$A$2&amp;el!EH23&amp;dop!$A$2&amp;el!B23&amp;dop!$A$2&amp;el!L23&amp;dop!$A$2&amp;el!BN23&amp;dop!$A$3</f>
        <v>\\"662\\",\\"663\\",\\"664\\",\\"665\\",\\"666\\",\\"651\\",\\"652\\",\\"658\\"]}","</v>
      </c>
      <c r="L23" s="41" t="s">
        <v>340</v>
      </c>
      <c r="M23" s="41">
        <f>el!BN23</f>
        <v>658</v>
      </c>
      <c r="N23" s="41" t="s">
        <v>334</v>
      </c>
      <c r="P23" s="40" t="e">
        <f t="shared" si="1"/>
        <v>#REF!</v>
      </c>
    </row>
    <row r="24" spans="1:16" x14ac:dyDescent="0.25">
      <c r="A24" s="41" t="s">
        <v>858</v>
      </c>
      <c r="B24" s="41">
        <v>62</v>
      </c>
      <c r="C24" s="41" t="e">
        <f>осн!M24</f>
        <v>#REF!</v>
      </c>
      <c r="D24" s="41" t="str">
        <f>cont!E24</f>
        <v>c133</v>
      </c>
      <c r="E24" s="41" t="s">
        <v>859</v>
      </c>
      <c r="F24" s="41" t="e">
        <f>осн!AN24</f>
        <v>#REF!</v>
      </c>
      <c r="G24" s="41">
        <v>50</v>
      </c>
      <c r="H24" s="42" t="s">
        <v>837</v>
      </c>
      <c r="I24" s="41" t="str">
        <f t="shared" si="0"/>
        <v>c133</v>
      </c>
      <c r="J24" s="41" t="s">
        <v>333</v>
      </c>
      <c r="K24" s="41" t="str">
        <f>dop!$A$1&amp;el!CX24&amp;dop!$A$2&amp;el!DG24&amp;dop!$A$2&amp;el!DP24&amp;dop!$A$2&amp;el!DY24&amp;dop!$A$2&amp;el!EH24&amp;dop!$A$2&amp;el!B24&amp;dop!$A$2&amp;el!L24&amp;dop!$A$2&amp;el!BN24&amp;dop!$A$3</f>
        <v>\\"682\\",\\"683\\",\\"684\\",\\"685\\",\\"686\\",\\"671\\",\\"672\\",\\"678\\"]}","</v>
      </c>
      <c r="L24" s="41" t="s">
        <v>340</v>
      </c>
      <c r="M24" s="41">
        <f>el!BN24</f>
        <v>678</v>
      </c>
      <c r="N24" s="41" t="s">
        <v>334</v>
      </c>
      <c r="P24" s="40" t="e">
        <f t="shared" si="1"/>
        <v>#REF!</v>
      </c>
    </row>
    <row r="25" spans="1:16" x14ac:dyDescent="0.25">
      <c r="A25" s="41" t="s">
        <v>858</v>
      </c>
      <c r="B25" s="41">
        <v>63</v>
      </c>
      <c r="C25" s="41" t="e">
        <f>осн!M25</f>
        <v>#REF!</v>
      </c>
      <c r="D25" s="41" t="str">
        <f>cont!E25</f>
        <v>c134</v>
      </c>
      <c r="E25" s="41" t="s">
        <v>859</v>
      </c>
      <c r="F25" s="41" t="e">
        <f>осн!AN25</f>
        <v>#REF!</v>
      </c>
      <c r="G25" s="41">
        <v>51</v>
      </c>
      <c r="H25" s="42" t="s">
        <v>837</v>
      </c>
      <c r="I25" s="41" t="str">
        <f t="shared" si="0"/>
        <v>c134</v>
      </c>
      <c r="J25" s="41" t="s">
        <v>333</v>
      </c>
      <c r="K25" s="41" t="str">
        <f>dop!$A$1&amp;el!CX25&amp;dop!$A$2&amp;el!DG25&amp;dop!$A$2&amp;el!DP25&amp;dop!$A$2&amp;el!DY25&amp;dop!$A$2&amp;el!EH25&amp;dop!$A$2&amp;el!B25&amp;dop!$A$2&amp;el!L25&amp;dop!$A$2&amp;el!BN25&amp;dop!$A$3</f>
        <v>\\"702\\",\\"703\\",\\"704\\",\\"705\\",\\"706\\",\\"691\\",\\"692\\",\\"698\\"]}","</v>
      </c>
      <c r="L25" s="41" t="s">
        <v>340</v>
      </c>
      <c r="M25" s="41">
        <f>el!BN25</f>
        <v>698</v>
      </c>
      <c r="N25" s="41" t="s">
        <v>334</v>
      </c>
      <c r="P25" s="40" t="e">
        <f t="shared" si="1"/>
        <v>#REF!</v>
      </c>
    </row>
    <row r="26" spans="1:16" x14ac:dyDescent="0.25">
      <c r="A26" s="41" t="s">
        <v>858</v>
      </c>
      <c r="B26" s="41">
        <v>64</v>
      </c>
      <c r="C26" s="41" t="e">
        <f>осн!M26</f>
        <v>#REF!</v>
      </c>
      <c r="D26" s="41" t="str">
        <f>cont!E26</f>
        <v>c135</v>
      </c>
      <c r="E26" s="41" t="s">
        <v>859</v>
      </c>
      <c r="F26" s="41" t="e">
        <f>осн!AN26</f>
        <v>#REF!</v>
      </c>
      <c r="G26" s="41">
        <v>52</v>
      </c>
      <c r="H26" s="42" t="s">
        <v>837</v>
      </c>
      <c r="I26" s="41" t="str">
        <f t="shared" si="0"/>
        <v>c135</v>
      </c>
      <c r="J26" s="41" t="s">
        <v>333</v>
      </c>
      <c r="K26" s="41" t="str">
        <f>dop!$A$1&amp;el!CX26&amp;dop!$A$2&amp;el!DG26&amp;dop!$A$2&amp;el!DP26&amp;dop!$A$2&amp;el!DY26&amp;dop!$A$2&amp;el!EH26&amp;dop!$A$2&amp;el!B26&amp;dop!$A$2&amp;el!L26&amp;dop!$A$2&amp;el!BN26&amp;dop!$A$3</f>
        <v>\\"722\\",\\"723\\",\\"724\\",\\"725\\",\\"726\\",\\"711\\",\\"712\\",\\"718\\"]}","</v>
      </c>
      <c r="L26" s="41" t="s">
        <v>340</v>
      </c>
      <c r="M26" s="41">
        <f>el!BN26</f>
        <v>718</v>
      </c>
      <c r="N26" s="41" t="s">
        <v>334</v>
      </c>
      <c r="P26" s="40" t="e">
        <f t="shared" si="1"/>
        <v>#REF!</v>
      </c>
    </row>
    <row r="27" spans="1:16" x14ac:dyDescent="0.25">
      <c r="A27" s="41" t="s">
        <v>858</v>
      </c>
      <c r="B27" s="41">
        <v>65</v>
      </c>
      <c r="C27" s="41" t="e">
        <f>осн!M27</f>
        <v>#REF!</v>
      </c>
      <c r="D27" s="41" t="str">
        <f>cont!E27</f>
        <v>c136</v>
      </c>
      <c r="E27" s="41" t="s">
        <v>859</v>
      </c>
      <c r="F27" s="41" t="e">
        <f>осн!AN27</f>
        <v>#REF!</v>
      </c>
      <c r="G27" s="41">
        <v>53</v>
      </c>
      <c r="H27" s="42" t="s">
        <v>837</v>
      </c>
      <c r="I27" s="41" t="str">
        <f t="shared" si="0"/>
        <v>c136</v>
      </c>
      <c r="J27" s="41" t="s">
        <v>333</v>
      </c>
      <c r="K27" s="41" t="str">
        <f>dop!$A$1&amp;el!CX27&amp;dop!$A$2&amp;el!DG27&amp;dop!$A$2&amp;el!DP27&amp;dop!$A$2&amp;el!DY27&amp;dop!$A$2&amp;el!EH27&amp;dop!$A$2&amp;el!B27&amp;dop!$A$2&amp;el!L27&amp;dop!$A$2&amp;el!BN27&amp;dop!$A$3</f>
        <v>\\"742\\",\\"743\\",\\"744\\",\\"745\\",\\"746\\",\\"731\\",\\"732\\",\\"738\\"]}","</v>
      </c>
      <c r="L27" s="41" t="s">
        <v>340</v>
      </c>
      <c r="M27" s="41">
        <f>el!BN27</f>
        <v>738</v>
      </c>
      <c r="N27" s="41" t="s">
        <v>334</v>
      </c>
      <c r="P27" s="40" t="e">
        <f t="shared" si="1"/>
        <v>#REF!</v>
      </c>
    </row>
    <row r="28" spans="1:16" x14ac:dyDescent="0.25">
      <c r="A28" s="41" t="s">
        <v>858</v>
      </c>
      <c r="B28" s="41">
        <v>66</v>
      </c>
      <c r="C28" s="41" t="e">
        <f>осн!M28</f>
        <v>#REF!</v>
      </c>
      <c r="D28" s="41" t="str">
        <f>cont!E28</f>
        <v>c137</v>
      </c>
      <c r="E28" s="41" t="s">
        <v>859</v>
      </c>
      <c r="F28" s="41" t="e">
        <f>осн!AN28</f>
        <v>#REF!</v>
      </c>
      <c r="G28" s="41">
        <v>54</v>
      </c>
      <c r="H28" s="42" t="s">
        <v>837</v>
      </c>
      <c r="I28" s="41" t="str">
        <f t="shared" si="0"/>
        <v>c137</v>
      </c>
      <c r="J28" s="41" t="s">
        <v>333</v>
      </c>
      <c r="K28" s="41" t="str">
        <f>dop!$A$1&amp;el!CX28&amp;dop!$A$2&amp;el!DG28&amp;dop!$A$2&amp;el!DP28&amp;dop!$A$2&amp;el!DY28&amp;dop!$A$2&amp;el!EH28&amp;dop!$A$2&amp;el!B28&amp;dop!$A$2&amp;el!L28&amp;dop!$A$2&amp;el!BN28&amp;dop!$A$3</f>
        <v>\\"762\\",\\"763\\",\\"764\\",\\"765\\",\\"766\\",\\"751\\",\\"752\\",\\"758\\"]}","</v>
      </c>
      <c r="L28" s="41" t="s">
        <v>340</v>
      </c>
      <c r="M28" s="41">
        <f>el!BN28</f>
        <v>758</v>
      </c>
      <c r="N28" s="41" t="s">
        <v>334</v>
      </c>
      <c r="P28" s="40" t="e">
        <f t="shared" si="1"/>
        <v>#REF!</v>
      </c>
    </row>
    <row r="29" spans="1:16" x14ac:dyDescent="0.25">
      <c r="A29" s="41" t="s">
        <v>858</v>
      </c>
      <c r="B29" s="41">
        <v>67</v>
      </c>
      <c r="C29" s="41" t="e">
        <f>осн!M29</f>
        <v>#REF!</v>
      </c>
      <c r="D29" s="41" t="str">
        <f>cont!E29</f>
        <v>c138</v>
      </c>
      <c r="E29" s="41" t="s">
        <v>859</v>
      </c>
      <c r="F29" s="41" t="e">
        <f>осн!AN29</f>
        <v>#REF!</v>
      </c>
      <c r="G29" s="41">
        <v>55</v>
      </c>
      <c r="H29" s="42" t="s">
        <v>837</v>
      </c>
      <c r="I29" s="41" t="str">
        <f t="shared" si="0"/>
        <v>c138</v>
      </c>
      <c r="J29" s="41" t="s">
        <v>333</v>
      </c>
      <c r="K29" s="41" t="str">
        <f>dop!$A$1&amp;el!CX29&amp;dop!$A$2&amp;el!DG29&amp;dop!$A$2&amp;el!DP29&amp;dop!$A$2&amp;el!DY29&amp;dop!$A$2&amp;el!EH29&amp;dop!$A$2&amp;el!B29&amp;dop!$A$2&amp;el!L29&amp;dop!$A$2&amp;el!BN29&amp;dop!$A$3</f>
        <v>\\"782\\",\\"783\\",\\"784\\",\\"785\\",\\"786\\",\\"771\\",\\"772\\",\\"778\\"]}","</v>
      </c>
      <c r="L29" s="41" t="s">
        <v>340</v>
      </c>
      <c r="M29" s="41">
        <f>el!BN29</f>
        <v>778</v>
      </c>
      <c r="N29" s="41" t="s">
        <v>334</v>
      </c>
      <c r="P29" s="40" t="e">
        <f t="shared" si="1"/>
        <v>#REF!</v>
      </c>
    </row>
    <row r="30" spans="1:16" x14ac:dyDescent="0.25">
      <c r="A30" s="41" t="s">
        <v>858</v>
      </c>
      <c r="B30" s="41">
        <v>68</v>
      </c>
      <c r="C30" s="41" t="e">
        <f>осн!M30</f>
        <v>#REF!</v>
      </c>
      <c r="D30" s="41" t="str">
        <f>cont!E30</f>
        <v>c139</v>
      </c>
      <c r="E30" s="41" t="s">
        <v>859</v>
      </c>
      <c r="F30" s="41" t="e">
        <f>осн!AN30</f>
        <v>#REF!</v>
      </c>
      <c r="G30" s="41">
        <v>56</v>
      </c>
      <c r="H30" s="42" t="s">
        <v>837</v>
      </c>
      <c r="I30" s="41" t="str">
        <f t="shared" si="0"/>
        <v>c139</v>
      </c>
      <c r="J30" s="41" t="s">
        <v>333</v>
      </c>
      <c r="K30" s="41" t="str">
        <f>dop!$A$1&amp;el!CX30&amp;dop!$A$2&amp;el!DG30&amp;dop!$A$2&amp;el!DP30&amp;dop!$A$2&amp;el!DY30&amp;dop!$A$2&amp;el!EH30&amp;dop!$A$2&amp;el!B30&amp;dop!$A$2&amp;el!L30&amp;dop!$A$2&amp;el!BN30&amp;dop!$A$3</f>
        <v>\\"802\\",\\"803\\",\\"804\\",\\"805\\",\\"806\\",\\"791\\",\\"792\\",\\"798\\"]}","</v>
      </c>
      <c r="L30" s="41" t="s">
        <v>340</v>
      </c>
      <c r="M30" s="41">
        <f>el!BN30</f>
        <v>798</v>
      </c>
      <c r="N30" s="41" t="s">
        <v>334</v>
      </c>
      <c r="P30" s="40" t="e">
        <f t="shared" si="1"/>
        <v>#REF!</v>
      </c>
    </row>
    <row r="31" spans="1:16" x14ac:dyDescent="0.25">
      <c r="A31" s="41" t="s">
        <v>858</v>
      </c>
      <c r="B31" s="41">
        <v>69</v>
      </c>
      <c r="C31" s="41" t="e">
        <f>осн!M31</f>
        <v>#REF!</v>
      </c>
      <c r="D31" s="41" t="str">
        <f>cont!E31</f>
        <v>c140</v>
      </c>
      <c r="E31" s="41" t="s">
        <v>859</v>
      </c>
      <c r="F31" s="41" t="e">
        <f>осн!AN31</f>
        <v>#REF!</v>
      </c>
      <c r="G31" s="41">
        <v>57</v>
      </c>
      <c r="H31" s="42" t="s">
        <v>837</v>
      </c>
      <c r="I31" s="41" t="str">
        <f t="shared" si="0"/>
        <v>c140</v>
      </c>
      <c r="J31" s="41" t="s">
        <v>333</v>
      </c>
      <c r="K31" s="41" t="str">
        <f>dop!$A$1&amp;el!CX31&amp;dop!$A$2&amp;el!DG31&amp;dop!$A$2&amp;el!DP31&amp;dop!$A$2&amp;el!DY31&amp;dop!$A$2&amp;el!EH31&amp;dop!$A$2&amp;el!B31&amp;dop!$A$2&amp;el!L31&amp;dop!$A$2&amp;el!BN31&amp;dop!$A$3</f>
        <v>\\"822\\",\\"823\\",\\"824\\",\\"825\\",\\"826\\",\\"811\\",\\"812\\",\\"818\\"]}","</v>
      </c>
      <c r="L31" s="41" t="s">
        <v>340</v>
      </c>
      <c r="M31" s="41">
        <f>el!BN31</f>
        <v>818</v>
      </c>
      <c r="N31" s="41" t="s">
        <v>334</v>
      </c>
      <c r="P31" s="40" t="e">
        <f t="shared" si="1"/>
        <v>#REF!</v>
      </c>
    </row>
    <row r="32" spans="1:16" x14ac:dyDescent="0.25">
      <c r="A32" s="41" t="s">
        <v>858</v>
      </c>
      <c r="B32" s="41">
        <v>70</v>
      </c>
      <c r="C32" s="41" t="e">
        <f>осн!M32</f>
        <v>#REF!</v>
      </c>
      <c r="D32" s="41" t="str">
        <f>cont!E32</f>
        <v>c141</v>
      </c>
      <c r="E32" s="41" t="s">
        <v>859</v>
      </c>
      <c r="F32" s="41" t="e">
        <f>осн!AN32</f>
        <v>#REF!</v>
      </c>
      <c r="G32" s="41">
        <v>58</v>
      </c>
      <c r="H32" s="42" t="s">
        <v>837</v>
      </c>
      <c r="I32" s="41" t="str">
        <f t="shared" si="0"/>
        <v>c141</v>
      </c>
      <c r="J32" s="41" t="s">
        <v>333</v>
      </c>
      <c r="K32" s="41" t="str">
        <f>dop!$A$1&amp;el!CX32&amp;dop!$A$2&amp;el!DG32&amp;dop!$A$2&amp;el!DP32&amp;dop!$A$2&amp;el!DY32&amp;dop!$A$2&amp;el!EH32&amp;dop!$A$2&amp;el!B32&amp;dop!$A$2&amp;el!L32&amp;dop!$A$2&amp;el!BN32&amp;dop!$A$3</f>
        <v>\\"842\\",\\"843\\",\\"844\\",\\"845\\",\\"846\\",\\"831\\",\\"832\\",\\"838\\"]}","</v>
      </c>
      <c r="L32" s="41" t="s">
        <v>340</v>
      </c>
      <c r="M32" s="41">
        <f>el!BN32</f>
        <v>838</v>
      </c>
      <c r="N32" s="41" t="s">
        <v>334</v>
      </c>
      <c r="P32" s="40" t="e">
        <f t="shared" si="1"/>
        <v>#REF!</v>
      </c>
    </row>
    <row r="33" spans="1:16" x14ac:dyDescent="0.25">
      <c r="A33" s="41" t="s">
        <v>858</v>
      </c>
      <c r="B33" s="41">
        <v>71</v>
      </c>
      <c r="C33" s="41" t="e">
        <f>осн!M33</f>
        <v>#REF!</v>
      </c>
      <c r="D33" s="41" t="str">
        <f>cont!E33</f>
        <v>c142</v>
      </c>
      <c r="E33" s="41" t="s">
        <v>859</v>
      </c>
      <c r="F33" s="41" t="e">
        <f>осн!AN33</f>
        <v>#REF!</v>
      </c>
      <c r="G33" s="41">
        <v>59</v>
      </c>
      <c r="H33" s="42" t="s">
        <v>837</v>
      </c>
      <c r="I33" s="41" t="str">
        <f t="shared" si="0"/>
        <v>c142</v>
      </c>
      <c r="J33" s="41" t="s">
        <v>333</v>
      </c>
      <c r="K33" s="41" t="str">
        <f>dop!$A$1&amp;el!CX33&amp;dop!$A$2&amp;el!DG33&amp;dop!$A$2&amp;el!DP33&amp;dop!$A$2&amp;el!DY33&amp;dop!$A$2&amp;el!EH33&amp;dop!$A$2&amp;el!B33&amp;dop!$A$2&amp;el!L33&amp;dop!$A$2&amp;el!BN33&amp;dop!$A$3</f>
        <v>\\"862\\",\\"863\\",\\"864\\",\\"865\\",\\"866\\",\\"851\\",\\"852\\",\\"858\\"]}","</v>
      </c>
      <c r="L33" s="41" t="s">
        <v>340</v>
      </c>
      <c r="M33" s="41">
        <f>el!BN33</f>
        <v>858</v>
      </c>
      <c r="N33" s="41" t="s">
        <v>334</v>
      </c>
      <c r="P33" s="40" t="e">
        <f t="shared" si="1"/>
        <v>#REF!</v>
      </c>
    </row>
    <row r="34" spans="1:16" x14ac:dyDescent="0.25">
      <c r="A34" s="41" t="s">
        <v>858</v>
      </c>
      <c r="B34" s="41">
        <v>72</v>
      </c>
      <c r="C34" s="41" t="e">
        <f>осн!M34</f>
        <v>#REF!</v>
      </c>
      <c r="D34" s="41" t="str">
        <f>cont!E34</f>
        <v>c143</v>
      </c>
      <c r="E34" s="41" t="s">
        <v>859</v>
      </c>
      <c r="F34" s="41" t="e">
        <f>осн!AN34</f>
        <v>#REF!</v>
      </c>
      <c r="G34" s="41">
        <v>60</v>
      </c>
      <c r="H34" s="42" t="s">
        <v>837</v>
      </c>
      <c r="I34" s="41" t="str">
        <f t="shared" si="0"/>
        <v>c143</v>
      </c>
      <c r="J34" s="41" t="s">
        <v>333</v>
      </c>
      <c r="K34" s="41" t="str">
        <f>dop!$A$1&amp;el!CX34&amp;dop!$A$2&amp;el!DG34&amp;dop!$A$2&amp;el!DP34&amp;dop!$A$2&amp;el!DY34&amp;dop!$A$2&amp;el!EH34&amp;dop!$A$2&amp;el!B34&amp;dop!$A$2&amp;el!L34&amp;dop!$A$2&amp;el!BN34&amp;dop!$A$3</f>
        <v>\\"882\\",\\"883\\",\\"884\\",\\"885\\",\\"886\\",\\"871\\",\\"872\\",\\"878\\"]}","</v>
      </c>
      <c r="L34" s="41" t="s">
        <v>340</v>
      </c>
      <c r="M34" s="41">
        <f>el!BN34</f>
        <v>878</v>
      </c>
      <c r="N34" s="41" t="s">
        <v>334</v>
      </c>
      <c r="P34" s="40" t="e">
        <f t="shared" si="1"/>
        <v>#REF!</v>
      </c>
    </row>
    <row r="35" spans="1:16" x14ac:dyDescent="0.25">
      <c r="A35" s="41" t="s">
        <v>858</v>
      </c>
      <c r="B35" s="41">
        <v>73</v>
      </c>
      <c r="C35" s="41" t="e">
        <f>осн!M35</f>
        <v>#REF!</v>
      </c>
      <c r="D35" s="41" t="str">
        <f>cont!E35</f>
        <v>c144</v>
      </c>
      <c r="E35" s="41" t="s">
        <v>859</v>
      </c>
      <c r="F35" s="41" t="e">
        <f>осн!AN35</f>
        <v>#REF!</v>
      </c>
      <c r="G35" s="41">
        <v>61</v>
      </c>
      <c r="H35" s="42" t="s">
        <v>837</v>
      </c>
      <c r="I35" s="41" t="str">
        <f t="shared" si="0"/>
        <v>c144</v>
      </c>
      <c r="J35" s="41" t="s">
        <v>333</v>
      </c>
      <c r="K35" s="41" t="str">
        <f>dop!$A$1&amp;el!CX35&amp;dop!$A$2&amp;el!DG35&amp;dop!$A$2&amp;el!DP35&amp;dop!$A$2&amp;el!DY35&amp;dop!$A$2&amp;el!EH35&amp;dop!$A$2&amp;el!B35&amp;dop!$A$2&amp;el!L35&amp;dop!$A$2&amp;el!BN35&amp;dop!$A$3</f>
        <v>\\"902\\",\\"903\\",\\"904\\",\\"905\\",\\"906\\",\\"891\\",\\"892\\",\\"898\\"]}","</v>
      </c>
      <c r="L35" s="41" t="s">
        <v>340</v>
      </c>
      <c r="M35" s="41">
        <f>el!BN35</f>
        <v>898</v>
      </c>
      <c r="N35" s="41" t="s">
        <v>334</v>
      </c>
      <c r="P35" s="40" t="e">
        <f t="shared" si="1"/>
        <v>#REF!</v>
      </c>
    </row>
    <row r="36" spans="1:16" x14ac:dyDescent="0.25">
      <c r="A36" s="41" t="s">
        <v>858</v>
      </c>
      <c r="B36" s="41">
        <v>74</v>
      </c>
      <c r="C36" s="41" t="e">
        <f>осн!M36</f>
        <v>#REF!</v>
      </c>
      <c r="D36" s="41" t="str">
        <f>cont!E36</f>
        <v>c145</v>
      </c>
      <c r="E36" s="41" t="s">
        <v>859</v>
      </c>
      <c r="F36" s="41" t="e">
        <f>осн!AN36</f>
        <v>#REF!</v>
      </c>
      <c r="G36" s="41">
        <v>62</v>
      </c>
      <c r="H36" s="42" t="s">
        <v>837</v>
      </c>
      <c r="I36" s="41" t="str">
        <f t="shared" si="0"/>
        <v>c145</v>
      </c>
      <c r="J36" s="41" t="s">
        <v>333</v>
      </c>
      <c r="K36" s="41" t="str">
        <f>dop!$A$1&amp;el!CX36&amp;dop!$A$2&amp;el!DG36&amp;dop!$A$2&amp;el!DP36&amp;dop!$A$2&amp;el!DY36&amp;dop!$A$2&amp;el!EH36&amp;dop!$A$2&amp;el!B36&amp;dop!$A$2&amp;el!L36&amp;dop!$A$2&amp;el!BN36&amp;dop!$A$3</f>
        <v>\\"922\\",\\"923\\",\\"924\\",\\"925\\",\\"926\\",\\"911\\",\\"912\\",\\"918\\"]}","</v>
      </c>
      <c r="L36" s="41" t="s">
        <v>340</v>
      </c>
      <c r="M36" s="41">
        <f>el!BN36</f>
        <v>918</v>
      </c>
      <c r="N36" s="41" t="s">
        <v>334</v>
      </c>
      <c r="P36" s="40" t="e">
        <f t="shared" si="1"/>
        <v>#REF!</v>
      </c>
    </row>
    <row r="37" spans="1:16" x14ac:dyDescent="0.25">
      <c r="A37" s="41" t="s">
        <v>858</v>
      </c>
      <c r="B37" s="41">
        <v>75</v>
      </c>
      <c r="C37" s="41" t="e">
        <f>осн!M37</f>
        <v>#REF!</v>
      </c>
      <c r="D37" s="41" t="str">
        <f>cont!E37</f>
        <v>c146</v>
      </c>
      <c r="E37" s="41" t="s">
        <v>859</v>
      </c>
      <c r="F37" s="41" t="e">
        <f>осн!AN37</f>
        <v>#REF!</v>
      </c>
      <c r="G37" s="41">
        <v>63</v>
      </c>
      <c r="H37" s="42" t="s">
        <v>837</v>
      </c>
      <c r="I37" s="41" t="str">
        <f t="shared" si="0"/>
        <v>c146</v>
      </c>
      <c r="J37" s="41" t="s">
        <v>333</v>
      </c>
      <c r="K37" s="41" t="str">
        <f>dop!$A$1&amp;el!CX37&amp;dop!$A$2&amp;el!DG37&amp;dop!$A$2&amp;el!DP37&amp;dop!$A$2&amp;el!DY37&amp;dop!$A$2&amp;el!EH37&amp;dop!$A$2&amp;el!B37&amp;dop!$A$2&amp;el!L37&amp;dop!$A$2&amp;el!BN37&amp;dop!$A$3</f>
        <v>\\"942\\",\\"943\\",\\"944\\",\\"945\\",\\"946\\",\\"931\\",\\"932\\",\\"938\\"]}","</v>
      </c>
      <c r="L37" s="41" t="s">
        <v>340</v>
      </c>
      <c r="M37" s="41">
        <f>el!BN37</f>
        <v>938</v>
      </c>
      <c r="N37" s="41" t="s">
        <v>334</v>
      </c>
      <c r="P37" s="40" t="e">
        <f t="shared" si="1"/>
        <v>#REF!</v>
      </c>
    </row>
    <row r="38" spans="1:16" x14ac:dyDescent="0.25">
      <c r="A38" s="41" t="s">
        <v>858</v>
      </c>
      <c r="B38" s="41">
        <v>76</v>
      </c>
      <c r="C38" s="41" t="e">
        <f>осн!M38</f>
        <v>#REF!</v>
      </c>
      <c r="D38" s="41" t="str">
        <f>cont!E38</f>
        <v>c147</v>
      </c>
      <c r="E38" s="41" t="s">
        <v>859</v>
      </c>
      <c r="F38" s="41" t="e">
        <f>осн!AN38</f>
        <v>#REF!</v>
      </c>
      <c r="G38" s="41">
        <v>64</v>
      </c>
      <c r="H38" s="42" t="s">
        <v>837</v>
      </c>
      <c r="I38" s="41" t="str">
        <f t="shared" si="0"/>
        <v>c147</v>
      </c>
      <c r="J38" s="41" t="s">
        <v>333</v>
      </c>
      <c r="K38" s="41" t="str">
        <f>dop!$A$1&amp;el!CX38&amp;dop!$A$2&amp;el!DG38&amp;dop!$A$2&amp;el!DP38&amp;dop!$A$2&amp;el!DY38&amp;dop!$A$2&amp;el!EH38&amp;dop!$A$2&amp;el!B38&amp;dop!$A$2&amp;el!L38&amp;dop!$A$2&amp;el!BN38&amp;dop!$A$3</f>
        <v>\\"962\\",\\"963\\",\\"964\\",\\"965\\",\\"966\\",\\"951\\",\\"952\\",\\"958\\"]}","</v>
      </c>
      <c r="L38" s="41" t="s">
        <v>340</v>
      </c>
      <c r="M38" s="41">
        <f>el!BN38</f>
        <v>958</v>
      </c>
      <c r="N38" s="41" t="s">
        <v>334</v>
      </c>
      <c r="P38" s="40" t="e">
        <f t="shared" si="1"/>
        <v>#REF!</v>
      </c>
    </row>
    <row r="39" spans="1:16" x14ac:dyDescent="0.25">
      <c r="A39" s="41" t="s">
        <v>858</v>
      </c>
      <c r="B39" s="41">
        <v>77</v>
      </c>
      <c r="C39" s="41" t="e">
        <f>осн!M39</f>
        <v>#REF!</v>
      </c>
      <c r="D39" s="41" t="str">
        <f>cont!E39</f>
        <v>c148</v>
      </c>
      <c r="E39" s="41" t="s">
        <v>859</v>
      </c>
      <c r="F39" s="41" t="e">
        <f>осн!AN39</f>
        <v>#REF!</v>
      </c>
      <c r="G39" s="41">
        <v>65</v>
      </c>
      <c r="H39" s="42" t="s">
        <v>837</v>
      </c>
      <c r="I39" s="41" t="str">
        <f t="shared" si="0"/>
        <v>c148</v>
      </c>
      <c r="J39" s="41" t="s">
        <v>333</v>
      </c>
      <c r="K39" s="41" t="str">
        <f>dop!$A$1&amp;el!CX39&amp;dop!$A$2&amp;el!DG39&amp;dop!$A$2&amp;el!DP39&amp;dop!$A$2&amp;el!DY39&amp;dop!$A$2&amp;el!EH39&amp;dop!$A$2&amp;el!B39&amp;dop!$A$2&amp;el!L39&amp;dop!$A$2&amp;el!BN39&amp;dop!$A$3</f>
        <v>\\"982\\",\\"983\\",\\"984\\",\\"985\\",\\"986\\",\\"971\\",\\"972\\",\\"978\\"]}","</v>
      </c>
      <c r="L39" s="41" t="s">
        <v>340</v>
      </c>
      <c r="M39" s="41">
        <f>el!BN39</f>
        <v>978</v>
      </c>
      <c r="N39" s="41" t="s">
        <v>334</v>
      </c>
      <c r="P39" s="40" t="e">
        <f t="shared" si="1"/>
        <v>#REF!</v>
      </c>
    </row>
    <row r="40" spans="1:16" x14ac:dyDescent="0.25">
      <c r="A40" s="41" t="s">
        <v>858</v>
      </c>
      <c r="B40" s="41">
        <v>78</v>
      </c>
      <c r="C40" s="41" t="e">
        <f>осн!M40</f>
        <v>#REF!</v>
      </c>
      <c r="D40" s="41" t="str">
        <f>cont!E40</f>
        <v>c149</v>
      </c>
      <c r="E40" s="41" t="s">
        <v>859</v>
      </c>
      <c r="F40" s="41" t="e">
        <f>осн!AN40</f>
        <v>#REF!</v>
      </c>
      <c r="G40" s="41">
        <v>66</v>
      </c>
      <c r="H40" s="42" t="s">
        <v>837</v>
      </c>
      <c r="I40" s="41" t="str">
        <f t="shared" si="0"/>
        <v>c149</v>
      </c>
      <c r="J40" s="41" t="s">
        <v>333</v>
      </c>
      <c r="K40" s="41" t="str">
        <f>dop!$A$1&amp;el!CX40&amp;dop!$A$2&amp;el!DG40&amp;dop!$A$2&amp;el!DP40&amp;dop!$A$2&amp;el!DY40&amp;dop!$A$2&amp;el!EH40&amp;dop!$A$2&amp;el!B40&amp;dop!$A$2&amp;el!L40&amp;dop!$A$2&amp;el!BN40&amp;dop!$A$3</f>
        <v>\\"1002\\",\\"1003\\",\\"1004\\",\\"1005\\",\\"1006\\",\\"991\\",\\"992\\",\\"998\\"]}","</v>
      </c>
      <c r="L40" s="41" t="s">
        <v>340</v>
      </c>
      <c r="M40" s="41">
        <f>el!BN40</f>
        <v>998</v>
      </c>
      <c r="N40" s="41" t="s">
        <v>334</v>
      </c>
      <c r="P40" s="40" t="e">
        <f t="shared" si="1"/>
        <v>#REF!</v>
      </c>
    </row>
    <row r="41" spans="1:16" x14ac:dyDescent="0.25">
      <c r="A41" s="41" t="s">
        <v>858</v>
      </c>
      <c r="B41" s="41">
        <v>79</v>
      </c>
      <c r="C41" s="41" t="e">
        <f>осн!M41</f>
        <v>#REF!</v>
      </c>
      <c r="D41" s="41" t="str">
        <f>cont!E41</f>
        <v>c150</v>
      </c>
      <c r="E41" s="41" t="s">
        <v>859</v>
      </c>
      <c r="F41" s="41" t="e">
        <f>осн!AN41</f>
        <v>#REF!</v>
      </c>
      <c r="G41" s="41">
        <v>67</v>
      </c>
      <c r="H41" s="42" t="s">
        <v>837</v>
      </c>
      <c r="I41" s="41" t="str">
        <f t="shared" si="0"/>
        <v>c150</v>
      </c>
      <c r="J41" s="41" t="s">
        <v>333</v>
      </c>
      <c r="K41" s="41" t="str">
        <f>dop!$A$1&amp;el!CX41&amp;dop!$A$2&amp;el!DG41&amp;dop!$A$2&amp;el!DP41&amp;dop!$A$2&amp;el!DY41&amp;dop!$A$2&amp;el!EH41&amp;dop!$A$2&amp;el!B41&amp;dop!$A$2&amp;el!L41&amp;dop!$A$2&amp;el!BN41&amp;dop!$A$3</f>
        <v>\\"1022\\",\\"1023\\",\\"1024\\",\\"1025\\",\\"1026\\",\\"1011\\",\\"1012\\",\\"1018\\"]}","</v>
      </c>
      <c r="L41" s="41" t="s">
        <v>340</v>
      </c>
      <c r="M41" s="41">
        <f>el!BN41</f>
        <v>1018</v>
      </c>
      <c r="N41" s="41" t="s">
        <v>334</v>
      </c>
      <c r="P41" s="40" t="e">
        <f t="shared" si="1"/>
        <v>#REF!</v>
      </c>
    </row>
    <row r="42" spans="1:16" x14ac:dyDescent="0.25">
      <c r="A42" s="41" t="s">
        <v>858</v>
      </c>
      <c r="B42" s="41">
        <v>80</v>
      </c>
      <c r="C42" s="41" t="e">
        <f>осн!M42</f>
        <v>#REF!</v>
      </c>
      <c r="D42" s="41" t="str">
        <f>cont!E42</f>
        <v>c151</v>
      </c>
      <c r="E42" s="41" t="s">
        <v>859</v>
      </c>
      <c r="F42" s="41" t="e">
        <f>осн!AN42</f>
        <v>#REF!</v>
      </c>
      <c r="G42" s="41">
        <v>68</v>
      </c>
      <c r="H42" s="42" t="s">
        <v>837</v>
      </c>
      <c r="I42" s="41" t="str">
        <f t="shared" si="0"/>
        <v>c151</v>
      </c>
      <c r="J42" s="41" t="s">
        <v>333</v>
      </c>
      <c r="K42" s="41" t="str">
        <f>dop!$A$1&amp;el!CX42&amp;dop!$A$2&amp;el!DG42&amp;dop!$A$2&amp;el!DP42&amp;dop!$A$2&amp;el!DY42&amp;dop!$A$2&amp;el!EH42&amp;dop!$A$2&amp;el!B42&amp;dop!$A$2&amp;el!L42&amp;dop!$A$2&amp;el!BN42&amp;dop!$A$3</f>
        <v>\\"1042\\",\\"1043\\",\\"1044\\",\\"1045\\",\\"1046\\",\\"1031\\",\\"1032\\",\\"1038\\"]}","</v>
      </c>
      <c r="L42" s="41" t="s">
        <v>340</v>
      </c>
      <c r="M42" s="41">
        <f>el!BN42</f>
        <v>1038</v>
      </c>
      <c r="N42" s="41" t="s">
        <v>334</v>
      </c>
      <c r="P42" s="40" t="e">
        <f t="shared" si="1"/>
        <v>#REF!</v>
      </c>
    </row>
    <row r="43" spans="1:16" x14ac:dyDescent="0.25">
      <c r="E43" s="41" t="s">
        <v>859</v>
      </c>
      <c r="F43" s="41" t="e">
        <f>осн!AN43</f>
        <v>#REF!</v>
      </c>
    </row>
    <row r="44" spans="1:16" x14ac:dyDescent="0.25">
      <c r="E44" s="41" t="s">
        <v>859</v>
      </c>
      <c r="F44" s="41" t="e">
        <f>осн!AN44</f>
        <v>#REF!</v>
      </c>
    </row>
    <row r="45" spans="1:16" x14ac:dyDescent="0.25">
      <c r="E45" s="41" t="s">
        <v>859</v>
      </c>
      <c r="F45" s="41" t="e">
        <f>осн!AN45</f>
        <v>#REF!</v>
      </c>
    </row>
    <row r="46" spans="1:16" x14ac:dyDescent="0.25">
      <c r="E46" s="41" t="s">
        <v>859</v>
      </c>
      <c r="F46" s="41" t="e">
        <f>осн!AN46</f>
        <v>#REF!</v>
      </c>
    </row>
    <row r="47" spans="1:16" x14ac:dyDescent="0.25">
      <c r="E47" s="41" t="s">
        <v>859</v>
      </c>
      <c r="F47" s="41" t="e">
        <f>осн!AN47</f>
        <v>#REF!</v>
      </c>
    </row>
    <row r="48" spans="1:16" x14ac:dyDescent="0.25">
      <c r="E48" s="41" t="s">
        <v>859</v>
      </c>
      <c r="F48" s="41" t="e">
        <f>осн!AN48</f>
        <v>#REF!</v>
      </c>
    </row>
    <row r="49" spans="5:6" x14ac:dyDescent="0.25">
      <c r="E49" s="41" t="s">
        <v>859</v>
      </c>
      <c r="F49" s="41" t="e">
        <f>осн!AN49</f>
        <v>#REF!</v>
      </c>
    </row>
    <row r="50" spans="5:6" x14ac:dyDescent="0.25">
      <c r="E50" s="41" t="s">
        <v>859</v>
      </c>
      <c r="F50" s="41" t="e">
        <f>осн!AN50</f>
        <v>#REF!</v>
      </c>
    </row>
    <row r="51" spans="5:6" x14ac:dyDescent="0.25">
      <c r="E51" s="41" t="s">
        <v>859</v>
      </c>
      <c r="F51" s="41" t="e">
        <f>осн!AN51</f>
        <v>#REF!</v>
      </c>
    </row>
    <row r="52" spans="5:6" x14ac:dyDescent="0.25">
      <c r="E52" s="41" t="s">
        <v>859</v>
      </c>
      <c r="F52" s="41" t="e">
        <f>осн!AN52</f>
        <v>#REF!</v>
      </c>
    </row>
    <row r="53" spans="5:6" x14ac:dyDescent="0.25">
      <c r="E53" s="41" t="s">
        <v>859</v>
      </c>
      <c r="F53" s="41" t="e">
        <f>осн!AN53</f>
        <v>#REF!</v>
      </c>
    </row>
    <row r="54" spans="5:6" x14ac:dyDescent="0.25">
      <c r="E54" s="41" t="s">
        <v>859</v>
      </c>
      <c r="F54" s="41" t="e">
        <f>осн!AN54</f>
        <v>#REF!</v>
      </c>
    </row>
    <row r="55" spans="5:6" x14ac:dyDescent="0.25">
      <c r="E55" s="41" t="s">
        <v>859</v>
      </c>
      <c r="F55" s="41" t="e">
        <f>осн!AN55</f>
        <v>#REF!</v>
      </c>
    </row>
    <row r="56" spans="5:6" x14ac:dyDescent="0.25">
      <c r="E56" s="41" t="s">
        <v>859</v>
      </c>
      <c r="F56" s="41" t="e">
        <f>осн!AN56</f>
        <v>#REF!</v>
      </c>
    </row>
    <row r="57" spans="5:6" x14ac:dyDescent="0.25">
      <c r="E57" s="41" t="s">
        <v>859</v>
      </c>
      <c r="F57" s="41" t="e">
        <f>осн!AN57</f>
        <v>#REF!</v>
      </c>
    </row>
    <row r="58" spans="5:6" x14ac:dyDescent="0.25">
      <c r="E58" s="41" t="s">
        <v>859</v>
      </c>
      <c r="F58" s="41" t="e">
        <f>осн!AN58</f>
        <v>#REF!</v>
      </c>
    </row>
    <row r="59" spans="5:6" x14ac:dyDescent="0.25">
      <c r="F59" s="41" t="e">
        <f>осн!AN59</f>
        <v>#REF!</v>
      </c>
    </row>
    <row r="60" spans="5:6" x14ac:dyDescent="0.25">
      <c r="F60" s="41" t="e">
        <f>осн!AN60</f>
        <v>#REF!</v>
      </c>
    </row>
    <row r="61" spans="5:6" x14ac:dyDescent="0.25">
      <c r="F61" s="41" t="e">
        <f>осн!AN61</f>
        <v>#REF!</v>
      </c>
    </row>
    <row r="62" spans="5:6" x14ac:dyDescent="0.25">
      <c r="F62" s="41" t="e">
        <f>осн!AN62</f>
        <v>#REF!</v>
      </c>
    </row>
    <row r="63" spans="5:6" x14ac:dyDescent="0.25">
      <c r="F63" s="41" t="e">
        <f>осн!AN63</f>
        <v>#REF!</v>
      </c>
    </row>
    <row r="64" spans="5:6" x14ac:dyDescent="0.25">
      <c r="F64" s="41" t="e">
        <f>осн!AN64</f>
        <v>#REF!</v>
      </c>
    </row>
    <row r="65" spans="6:6" x14ac:dyDescent="0.25">
      <c r="F65" s="41" t="e">
        <f>осн!AN65</f>
        <v>#REF!</v>
      </c>
    </row>
    <row r="66" spans="6:6" x14ac:dyDescent="0.25">
      <c r="F66" s="41" t="e">
        <f>осн!AN66</f>
        <v>#REF!</v>
      </c>
    </row>
    <row r="67" spans="6:6" x14ac:dyDescent="0.25">
      <c r="F67" s="41" t="e">
        <f>осн!AN67</f>
        <v>#REF!</v>
      </c>
    </row>
    <row r="68" spans="6:6" x14ac:dyDescent="0.25">
      <c r="F68" s="41" t="e">
        <f>осн!AN68</f>
        <v>#REF!</v>
      </c>
    </row>
    <row r="69" spans="6:6" x14ac:dyDescent="0.25">
      <c r="F69" s="41" t="e">
        <f>осн!AN69</f>
        <v>#REF!</v>
      </c>
    </row>
    <row r="70" spans="6:6" x14ac:dyDescent="0.25">
      <c r="F70" s="41" t="e">
        <f>осн!AN70</f>
        <v>#REF!</v>
      </c>
    </row>
    <row r="71" spans="6:6" x14ac:dyDescent="0.25">
      <c r="F71" s="41" t="e">
        <f>осн!AN71</f>
        <v>#REF!</v>
      </c>
    </row>
    <row r="72" spans="6:6" x14ac:dyDescent="0.25">
      <c r="F72" s="41" t="e">
        <f>осн!AN72</f>
        <v>#REF!</v>
      </c>
    </row>
    <row r="73" spans="6:6" x14ac:dyDescent="0.25">
      <c r="F73" s="41" t="e">
        <f>осн!AN73</f>
        <v>#REF!</v>
      </c>
    </row>
    <row r="74" spans="6:6" x14ac:dyDescent="0.25">
      <c r="F74" s="41" t="e">
        <f>осн!AN74</f>
        <v>#REF!</v>
      </c>
    </row>
    <row r="75" spans="6:6" x14ac:dyDescent="0.25">
      <c r="F75" s="41" t="e">
        <f>осн!AN75</f>
        <v>#REF!</v>
      </c>
    </row>
    <row r="76" spans="6:6" x14ac:dyDescent="0.25">
      <c r="F76" s="41" t="e">
        <f>осн!AN76</f>
        <v>#REF!</v>
      </c>
    </row>
    <row r="77" spans="6:6" x14ac:dyDescent="0.25">
      <c r="F77" s="41" t="e">
        <f>осн!AN77</f>
        <v>#REF!</v>
      </c>
    </row>
    <row r="78" spans="6:6" x14ac:dyDescent="0.25">
      <c r="F78" s="41" t="e">
        <f>осн!AN78</f>
        <v>#REF!</v>
      </c>
    </row>
    <row r="79" spans="6:6" x14ac:dyDescent="0.25">
      <c r="F79" s="41" t="e">
        <f>осн!AN79</f>
        <v>#REF!</v>
      </c>
    </row>
    <row r="80" spans="6:6" x14ac:dyDescent="0.25">
      <c r="F80" s="41" t="e">
        <f>осн!AN80</f>
        <v>#REF!</v>
      </c>
    </row>
    <row r="81" spans="6:6" x14ac:dyDescent="0.25">
      <c r="F81" s="41" t="e">
        <f>осн!AN81</f>
        <v>#REF!</v>
      </c>
    </row>
    <row r="82" spans="6:6" x14ac:dyDescent="0.25">
      <c r="F82" s="41" t="e">
        <f>осн!AN82</f>
        <v>#REF!</v>
      </c>
    </row>
    <row r="83" spans="6:6" x14ac:dyDescent="0.25">
      <c r="F83" s="41" t="e">
        <f>осн!AN83</f>
        <v>#REF!</v>
      </c>
    </row>
    <row r="84" spans="6:6" x14ac:dyDescent="0.25">
      <c r="F84" s="41" t="e">
        <f>осн!AN84</f>
        <v>#REF!</v>
      </c>
    </row>
    <row r="85" spans="6:6" x14ac:dyDescent="0.25">
      <c r="F85" s="41" t="e">
        <f>осн!AN85</f>
        <v>#REF!</v>
      </c>
    </row>
    <row r="86" spans="6:6" x14ac:dyDescent="0.25">
      <c r="F86" s="41" t="e">
        <f>осн!AN86</f>
        <v>#REF!</v>
      </c>
    </row>
    <row r="87" spans="6:6" x14ac:dyDescent="0.25">
      <c r="F87" s="41" t="e">
        <f>осн!AN87</f>
        <v>#REF!</v>
      </c>
    </row>
    <row r="88" spans="6:6" x14ac:dyDescent="0.25">
      <c r="F88" s="41" t="e">
        <f>осн!AN88</f>
        <v>#REF!</v>
      </c>
    </row>
    <row r="89" spans="6:6" x14ac:dyDescent="0.25">
      <c r="F89" s="41" t="e">
        <f>осн!AN89</f>
        <v>#REF!</v>
      </c>
    </row>
    <row r="90" spans="6:6" x14ac:dyDescent="0.25">
      <c r="F90" s="41" t="e">
        <f>осн!AN90</f>
        <v>#REF!</v>
      </c>
    </row>
    <row r="91" spans="6:6" x14ac:dyDescent="0.25">
      <c r="F91" s="41" t="e">
        <f>осн!AN91</f>
        <v>#REF!</v>
      </c>
    </row>
    <row r="92" spans="6:6" x14ac:dyDescent="0.25">
      <c r="F92" s="41" t="e">
        <f>осн!AN92</f>
        <v>#REF!</v>
      </c>
    </row>
    <row r="93" spans="6:6" x14ac:dyDescent="0.25">
      <c r="F93" s="41" t="e">
        <f>осн!AN93</f>
        <v>#REF!</v>
      </c>
    </row>
    <row r="94" spans="6:6" x14ac:dyDescent="0.25">
      <c r="F94" s="41" t="e">
        <f>осн!AN94</f>
        <v>#REF!</v>
      </c>
    </row>
    <row r="95" spans="6:6" x14ac:dyDescent="0.25">
      <c r="F95" s="41" t="e">
        <f>осн!AN95</f>
        <v>#REF!</v>
      </c>
    </row>
    <row r="96" spans="6:6" x14ac:dyDescent="0.25">
      <c r="F96" s="41" t="e">
        <f>осн!AN96</f>
        <v>#REF!</v>
      </c>
    </row>
    <row r="97" spans="6:6" x14ac:dyDescent="0.25">
      <c r="F97" s="41" t="e">
        <f>осн!AN97</f>
        <v>#REF!</v>
      </c>
    </row>
    <row r="98" spans="6:6" x14ac:dyDescent="0.25">
      <c r="F98" s="41" t="e">
        <f>осн!AN98</f>
        <v>#REF!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3"/>
  <sheetViews>
    <sheetView workbookViewId="0">
      <selection activeCell="V1" sqref="V1:V42"/>
    </sheetView>
  </sheetViews>
  <sheetFormatPr defaultRowHeight="15" x14ac:dyDescent="0.25"/>
  <cols>
    <col min="3" max="3" width="21.5703125" bestFit="1" customWidth="1"/>
    <col min="5" max="5" width="9.140625" style="14"/>
    <col min="6" max="6" width="9.140625" style="36"/>
  </cols>
  <sheetData>
    <row r="1" spans="1:6" x14ac:dyDescent="0.25">
      <c r="A1" s="13" t="s">
        <v>111</v>
      </c>
      <c r="B1" s="13" t="s">
        <v>128</v>
      </c>
      <c r="C1" s="13" t="s">
        <v>129</v>
      </c>
      <c r="D1" s="13" t="s">
        <v>123</v>
      </c>
      <c r="F1" s="36" t="s">
        <v>124</v>
      </c>
    </row>
    <row r="2" spans="1:6" x14ac:dyDescent="0.25">
      <c r="A2" t="s">
        <v>126</v>
      </c>
      <c r="B2">
        <f>list!G2</f>
        <v>28</v>
      </c>
      <c r="C2" t="e">
        <f>осн!M2&amp;list!D2</f>
        <v>#REF!</v>
      </c>
      <c r="D2" t="s">
        <v>127</v>
      </c>
      <c r="F2" s="36" t="e">
        <f>A2&amp;B2&amp;", '"&amp;C2&amp;"', "&amp;D2</f>
        <v>#REF!</v>
      </c>
    </row>
    <row r="3" spans="1:6" x14ac:dyDescent="0.25">
      <c r="A3" t="s">
        <v>126</v>
      </c>
      <c r="B3">
        <f>list!G3</f>
        <v>29</v>
      </c>
      <c r="C3" t="e">
        <f>осн!M3&amp;list!D3</f>
        <v>#REF!</v>
      </c>
      <c r="D3" t="s">
        <v>127</v>
      </c>
      <c r="F3" s="36" t="e">
        <f t="shared" ref="F3:F42" si="0">A3&amp;B3&amp;", '"&amp;C3&amp;"', "&amp;D3</f>
        <v>#REF!</v>
      </c>
    </row>
    <row r="4" spans="1:6" x14ac:dyDescent="0.25">
      <c r="A4" t="s">
        <v>126</v>
      </c>
      <c r="B4">
        <f>list!G4</f>
        <v>30</v>
      </c>
      <c r="C4" t="e">
        <f>осн!M4&amp;list!D4</f>
        <v>#REF!</v>
      </c>
      <c r="D4" t="s">
        <v>127</v>
      </c>
      <c r="F4" s="36" t="e">
        <f t="shared" si="0"/>
        <v>#REF!</v>
      </c>
    </row>
    <row r="5" spans="1:6" x14ac:dyDescent="0.25">
      <c r="A5" t="s">
        <v>126</v>
      </c>
      <c r="B5">
        <f>list!G5</f>
        <v>31</v>
      </c>
      <c r="C5" t="e">
        <f>осн!M5&amp;list!D5</f>
        <v>#REF!</v>
      </c>
      <c r="D5" t="s">
        <v>127</v>
      </c>
      <c r="F5" s="36" t="e">
        <f t="shared" si="0"/>
        <v>#REF!</v>
      </c>
    </row>
    <row r="6" spans="1:6" x14ac:dyDescent="0.25">
      <c r="A6" t="s">
        <v>126</v>
      </c>
      <c r="B6">
        <f>list!G6</f>
        <v>32</v>
      </c>
      <c r="C6" t="e">
        <f>осн!M6&amp;list!D6</f>
        <v>#REF!</v>
      </c>
      <c r="D6" t="s">
        <v>127</v>
      </c>
      <c r="F6" s="36" t="e">
        <f t="shared" si="0"/>
        <v>#REF!</v>
      </c>
    </row>
    <row r="7" spans="1:6" x14ac:dyDescent="0.25">
      <c r="A7" t="s">
        <v>126</v>
      </c>
      <c r="B7">
        <f>list!G7</f>
        <v>33</v>
      </c>
      <c r="C7" t="e">
        <f>осн!M7&amp;list!D7</f>
        <v>#REF!</v>
      </c>
      <c r="D7" t="s">
        <v>127</v>
      </c>
      <c r="F7" s="36" t="e">
        <f t="shared" si="0"/>
        <v>#REF!</v>
      </c>
    </row>
    <row r="8" spans="1:6" x14ac:dyDescent="0.25">
      <c r="A8" t="s">
        <v>126</v>
      </c>
      <c r="B8">
        <f>list!G8</f>
        <v>34</v>
      </c>
      <c r="C8" t="e">
        <f>осн!M8&amp;list!D8</f>
        <v>#REF!</v>
      </c>
      <c r="D8" t="s">
        <v>127</v>
      </c>
      <c r="F8" s="36" t="e">
        <f t="shared" si="0"/>
        <v>#REF!</v>
      </c>
    </row>
    <row r="9" spans="1:6" x14ac:dyDescent="0.25">
      <c r="A9" t="s">
        <v>126</v>
      </c>
      <c r="B9">
        <f>list!G9</f>
        <v>35</v>
      </c>
      <c r="C9" t="e">
        <f>осн!M9&amp;list!D9</f>
        <v>#REF!</v>
      </c>
      <c r="D9" t="s">
        <v>127</v>
      </c>
      <c r="F9" s="36" t="e">
        <f t="shared" si="0"/>
        <v>#REF!</v>
      </c>
    </row>
    <row r="10" spans="1:6" x14ac:dyDescent="0.25">
      <c r="A10" t="s">
        <v>126</v>
      </c>
      <c r="B10">
        <f>list!G10</f>
        <v>36</v>
      </c>
      <c r="C10" t="e">
        <f>осн!M10&amp;list!D10</f>
        <v>#REF!</v>
      </c>
      <c r="D10" t="s">
        <v>127</v>
      </c>
      <c r="F10" s="36" t="e">
        <f t="shared" si="0"/>
        <v>#REF!</v>
      </c>
    </row>
    <row r="11" spans="1:6" x14ac:dyDescent="0.25">
      <c r="A11" t="s">
        <v>126</v>
      </c>
      <c r="B11">
        <f>list!G11</f>
        <v>37</v>
      </c>
      <c r="C11" t="e">
        <f>осн!M11&amp;list!D11</f>
        <v>#REF!</v>
      </c>
      <c r="D11" t="s">
        <v>127</v>
      </c>
      <c r="F11" s="36" t="e">
        <f t="shared" si="0"/>
        <v>#REF!</v>
      </c>
    </row>
    <row r="12" spans="1:6" x14ac:dyDescent="0.25">
      <c r="A12" t="s">
        <v>126</v>
      </c>
      <c r="B12">
        <f>list!G12</f>
        <v>38</v>
      </c>
      <c r="C12" t="e">
        <f>осн!M12&amp;list!D12</f>
        <v>#REF!</v>
      </c>
      <c r="D12" t="s">
        <v>127</v>
      </c>
      <c r="F12" s="36" t="e">
        <f t="shared" si="0"/>
        <v>#REF!</v>
      </c>
    </row>
    <row r="13" spans="1:6" x14ac:dyDescent="0.25">
      <c r="A13" t="s">
        <v>126</v>
      </c>
      <c r="B13">
        <f>list!G13</f>
        <v>39</v>
      </c>
      <c r="C13" t="e">
        <f>осн!M13&amp;list!D13</f>
        <v>#REF!</v>
      </c>
      <c r="D13" t="s">
        <v>127</v>
      </c>
      <c r="F13" s="36" t="e">
        <f t="shared" si="0"/>
        <v>#REF!</v>
      </c>
    </row>
    <row r="14" spans="1:6" x14ac:dyDescent="0.25">
      <c r="A14" t="s">
        <v>126</v>
      </c>
      <c r="B14">
        <f>list!G14</f>
        <v>40</v>
      </c>
      <c r="C14" t="e">
        <f>осн!M14&amp;list!D14</f>
        <v>#REF!</v>
      </c>
      <c r="D14" t="s">
        <v>127</v>
      </c>
      <c r="F14" s="36" t="e">
        <f t="shared" si="0"/>
        <v>#REF!</v>
      </c>
    </row>
    <row r="15" spans="1:6" x14ac:dyDescent="0.25">
      <c r="A15" t="s">
        <v>126</v>
      </c>
      <c r="B15">
        <f>list!G15</f>
        <v>41</v>
      </c>
      <c r="C15" t="e">
        <f>осн!M15&amp;list!D15</f>
        <v>#REF!</v>
      </c>
      <c r="D15" t="s">
        <v>127</v>
      </c>
      <c r="F15" s="36" t="e">
        <f t="shared" si="0"/>
        <v>#REF!</v>
      </c>
    </row>
    <row r="16" spans="1:6" x14ac:dyDescent="0.25">
      <c r="A16" t="s">
        <v>126</v>
      </c>
      <c r="B16">
        <f>list!G16</f>
        <v>42</v>
      </c>
      <c r="C16" t="e">
        <f>осн!M16&amp;list!D16</f>
        <v>#REF!</v>
      </c>
      <c r="D16" t="s">
        <v>127</v>
      </c>
      <c r="F16" s="36" t="e">
        <f t="shared" si="0"/>
        <v>#REF!</v>
      </c>
    </row>
    <row r="17" spans="1:6" x14ac:dyDescent="0.25">
      <c r="A17" t="s">
        <v>126</v>
      </c>
      <c r="B17">
        <f>list!G17</f>
        <v>43</v>
      </c>
      <c r="C17" t="e">
        <f>осн!M17&amp;list!D17</f>
        <v>#REF!</v>
      </c>
      <c r="D17" t="s">
        <v>127</v>
      </c>
      <c r="F17" s="36" t="e">
        <f t="shared" si="0"/>
        <v>#REF!</v>
      </c>
    </row>
    <row r="18" spans="1:6" x14ac:dyDescent="0.25">
      <c r="A18" t="s">
        <v>126</v>
      </c>
      <c r="B18">
        <f>list!G18</f>
        <v>44</v>
      </c>
      <c r="C18" t="e">
        <f>осн!M18&amp;list!D18</f>
        <v>#REF!</v>
      </c>
      <c r="D18" t="s">
        <v>127</v>
      </c>
      <c r="F18" s="36" t="e">
        <f t="shared" si="0"/>
        <v>#REF!</v>
      </c>
    </row>
    <row r="19" spans="1:6" x14ac:dyDescent="0.25">
      <c r="A19" t="s">
        <v>126</v>
      </c>
      <c r="B19">
        <f>list!G19</f>
        <v>45</v>
      </c>
      <c r="C19" t="e">
        <f>осн!M19&amp;list!D19</f>
        <v>#REF!</v>
      </c>
      <c r="D19" t="s">
        <v>127</v>
      </c>
      <c r="F19" s="36" t="e">
        <f t="shared" si="0"/>
        <v>#REF!</v>
      </c>
    </row>
    <row r="20" spans="1:6" x14ac:dyDescent="0.25">
      <c r="A20" t="s">
        <v>126</v>
      </c>
      <c r="B20">
        <f>list!G20</f>
        <v>46</v>
      </c>
      <c r="C20" t="e">
        <f>осн!M20&amp;list!D20</f>
        <v>#REF!</v>
      </c>
      <c r="D20" t="s">
        <v>127</v>
      </c>
      <c r="F20" s="36" t="e">
        <f t="shared" si="0"/>
        <v>#REF!</v>
      </c>
    </row>
    <row r="21" spans="1:6" x14ac:dyDescent="0.25">
      <c r="A21" t="s">
        <v>126</v>
      </c>
      <c r="B21">
        <f>list!G21</f>
        <v>47</v>
      </c>
      <c r="C21" t="e">
        <f>осн!M21&amp;list!D21</f>
        <v>#REF!</v>
      </c>
      <c r="D21" t="s">
        <v>127</v>
      </c>
      <c r="F21" s="36" t="e">
        <f t="shared" si="0"/>
        <v>#REF!</v>
      </c>
    </row>
    <row r="22" spans="1:6" x14ac:dyDescent="0.25">
      <c r="A22" t="s">
        <v>126</v>
      </c>
      <c r="B22">
        <f>list!G22</f>
        <v>48</v>
      </c>
      <c r="C22" t="e">
        <f>осн!M22&amp;list!D22</f>
        <v>#REF!</v>
      </c>
      <c r="D22" t="s">
        <v>127</v>
      </c>
      <c r="F22" s="36" t="e">
        <f t="shared" si="0"/>
        <v>#REF!</v>
      </c>
    </row>
    <row r="23" spans="1:6" x14ac:dyDescent="0.25">
      <c r="A23" t="s">
        <v>126</v>
      </c>
      <c r="B23">
        <f>list!G23</f>
        <v>49</v>
      </c>
      <c r="C23" t="e">
        <f>осн!M23&amp;list!D23</f>
        <v>#REF!</v>
      </c>
      <c r="D23" t="s">
        <v>127</v>
      </c>
      <c r="F23" s="36" t="e">
        <f t="shared" si="0"/>
        <v>#REF!</v>
      </c>
    </row>
    <row r="24" spans="1:6" x14ac:dyDescent="0.25">
      <c r="A24" t="s">
        <v>126</v>
      </c>
      <c r="B24">
        <f>list!G24</f>
        <v>50</v>
      </c>
      <c r="C24" t="e">
        <f>осн!M24&amp;list!D24</f>
        <v>#REF!</v>
      </c>
      <c r="D24" t="s">
        <v>127</v>
      </c>
      <c r="F24" s="36" t="e">
        <f t="shared" si="0"/>
        <v>#REF!</v>
      </c>
    </row>
    <row r="25" spans="1:6" x14ac:dyDescent="0.25">
      <c r="A25" t="s">
        <v>126</v>
      </c>
      <c r="B25">
        <f>list!G25</f>
        <v>51</v>
      </c>
      <c r="C25" t="e">
        <f>осн!M25&amp;list!D25</f>
        <v>#REF!</v>
      </c>
      <c r="D25" t="s">
        <v>127</v>
      </c>
      <c r="F25" s="36" t="e">
        <f t="shared" si="0"/>
        <v>#REF!</v>
      </c>
    </row>
    <row r="26" spans="1:6" x14ac:dyDescent="0.25">
      <c r="A26" t="s">
        <v>126</v>
      </c>
      <c r="B26">
        <f>list!G26</f>
        <v>52</v>
      </c>
      <c r="C26" t="e">
        <f>осн!M26&amp;list!D26</f>
        <v>#REF!</v>
      </c>
      <c r="D26" t="s">
        <v>127</v>
      </c>
      <c r="F26" s="36" t="e">
        <f t="shared" si="0"/>
        <v>#REF!</v>
      </c>
    </row>
    <row r="27" spans="1:6" x14ac:dyDescent="0.25">
      <c r="A27" t="s">
        <v>126</v>
      </c>
      <c r="B27">
        <f>list!G27</f>
        <v>53</v>
      </c>
      <c r="C27" t="e">
        <f>осн!M27&amp;list!D27</f>
        <v>#REF!</v>
      </c>
      <c r="D27" t="s">
        <v>127</v>
      </c>
      <c r="F27" s="36" t="e">
        <f t="shared" si="0"/>
        <v>#REF!</v>
      </c>
    </row>
    <row r="28" spans="1:6" x14ac:dyDescent="0.25">
      <c r="A28" t="s">
        <v>126</v>
      </c>
      <c r="B28">
        <f>list!G28</f>
        <v>54</v>
      </c>
      <c r="C28" t="e">
        <f>осн!M28&amp;list!D28</f>
        <v>#REF!</v>
      </c>
      <c r="D28" t="s">
        <v>127</v>
      </c>
      <c r="F28" s="36" t="e">
        <f t="shared" si="0"/>
        <v>#REF!</v>
      </c>
    </row>
    <row r="29" spans="1:6" x14ac:dyDescent="0.25">
      <c r="A29" t="s">
        <v>126</v>
      </c>
      <c r="B29">
        <f>list!G29</f>
        <v>55</v>
      </c>
      <c r="C29" t="e">
        <f>осн!M29&amp;list!D29</f>
        <v>#REF!</v>
      </c>
      <c r="D29" t="s">
        <v>127</v>
      </c>
      <c r="F29" s="36" t="e">
        <f t="shared" si="0"/>
        <v>#REF!</v>
      </c>
    </row>
    <row r="30" spans="1:6" x14ac:dyDescent="0.25">
      <c r="A30" t="s">
        <v>126</v>
      </c>
      <c r="B30">
        <f>list!G30</f>
        <v>56</v>
      </c>
      <c r="C30" t="e">
        <f>осн!M30&amp;list!D30</f>
        <v>#REF!</v>
      </c>
      <c r="D30" t="s">
        <v>127</v>
      </c>
      <c r="F30" s="36" t="e">
        <f t="shared" si="0"/>
        <v>#REF!</v>
      </c>
    </row>
    <row r="31" spans="1:6" x14ac:dyDescent="0.25">
      <c r="A31" t="s">
        <v>126</v>
      </c>
      <c r="B31">
        <f>list!G31</f>
        <v>57</v>
      </c>
      <c r="C31" t="e">
        <f>осн!M31&amp;list!D31</f>
        <v>#REF!</v>
      </c>
      <c r="D31" t="s">
        <v>127</v>
      </c>
      <c r="F31" s="36" t="e">
        <f t="shared" si="0"/>
        <v>#REF!</v>
      </c>
    </row>
    <row r="32" spans="1:6" x14ac:dyDescent="0.25">
      <c r="A32" t="s">
        <v>126</v>
      </c>
      <c r="B32">
        <f>list!G32</f>
        <v>58</v>
      </c>
      <c r="C32" t="e">
        <f>осн!M32&amp;list!D32</f>
        <v>#REF!</v>
      </c>
      <c r="D32" t="s">
        <v>127</v>
      </c>
      <c r="F32" s="36" t="e">
        <f t="shared" si="0"/>
        <v>#REF!</v>
      </c>
    </row>
    <row r="33" spans="1:6" x14ac:dyDescent="0.25">
      <c r="A33" t="s">
        <v>126</v>
      </c>
      <c r="B33">
        <f>list!G33</f>
        <v>59</v>
      </c>
      <c r="C33" t="e">
        <f>осн!M33&amp;list!D33</f>
        <v>#REF!</v>
      </c>
      <c r="D33" t="s">
        <v>127</v>
      </c>
      <c r="F33" s="36" t="e">
        <f t="shared" si="0"/>
        <v>#REF!</v>
      </c>
    </row>
    <row r="34" spans="1:6" x14ac:dyDescent="0.25">
      <c r="A34" t="s">
        <v>126</v>
      </c>
      <c r="B34">
        <f>list!G34</f>
        <v>60</v>
      </c>
      <c r="C34" t="e">
        <f>осн!M34&amp;list!D34</f>
        <v>#REF!</v>
      </c>
      <c r="D34" t="s">
        <v>127</v>
      </c>
      <c r="F34" s="36" t="e">
        <f t="shared" si="0"/>
        <v>#REF!</v>
      </c>
    </row>
    <row r="35" spans="1:6" x14ac:dyDescent="0.25">
      <c r="A35" t="s">
        <v>126</v>
      </c>
      <c r="B35">
        <f>list!G35</f>
        <v>61</v>
      </c>
      <c r="C35" t="e">
        <f>осн!M35&amp;list!D35</f>
        <v>#REF!</v>
      </c>
      <c r="D35" t="s">
        <v>127</v>
      </c>
      <c r="F35" s="36" t="e">
        <f t="shared" si="0"/>
        <v>#REF!</v>
      </c>
    </row>
    <row r="36" spans="1:6" x14ac:dyDescent="0.25">
      <c r="A36" t="s">
        <v>126</v>
      </c>
      <c r="B36">
        <f>list!G36</f>
        <v>62</v>
      </c>
      <c r="C36" t="e">
        <f>осн!M36&amp;list!D36</f>
        <v>#REF!</v>
      </c>
      <c r="D36" t="s">
        <v>127</v>
      </c>
      <c r="F36" s="36" t="e">
        <f t="shared" si="0"/>
        <v>#REF!</v>
      </c>
    </row>
    <row r="37" spans="1:6" x14ac:dyDescent="0.25">
      <c r="A37" t="s">
        <v>126</v>
      </c>
      <c r="B37">
        <f>list!G37</f>
        <v>63</v>
      </c>
      <c r="C37" t="e">
        <f>осн!M37&amp;list!D37</f>
        <v>#REF!</v>
      </c>
      <c r="D37" t="s">
        <v>127</v>
      </c>
      <c r="F37" s="36" t="e">
        <f t="shared" si="0"/>
        <v>#REF!</v>
      </c>
    </row>
    <row r="38" spans="1:6" x14ac:dyDescent="0.25">
      <c r="A38" t="s">
        <v>126</v>
      </c>
      <c r="B38">
        <f>list!G38</f>
        <v>64</v>
      </c>
      <c r="C38" t="e">
        <f>осн!M38&amp;list!D38</f>
        <v>#REF!</v>
      </c>
      <c r="D38" t="s">
        <v>127</v>
      </c>
      <c r="F38" s="36" t="e">
        <f t="shared" si="0"/>
        <v>#REF!</v>
      </c>
    </row>
    <row r="39" spans="1:6" x14ac:dyDescent="0.25">
      <c r="A39" t="s">
        <v>126</v>
      </c>
      <c r="B39">
        <f>list!G39</f>
        <v>65</v>
      </c>
      <c r="C39" t="e">
        <f>осн!M39&amp;list!D39</f>
        <v>#REF!</v>
      </c>
      <c r="D39" t="s">
        <v>127</v>
      </c>
      <c r="F39" s="36" t="e">
        <f t="shared" si="0"/>
        <v>#REF!</v>
      </c>
    </row>
    <row r="40" spans="1:6" x14ac:dyDescent="0.25">
      <c r="A40" t="s">
        <v>126</v>
      </c>
      <c r="B40">
        <f>list!G40</f>
        <v>66</v>
      </c>
      <c r="C40" t="e">
        <f>осн!M40&amp;list!D40</f>
        <v>#REF!</v>
      </c>
      <c r="D40" t="s">
        <v>127</v>
      </c>
      <c r="F40" s="36" t="e">
        <f t="shared" si="0"/>
        <v>#REF!</v>
      </c>
    </row>
    <row r="41" spans="1:6" x14ac:dyDescent="0.25">
      <c r="A41" t="s">
        <v>126</v>
      </c>
      <c r="B41">
        <f>list!G41</f>
        <v>67</v>
      </c>
      <c r="C41" t="e">
        <f>осн!M41&amp;list!D41</f>
        <v>#REF!</v>
      </c>
      <c r="D41" t="s">
        <v>127</v>
      </c>
      <c r="F41" s="36" t="e">
        <f t="shared" si="0"/>
        <v>#REF!</v>
      </c>
    </row>
    <row r="42" spans="1:6" x14ac:dyDescent="0.25">
      <c r="A42" t="s">
        <v>126</v>
      </c>
      <c r="B42">
        <f>list!G42</f>
        <v>68</v>
      </c>
      <c r="C42" t="e">
        <f>осн!M42&amp;list!D42</f>
        <v>#REF!</v>
      </c>
      <c r="D42" t="s">
        <v>127</v>
      </c>
      <c r="F42" s="36" t="e">
        <f t="shared" si="0"/>
        <v>#REF!</v>
      </c>
    </row>
    <row r="43" spans="1:6" x14ac:dyDescent="0.25">
      <c r="A43" t="s">
        <v>126</v>
      </c>
      <c r="B43">
        <f>list!G43</f>
        <v>0</v>
      </c>
      <c r="C43" t="e">
        <f>осн!M43</f>
        <v>#REF!</v>
      </c>
      <c r="D43" t="s">
        <v>127</v>
      </c>
    </row>
    <row r="44" spans="1:6" x14ac:dyDescent="0.25">
      <c r="A44" t="s">
        <v>126</v>
      </c>
      <c r="B44">
        <f>list!G44</f>
        <v>0</v>
      </c>
      <c r="C44" t="e">
        <f>осн!M44</f>
        <v>#REF!</v>
      </c>
      <c r="D44" t="s">
        <v>127</v>
      </c>
    </row>
    <row r="45" spans="1:6" x14ac:dyDescent="0.25">
      <c r="A45" t="s">
        <v>126</v>
      </c>
      <c r="B45">
        <f>list!G45</f>
        <v>0</v>
      </c>
      <c r="C45" t="e">
        <f>осн!M45</f>
        <v>#REF!</v>
      </c>
      <c r="D45" t="s">
        <v>127</v>
      </c>
    </row>
    <row r="46" spans="1:6" x14ac:dyDescent="0.25">
      <c r="A46" t="s">
        <v>126</v>
      </c>
      <c r="B46">
        <f>list!G46</f>
        <v>0</v>
      </c>
      <c r="C46" t="e">
        <f>осн!M46</f>
        <v>#REF!</v>
      </c>
      <c r="D46" t="s">
        <v>127</v>
      </c>
    </row>
    <row r="47" spans="1:6" x14ac:dyDescent="0.25">
      <c r="A47" t="s">
        <v>126</v>
      </c>
      <c r="B47">
        <f>list!G47</f>
        <v>0</v>
      </c>
      <c r="C47" t="e">
        <f>осн!M47</f>
        <v>#REF!</v>
      </c>
      <c r="D47" t="s">
        <v>127</v>
      </c>
    </row>
    <row r="48" spans="1:6" x14ac:dyDescent="0.25">
      <c r="A48" t="s">
        <v>126</v>
      </c>
      <c r="B48">
        <f>list!G48</f>
        <v>0</v>
      </c>
      <c r="C48" t="e">
        <f>осн!M48</f>
        <v>#REF!</v>
      </c>
      <c r="D48" t="s">
        <v>127</v>
      </c>
    </row>
    <row r="49" spans="1:4" x14ac:dyDescent="0.25">
      <c r="A49" t="s">
        <v>126</v>
      </c>
      <c r="B49">
        <f>list!G49</f>
        <v>0</v>
      </c>
      <c r="C49" t="e">
        <f>осн!M49</f>
        <v>#REF!</v>
      </c>
      <c r="D49" t="s">
        <v>127</v>
      </c>
    </row>
    <row r="50" spans="1:4" x14ac:dyDescent="0.25">
      <c r="A50" t="s">
        <v>126</v>
      </c>
      <c r="B50">
        <f>list!G50</f>
        <v>0</v>
      </c>
      <c r="C50" t="e">
        <f>осн!M50</f>
        <v>#REF!</v>
      </c>
      <c r="D50" t="s">
        <v>127</v>
      </c>
    </row>
    <row r="51" spans="1:4" x14ac:dyDescent="0.25">
      <c r="A51" t="s">
        <v>126</v>
      </c>
      <c r="B51">
        <f>list!G51</f>
        <v>0</v>
      </c>
      <c r="C51" t="e">
        <f>осн!M51</f>
        <v>#REF!</v>
      </c>
      <c r="D51" t="s">
        <v>127</v>
      </c>
    </row>
    <row r="52" spans="1:4" x14ac:dyDescent="0.25">
      <c r="A52" t="s">
        <v>126</v>
      </c>
      <c r="B52">
        <f>list!G52</f>
        <v>0</v>
      </c>
      <c r="C52" t="e">
        <f>осн!M52</f>
        <v>#REF!</v>
      </c>
      <c r="D52" t="s">
        <v>127</v>
      </c>
    </row>
    <row r="53" spans="1:4" x14ac:dyDescent="0.25">
      <c r="A53" t="s">
        <v>126</v>
      </c>
      <c r="B53">
        <f>list!G53</f>
        <v>0</v>
      </c>
      <c r="C53" t="e">
        <f>осн!M53</f>
        <v>#REF!</v>
      </c>
      <c r="D53" t="s">
        <v>127</v>
      </c>
    </row>
    <row r="54" spans="1:4" x14ac:dyDescent="0.25">
      <c r="A54" t="s">
        <v>126</v>
      </c>
      <c r="B54">
        <f>list!G54</f>
        <v>0</v>
      </c>
      <c r="C54" t="e">
        <f>осн!M54</f>
        <v>#REF!</v>
      </c>
      <c r="D54" t="s">
        <v>127</v>
      </c>
    </row>
    <row r="55" spans="1:4" x14ac:dyDescent="0.25">
      <c r="A55" t="s">
        <v>126</v>
      </c>
      <c r="B55">
        <f>list!G55</f>
        <v>0</v>
      </c>
      <c r="C55" t="e">
        <f>осн!M55</f>
        <v>#REF!</v>
      </c>
      <c r="D55" t="s">
        <v>127</v>
      </c>
    </row>
    <row r="56" spans="1:4" x14ac:dyDescent="0.25">
      <c r="A56" t="s">
        <v>126</v>
      </c>
      <c r="B56">
        <f>list!G56</f>
        <v>0</v>
      </c>
      <c r="C56" t="e">
        <f>осн!M56</f>
        <v>#REF!</v>
      </c>
      <c r="D56" t="s">
        <v>127</v>
      </c>
    </row>
    <row r="57" spans="1:4" x14ac:dyDescent="0.25">
      <c r="A57" t="s">
        <v>126</v>
      </c>
      <c r="B57">
        <f>list!G57</f>
        <v>0</v>
      </c>
      <c r="C57" t="e">
        <f>осн!M57</f>
        <v>#REF!</v>
      </c>
      <c r="D57" t="s">
        <v>127</v>
      </c>
    </row>
    <row r="58" spans="1:4" x14ac:dyDescent="0.25">
      <c r="A58" t="s">
        <v>126</v>
      </c>
      <c r="B58">
        <f>list!G58</f>
        <v>0</v>
      </c>
      <c r="C58" t="e">
        <f>осн!M58</f>
        <v>#REF!</v>
      </c>
      <c r="D58" t="s">
        <v>127</v>
      </c>
    </row>
    <row r="59" spans="1:4" x14ac:dyDescent="0.25">
      <c r="A59" t="s">
        <v>126</v>
      </c>
      <c r="B59">
        <f>list!G59</f>
        <v>0</v>
      </c>
      <c r="C59" t="e">
        <f>осн!M59</f>
        <v>#REF!</v>
      </c>
      <c r="D59" t="s">
        <v>127</v>
      </c>
    </row>
    <row r="60" spans="1:4" x14ac:dyDescent="0.25">
      <c r="A60" t="s">
        <v>126</v>
      </c>
      <c r="B60">
        <f>list!G60</f>
        <v>0</v>
      </c>
      <c r="C60" t="e">
        <f>осн!M60</f>
        <v>#REF!</v>
      </c>
      <c r="D60" t="s">
        <v>127</v>
      </c>
    </row>
    <row r="61" spans="1:4" x14ac:dyDescent="0.25">
      <c r="A61" t="s">
        <v>126</v>
      </c>
      <c r="B61">
        <f>list!G61</f>
        <v>0</v>
      </c>
      <c r="C61" t="e">
        <f>осн!M61</f>
        <v>#REF!</v>
      </c>
      <c r="D61" t="s">
        <v>127</v>
      </c>
    </row>
    <row r="62" spans="1:4" x14ac:dyDescent="0.25">
      <c r="A62" t="s">
        <v>126</v>
      </c>
      <c r="B62">
        <f>list!G62</f>
        <v>0</v>
      </c>
      <c r="C62" t="e">
        <f>осн!M62</f>
        <v>#REF!</v>
      </c>
      <c r="D62" t="s">
        <v>127</v>
      </c>
    </row>
    <row r="63" spans="1:4" x14ac:dyDescent="0.25">
      <c r="A63" t="s">
        <v>126</v>
      </c>
      <c r="B63">
        <f>list!G63</f>
        <v>0</v>
      </c>
      <c r="C63" t="e">
        <f>осн!M63</f>
        <v>#REF!</v>
      </c>
      <c r="D63" t="s">
        <v>127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4"/>
  <sheetViews>
    <sheetView workbookViewId="0">
      <selection activeCell="V1" sqref="V1:V42"/>
    </sheetView>
  </sheetViews>
  <sheetFormatPr defaultRowHeight="15" x14ac:dyDescent="0.25"/>
  <cols>
    <col min="6" max="6" width="9.140625" style="36"/>
  </cols>
  <sheetData>
    <row r="1" spans="1:6" x14ac:dyDescent="0.25">
      <c r="A1" s="18" t="s">
        <v>111</v>
      </c>
      <c r="B1" s="18" t="s">
        <v>128</v>
      </c>
      <c r="C1" s="18" t="s">
        <v>132</v>
      </c>
      <c r="D1" s="18" t="s">
        <v>114</v>
      </c>
      <c r="E1" s="18" t="s">
        <v>123</v>
      </c>
    </row>
    <row r="2" spans="1:6" x14ac:dyDescent="0.25">
      <c r="A2" t="s">
        <v>130</v>
      </c>
      <c r="B2">
        <f>form!B2</f>
        <v>28</v>
      </c>
      <c r="C2" t="e">
        <f>form!C2</f>
        <v>#REF!</v>
      </c>
      <c r="D2" t="e">
        <f>list!C2</f>
        <v>#REF!</v>
      </c>
      <c r="E2" t="s">
        <v>131</v>
      </c>
      <c r="F2" s="36" t="e">
        <f>A2&amp;B2&amp;", '"&amp;C2&amp;"', '', '"&amp;D2&amp;"',"&amp;E2</f>
        <v>#REF!</v>
      </c>
    </row>
    <row r="3" spans="1:6" x14ac:dyDescent="0.25">
      <c r="A3" t="s">
        <v>130</v>
      </c>
      <c r="B3">
        <f>form!B3</f>
        <v>29</v>
      </c>
      <c r="C3" t="e">
        <f>form!C3</f>
        <v>#REF!</v>
      </c>
      <c r="D3" t="e">
        <f>list!C3</f>
        <v>#REF!</v>
      </c>
      <c r="E3" t="s">
        <v>131</v>
      </c>
      <c r="F3" s="36" t="e">
        <f t="shared" ref="F3:F42" si="0">A3&amp;B3&amp;", '"&amp;C3&amp;"', '', '"&amp;D3&amp;"',"&amp;E3</f>
        <v>#REF!</v>
      </c>
    </row>
    <row r="4" spans="1:6" x14ac:dyDescent="0.25">
      <c r="A4" t="s">
        <v>130</v>
      </c>
      <c r="B4">
        <f>form!B4</f>
        <v>30</v>
      </c>
      <c r="C4" t="e">
        <f>form!C4</f>
        <v>#REF!</v>
      </c>
      <c r="D4" t="e">
        <f>list!C4</f>
        <v>#REF!</v>
      </c>
      <c r="E4" t="s">
        <v>131</v>
      </c>
      <c r="F4" s="36" t="e">
        <f t="shared" si="0"/>
        <v>#REF!</v>
      </c>
    </row>
    <row r="5" spans="1:6" x14ac:dyDescent="0.25">
      <c r="A5" t="s">
        <v>130</v>
      </c>
      <c r="B5">
        <f>form!B5</f>
        <v>31</v>
      </c>
      <c r="C5" t="e">
        <f>form!C5</f>
        <v>#REF!</v>
      </c>
      <c r="D5" t="e">
        <f>list!C5</f>
        <v>#REF!</v>
      </c>
      <c r="E5" t="s">
        <v>131</v>
      </c>
      <c r="F5" s="36" t="e">
        <f t="shared" si="0"/>
        <v>#REF!</v>
      </c>
    </row>
    <row r="6" spans="1:6" x14ac:dyDescent="0.25">
      <c r="A6" t="s">
        <v>130</v>
      </c>
      <c r="B6">
        <f>form!B6</f>
        <v>32</v>
      </c>
      <c r="C6" t="e">
        <f>form!C6</f>
        <v>#REF!</v>
      </c>
      <c r="D6" t="e">
        <f>list!C6</f>
        <v>#REF!</v>
      </c>
      <c r="E6" t="s">
        <v>131</v>
      </c>
      <c r="F6" s="36" t="e">
        <f t="shared" si="0"/>
        <v>#REF!</v>
      </c>
    </row>
    <row r="7" spans="1:6" x14ac:dyDescent="0.25">
      <c r="A7" t="s">
        <v>130</v>
      </c>
      <c r="B7">
        <f>form!B7</f>
        <v>33</v>
      </c>
      <c r="C7" t="e">
        <f>form!C7</f>
        <v>#REF!</v>
      </c>
      <c r="D7" t="e">
        <f>list!C7</f>
        <v>#REF!</v>
      </c>
      <c r="E7" t="s">
        <v>131</v>
      </c>
      <c r="F7" s="36" t="e">
        <f t="shared" si="0"/>
        <v>#REF!</v>
      </c>
    </row>
    <row r="8" spans="1:6" x14ac:dyDescent="0.25">
      <c r="A8" t="s">
        <v>130</v>
      </c>
      <c r="B8">
        <f>form!B8</f>
        <v>34</v>
      </c>
      <c r="C8" t="e">
        <f>form!C8</f>
        <v>#REF!</v>
      </c>
      <c r="D8" t="e">
        <f>list!C8</f>
        <v>#REF!</v>
      </c>
      <c r="E8" t="s">
        <v>131</v>
      </c>
      <c r="F8" s="36" t="e">
        <f t="shared" si="0"/>
        <v>#REF!</v>
      </c>
    </row>
    <row r="9" spans="1:6" x14ac:dyDescent="0.25">
      <c r="A9" t="s">
        <v>130</v>
      </c>
      <c r="B9">
        <f>form!B9</f>
        <v>35</v>
      </c>
      <c r="C9" t="e">
        <f>form!C9</f>
        <v>#REF!</v>
      </c>
      <c r="D9" t="e">
        <f>list!C9</f>
        <v>#REF!</v>
      </c>
      <c r="E9" t="s">
        <v>131</v>
      </c>
      <c r="F9" s="36" t="e">
        <f t="shared" si="0"/>
        <v>#REF!</v>
      </c>
    </row>
    <row r="10" spans="1:6" x14ac:dyDescent="0.25">
      <c r="A10" t="s">
        <v>130</v>
      </c>
      <c r="B10">
        <f>form!B10</f>
        <v>36</v>
      </c>
      <c r="C10" t="e">
        <f>form!C10</f>
        <v>#REF!</v>
      </c>
      <c r="D10" t="e">
        <f>list!C10</f>
        <v>#REF!</v>
      </c>
      <c r="E10" t="s">
        <v>131</v>
      </c>
      <c r="F10" s="36" t="e">
        <f t="shared" si="0"/>
        <v>#REF!</v>
      </c>
    </row>
    <row r="11" spans="1:6" x14ac:dyDescent="0.25">
      <c r="A11" t="s">
        <v>130</v>
      </c>
      <c r="B11">
        <f>form!B11</f>
        <v>37</v>
      </c>
      <c r="C11" t="e">
        <f>form!C11</f>
        <v>#REF!</v>
      </c>
      <c r="D11" t="e">
        <f>list!C11</f>
        <v>#REF!</v>
      </c>
      <c r="E11" t="s">
        <v>131</v>
      </c>
      <c r="F11" s="36" t="e">
        <f t="shared" si="0"/>
        <v>#REF!</v>
      </c>
    </row>
    <row r="12" spans="1:6" x14ac:dyDescent="0.25">
      <c r="A12" t="s">
        <v>130</v>
      </c>
      <c r="B12">
        <f>form!B12</f>
        <v>38</v>
      </c>
      <c r="C12" t="e">
        <f>form!C12</f>
        <v>#REF!</v>
      </c>
      <c r="D12" t="e">
        <f>list!C12</f>
        <v>#REF!</v>
      </c>
      <c r="E12" t="s">
        <v>131</v>
      </c>
      <c r="F12" s="36" t="e">
        <f t="shared" si="0"/>
        <v>#REF!</v>
      </c>
    </row>
    <row r="13" spans="1:6" x14ac:dyDescent="0.25">
      <c r="A13" t="s">
        <v>130</v>
      </c>
      <c r="B13">
        <f>form!B13</f>
        <v>39</v>
      </c>
      <c r="C13" t="e">
        <f>form!C13</f>
        <v>#REF!</v>
      </c>
      <c r="D13" t="e">
        <f>list!C13</f>
        <v>#REF!</v>
      </c>
      <c r="E13" t="s">
        <v>131</v>
      </c>
      <c r="F13" s="36" t="e">
        <f t="shared" si="0"/>
        <v>#REF!</v>
      </c>
    </row>
    <row r="14" spans="1:6" x14ac:dyDescent="0.25">
      <c r="A14" t="s">
        <v>130</v>
      </c>
      <c r="B14">
        <f>form!B14</f>
        <v>40</v>
      </c>
      <c r="C14" t="e">
        <f>form!C14</f>
        <v>#REF!</v>
      </c>
      <c r="D14" t="e">
        <f>list!C14</f>
        <v>#REF!</v>
      </c>
      <c r="E14" t="s">
        <v>131</v>
      </c>
      <c r="F14" s="36" t="e">
        <f t="shared" si="0"/>
        <v>#REF!</v>
      </c>
    </row>
    <row r="15" spans="1:6" x14ac:dyDescent="0.25">
      <c r="A15" t="s">
        <v>130</v>
      </c>
      <c r="B15">
        <f>form!B15</f>
        <v>41</v>
      </c>
      <c r="C15" t="e">
        <f>form!C15</f>
        <v>#REF!</v>
      </c>
      <c r="D15" t="e">
        <f>list!C15</f>
        <v>#REF!</v>
      </c>
      <c r="E15" t="s">
        <v>131</v>
      </c>
      <c r="F15" s="36" t="e">
        <f t="shared" si="0"/>
        <v>#REF!</v>
      </c>
    </row>
    <row r="16" spans="1:6" x14ac:dyDescent="0.25">
      <c r="A16" t="s">
        <v>130</v>
      </c>
      <c r="B16">
        <f>form!B16</f>
        <v>42</v>
      </c>
      <c r="C16" t="e">
        <f>form!C16</f>
        <v>#REF!</v>
      </c>
      <c r="D16" t="e">
        <f>list!C16</f>
        <v>#REF!</v>
      </c>
      <c r="E16" t="s">
        <v>131</v>
      </c>
      <c r="F16" s="36" t="e">
        <f t="shared" si="0"/>
        <v>#REF!</v>
      </c>
    </row>
    <row r="17" spans="1:6" x14ac:dyDescent="0.25">
      <c r="A17" t="s">
        <v>130</v>
      </c>
      <c r="B17">
        <f>form!B17</f>
        <v>43</v>
      </c>
      <c r="C17" t="e">
        <f>form!C17</f>
        <v>#REF!</v>
      </c>
      <c r="D17" t="e">
        <f>list!C17</f>
        <v>#REF!</v>
      </c>
      <c r="E17" t="s">
        <v>131</v>
      </c>
      <c r="F17" s="36" t="e">
        <f t="shared" si="0"/>
        <v>#REF!</v>
      </c>
    </row>
    <row r="18" spans="1:6" x14ac:dyDescent="0.25">
      <c r="A18" t="s">
        <v>130</v>
      </c>
      <c r="B18">
        <f>form!B18</f>
        <v>44</v>
      </c>
      <c r="C18" t="e">
        <f>form!C18</f>
        <v>#REF!</v>
      </c>
      <c r="D18" t="e">
        <f>list!C18</f>
        <v>#REF!</v>
      </c>
      <c r="E18" t="s">
        <v>131</v>
      </c>
      <c r="F18" s="36" t="e">
        <f t="shared" si="0"/>
        <v>#REF!</v>
      </c>
    </row>
    <row r="19" spans="1:6" x14ac:dyDescent="0.25">
      <c r="A19" t="s">
        <v>130</v>
      </c>
      <c r="B19">
        <f>form!B19</f>
        <v>45</v>
      </c>
      <c r="C19" t="e">
        <f>form!C19</f>
        <v>#REF!</v>
      </c>
      <c r="D19" t="e">
        <f>list!C19</f>
        <v>#REF!</v>
      </c>
      <c r="E19" t="s">
        <v>131</v>
      </c>
      <c r="F19" s="36" t="e">
        <f t="shared" si="0"/>
        <v>#REF!</v>
      </c>
    </row>
    <row r="20" spans="1:6" x14ac:dyDescent="0.25">
      <c r="A20" t="s">
        <v>130</v>
      </c>
      <c r="B20">
        <f>form!B20</f>
        <v>46</v>
      </c>
      <c r="C20" t="e">
        <f>form!C20</f>
        <v>#REF!</v>
      </c>
      <c r="D20" t="e">
        <f>list!C20</f>
        <v>#REF!</v>
      </c>
      <c r="E20" t="s">
        <v>131</v>
      </c>
      <c r="F20" s="36" t="e">
        <f t="shared" si="0"/>
        <v>#REF!</v>
      </c>
    </row>
    <row r="21" spans="1:6" x14ac:dyDescent="0.25">
      <c r="A21" t="s">
        <v>130</v>
      </c>
      <c r="B21">
        <f>form!B21</f>
        <v>47</v>
      </c>
      <c r="C21" t="e">
        <f>form!C21</f>
        <v>#REF!</v>
      </c>
      <c r="D21" t="e">
        <f>list!C21</f>
        <v>#REF!</v>
      </c>
      <c r="E21" t="s">
        <v>131</v>
      </c>
      <c r="F21" s="36" t="e">
        <f t="shared" si="0"/>
        <v>#REF!</v>
      </c>
    </row>
    <row r="22" spans="1:6" x14ac:dyDescent="0.25">
      <c r="A22" t="s">
        <v>130</v>
      </c>
      <c r="B22">
        <f>form!B22</f>
        <v>48</v>
      </c>
      <c r="C22" t="e">
        <f>form!C22</f>
        <v>#REF!</v>
      </c>
      <c r="D22" t="e">
        <f>list!C22</f>
        <v>#REF!</v>
      </c>
      <c r="E22" t="s">
        <v>131</v>
      </c>
      <c r="F22" s="36" t="e">
        <f t="shared" si="0"/>
        <v>#REF!</v>
      </c>
    </row>
    <row r="23" spans="1:6" x14ac:dyDescent="0.25">
      <c r="A23" t="s">
        <v>130</v>
      </c>
      <c r="B23">
        <f>form!B23</f>
        <v>49</v>
      </c>
      <c r="C23" t="e">
        <f>form!C23</f>
        <v>#REF!</v>
      </c>
      <c r="D23" t="e">
        <f>list!C23</f>
        <v>#REF!</v>
      </c>
      <c r="E23" t="s">
        <v>131</v>
      </c>
      <c r="F23" s="36" t="e">
        <f t="shared" si="0"/>
        <v>#REF!</v>
      </c>
    </row>
    <row r="24" spans="1:6" x14ac:dyDescent="0.25">
      <c r="A24" t="s">
        <v>130</v>
      </c>
      <c r="B24">
        <f>form!B24</f>
        <v>50</v>
      </c>
      <c r="C24" t="e">
        <f>form!C24</f>
        <v>#REF!</v>
      </c>
      <c r="D24" t="e">
        <f>list!C24</f>
        <v>#REF!</v>
      </c>
      <c r="E24" t="s">
        <v>131</v>
      </c>
      <c r="F24" s="36" t="e">
        <f t="shared" si="0"/>
        <v>#REF!</v>
      </c>
    </row>
    <row r="25" spans="1:6" x14ac:dyDescent="0.25">
      <c r="A25" t="s">
        <v>130</v>
      </c>
      <c r="B25">
        <f>form!B25</f>
        <v>51</v>
      </c>
      <c r="C25" t="e">
        <f>form!C25</f>
        <v>#REF!</v>
      </c>
      <c r="D25" t="e">
        <f>list!C25</f>
        <v>#REF!</v>
      </c>
      <c r="E25" t="s">
        <v>131</v>
      </c>
      <c r="F25" s="36" t="e">
        <f t="shared" si="0"/>
        <v>#REF!</v>
      </c>
    </row>
    <row r="26" spans="1:6" x14ac:dyDescent="0.25">
      <c r="A26" t="s">
        <v>130</v>
      </c>
      <c r="B26">
        <f>form!B26</f>
        <v>52</v>
      </c>
      <c r="C26" t="e">
        <f>form!C26</f>
        <v>#REF!</v>
      </c>
      <c r="D26" t="e">
        <f>list!C26</f>
        <v>#REF!</v>
      </c>
      <c r="E26" t="s">
        <v>131</v>
      </c>
      <c r="F26" s="36" t="e">
        <f t="shared" si="0"/>
        <v>#REF!</v>
      </c>
    </row>
    <row r="27" spans="1:6" x14ac:dyDescent="0.25">
      <c r="A27" t="s">
        <v>130</v>
      </c>
      <c r="B27">
        <f>form!B27</f>
        <v>53</v>
      </c>
      <c r="C27" t="e">
        <f>form!C27</f>
        <v>#REF!</v>
      </c>
      <c r="D27" t="e">
        <f>list!C27</f>
        <v>#REF!</v>
      </c>
      <c r="E27" t="s">
        <v>131</v>
      </c>
      <c r="F27" s="36" t="e">
        <f t="shared" si="0"/>
        <v>#REF!</v>
      </c>
    </row>
    <row r="28" spans="1:6" x14ac:dyDescent="0.25">
      <c r="A28" t="s">
        <v>130</v>
      </c>
      <c r="B28">
        <f>form!B28</f>
        <v>54</v>
      </c>
      <c r="C28" t="e">
        <f>form!C28</f>
        <v>#REF!</v>
      </c>
      <c r="D28" t="e">
        <f>list!C28</f>
        <v>#REF!</v>
      </c>
      <c r="E28" t="s">
        <v>131</v>
      </c>
      <c r="F28" s="36" t="e">
        <f t="shared" si="0"/>
        <v>#REF!</v>
      </c>
    </row>
    <row r="29" spans="1:6" x14ac:dyDescent="0.25">
      <c r="A29" t="s">
        <v>130</v>
      </c>
      <c r="B29">
        <f>form!B29</f>
        <v>55</v>
      </c>
      <c r="C29" t="e">
        <f>form!C29</f>
        <v>#REF!</v>
      </c>
      <c r="D29" t="e">
        <f>list!C29</f>
        <v>#REF!</v>
      </c>
      <c r="E29" t="s">
        <v>131</v>
      </c>
      <c r="F29" s="36" t="e">
        <f t="shared" si="0"/>
        <v>#REF!</v>
      </c>
    </row>
    <row r="30" spans="1:6" x14ac:dyDescent="0.25">
      <c r="A30" t="s">
        <v>130</v>
      </c>
      <c r="B30">
        <f>form!B30</f>
        <v>56</v>
      </c>
      <c r="C30" t="e">
        <f>form!C30</f>
        <v>#REF!</v>
      </c>
      <c r="D30" t="e">
        <f>list!C30</f>
        <v>#REF!</v>
      </c>
      <c r="E30" t="s">
        <v>131</v>
      </c>
      <c r="F30" s="36" t="e">
        <f t="shared" si="0"/>
        <v>#REF!</v>
      </c>
    </row>
    <row r="31" spans="1:6" x14ac:dyDescent="0.25">
      <c r="A31" t="s">
        <v>130</v>
      </c>
      <c r="B31">
        <f>form!B31</f>
        <v>57</v>
      </c>
      <c r="C31" t="e">
        <f>form!C31</f>
        <v>#REF!</v>
      </c>
      <c r="D31" t="e">
        <f>list!C31</f>
        <v>#REF!</v>
      </c>
      <c r="E31" t="s">
        <v>131</v>
      </c>
      <c r="F31" s="36" t="e">
        <f t="shared" si="0"/>
        <v>#REF!</v>
      </c>
    </row>
    <row r="32" spans="1:6" x14ac:dyDescent="0.25">
      <c r="A32" t="s">
        <v>130</v>
      </c>
      <c r="B32">
        <f>form!B32</f>
        <v>58</v>
      </c>
      <c r="C32" t="e">
        <f>form!C32</f>
        <v>#REF!</v>
      </c>
      <c r="D32" t="e">
        <f>list!C32</f>
        <v>#REF!</v>
      </c>
      <c r="E32" t="s">
        <v>131</v>
      </c>
      <c r="F32" s="36" t="e">
        <f t="shared" si="0"/>
        <v>#REF!</v>
      </c>
    </row>
    <row r="33" spans="1:6" x14ac:dyDescent="0.25">
      <c r="A33" t="s">
        <v>130</v>
      </c>
      <c r="B33">
        <f>form!B33</f>
        <v>59</v>
      </c>
      <c r="C33" t="e">
        <f>form!C33</f>
        <v>#REF!</v>
      </c>
      <c r="D33" t="e">
        <f>list!C33</f>
        <v>#REF!</v>
      </c>
      <c r="E33" t="s">
        <v>131</v>
      </c>
      <c r="F33" s="36" t="e">
        <f t="shared" si="0"/>
        <v>#REF!</v>
      </c>
    </row>
    <row r="34" spans="1:6" x14ac:dyDescent="0.25">
      <c r="A34" t="s">
        <v>130</v>
      </c>
      <c r="B34">
        <f>form!B34</f>
        <v>60</v>
      </c>
      <c r="C34" t="e">
        <f>form!C34</f>
        <v>#REF!</v>
      </c>
      <c r="D34" t="e">
        <f>list!C34</f>
        <v>#REF!</v>
      </c>
      <c r="E34" t="s">
        <v>131</v>
      </c>
      <c r="F34" s="36" t="e">
        <f t="shared" si="0"/>
        <v>#REF!</v>
      </c>
    </row>
    <row r="35" spans="1:6" x14ac:dyDescent="0.25">
      <c r="A35" t="s">
        <v>130</v>
      </c>
      <c r="B35">
        <f>form!B35</f>
        <v>61</v>
      </c>
      <c r="C35" t="e">
        <f>form!C35</f>
        <v>#REF!</v>
      </c>
      <c r="D35" t="e">
        <f>list!C35</f>
        <v>#REF!</v>
      </c>
      <c r="E35" t="s">
        <v>131</v>
      </c>
      <c r="F35" s="36" t="e">
        <f t="shared" si="0"/>
        <v>#REF!</v>
      </c>
    </row>
    <row r="36" spans="1:6" x14ac:dyDescent="0.25">
      <c r="A36" t="s">
        <v>130</v>
      </c>
      <c r="B36">
        <f>form!B36</f>
        <v>62</v>
      </c>
      <c r="C36" t="e">
        <f>form!C36</f>
        <v>#REF!</v>
      </c>
      <c r="D36" t="e">
        <f>list!C36</f>
        <v>#REF!</v>
      </c>
      <c r="E36" t="s">
        <v>131</v>
      </c>
      <c r="F36" s="36" t="e">
        <f t="shared" si="0"/>
        <v>#REF!</v>
      </c>
    </row>
    <row r="37" spans="1:6" x14ac:dyDescent="0.25">
      <c r="A37" t="s">
        <v>130</v>
      </c>
      <c r="B37">
        <f>form!B37</f>
        <v>63</v>
      </c>
      <c r="C37" t="e">
        <f>form!C37</f>
        <v>#REF!</v>
      </c>
      <c r="D37" t="e">
        <f>list!C37</f>
        <v>#REF!</v>
      </c>
      <c r="E37" t="s">
        <v>131</v>
      </c>
      <c r="F37" s="36" t="e">
        <f t="shared" si="0"/>
        <v>#REF!</v>
      </c>
    </row>
    <row r="38" spans="1:6" x14ac:dyDescent="0.25">
      <c r="A38" t="s">
        <v>130</v>
      </c>
      <c r="B38">
        <f>form!B38</f>
        <v>64</v>
      </c>
      <c r="C38" t="e">
        <f>form!C38</f>
        <v>#REF!</v>
      </c>
      <c r="D38" t="e">
        <f>list!C38</f>
        <v>#REF!</v>
      </c>
      <c r="E38" t="s">
        <v>131</v>
      </c>
      <c r="F38" s="36" t="e">
        <f t="shared" si="0"/>
        <v>#REF!</v>
      </c>
    </row>
    <row r="39" spans="1:6" x14ac:dyDescent="0.25">
      <c r="A39" t="s">
        <v>130</v>
      </c>
      <c r="B39">
        <f>form!B39</f>
        <v>65</v>
      </c>
      <c r="C39" t="e">
        <f>form!C39</f>
        <v>#REF!</v>
      </c>
      <c r="D39" t="e">
        <f>list!C39</f>
        <v>#REF!</v>
      </c>
      <c r="E39" t="s">
        <v>131</v>
      </c>
      <c r="F39" s="36" t="e">
        <f t="shared" si="0"/>
        <v>#REF!</v>
      </c>
    </row>
    <row r="40" spans="1:6" x14ac:dyDescent="0.25">
      <c r="A40" t="s">
        <v>130</v>
      </c>
      <c r="B40">
        <f>form!B40</f>
        <v>66</v>
      </c>
      <c r="C40" t="e">
        <f>form!C40</f>
        <v>#REF!</v>
      </c>
      <c r="D40" t="e">
        <f>list!C40</f>
        <v>#REF!</v>
      </c>
      <c r="E40" t="s">
        <v>131</v>
      </c>
      <c r="F40" s="36" t="e">
        <f t="shared" si="0"/>
        <v>#REF!</v>
      </c>
    </row>
    <row r="41" spans="1:6" x14ac:dyDescent="0.25">
      <c r="A41" t="s">
        <v>130</v>
      </c>
      <c r="B41">
        <f>form!B41</f>
        <v>67</v>
      </c>
      <c r="C41" t="e">
        <f>form!C41</f>
        <v>#REF!</v>
      </c>
      <c r="D41" t="e">
        <f>list!C41</f>
        <v>#REF!</v>
      </c>
      <c r="E41" t="s">
        <v>131</v>
      </c>
      <c r="F41" s="36" t="e">
        <f t="shared" si="0"/>
        <v>#REF!</v>
      </c>
    </row>
    <row r="42" spans="1:6" x14ac:dyDescent="0.25">
      <c r="A42" t="s">
        <v>130</v>
      </c>
      <c r="B42">
        <f>form!B42</f>
        <v>68</v>
      </c>
      <c r="C42" t="e">
        <f>form!C42</f>
        <v>#REF!</v>
      </c>
      <c r="D42" t="e">
        <f>list!C42</f>
        <v>#REF!</v>
      </c>
      <c r="E42" t="s">
        <v>131</v>
      </c>
      <c r="F42" s="36" t="e">
        <f t="shared" si="0"/>
        <v>#REF!</v>
      </c>
    </row>
    <row r="43" spans="1:6" x14ac:dyDescent="0.25">
      <c r="A43" t="s">
        <v>130</v>
      </c>
      <c r="B43">
        <f>form!B43</f>
        <v>0</v>
      </c>
      <c r="C43" t="e">
        <f>form!C43</f>
        <v>#REF!</v>
      </c>
      <c r="D43">
        <f>list!C43</f>
        <v>0</v>
      </c>
      <c r="E43" t="s">
        <v>131</v>
      </c>
    </row>
    <row r="44" spans="1:6" x14ac:dyDescent="0.25">
      <c r="A44" t="s">
        <v>130</v>
      </c>
      <c r="B44">
        <f>form!B44</f>
        <v>0</v>
      </c>
      <c r="C44" t="e">
        <f>form!C44</f>
        <v>#REF!</v>
      </c>
      <c r="D44">
        <f>list!C44</f>
        <v>0</v>
      </c>
      <c r="E44" t="s">
        <v>131</v>
      </c>
    </row>
    <row r="45" spans="1:6" x14ac:dyDescent="0.25">
      <c r="A45" t="s">
        <v>130</v>
      </c>
      <c r="B45">
        <f>form!B45</f>
        <v>0</v>
      </c>
      <c r="C45" t="e">
        <f>form!C45</f>
        <v>#REF!</v>
      </c>
      <c r="D45">
        <f>list!C45</f>
        <v>0</v>
      </c>
      <c r="E45" t="s">
        <v>131</v>
      </c>
    </row>
    <row r="46" spans="1:6" x14ac:dyDescent="0.25">
      <c r="A46" t="s">
        <v>130</v>
      </c>
      <c r="B46">
        <f>form!B46</f>
        <v>0</v>
      </c>
      <c r="C46" t="e">
        <f>form!C46</f>
        <v>#REF!</v>
      </c>
      <c r="D46">
        <f>list!C46</f>
        <v>0</v>
      </c>
      <c r="E46" t="s">
        <v>131</v>
      </c>
    </row>
    <row r="47" spans="1:6" x14ac:dyDescent="0.25">
      <c r="A47" t="s">
        <v>130</v>
      </c>
      <c r="B47">
        <f>form!B47</f>
        <v>0</v>
      </c>
      <c r="C47" t="e">
        <f>form!C47</f>
        <v>#REF!</v>
      </c>
      <c r="D47">
        <f>list!C47</f>
        <v>0</v>
      </c>
      <c r="E47" t="s">
        <v>131</v>
      </c>
    </row>
    <row r="48" spans="1:6" x14ac:dyDescent="0.25">
      <c r="A48" t="s">
        <v>130</v>
      </c>
      <c r="B48">
        <f>form!B48</f>
        <v>0</v>
      </c>
      <c r="C48" t="e">
        <f>form!C48</f>
        <v>#REF!</v>
      </c>
      <c r="D48">
        <f>list!C48</f>
        <v>0</v>
      </c>
      <c r="E48" t="s">
        <v>131</v>
      </c>
    </row>
    <row r="49" spans="1:5" x14ac:dyDescent="0.25">
      <c r="A49" t="s">
        <v>130</v>
      </c>
      <c r="B49">
        <f>form!B49</f>
        <v>0</v>
      </c>
      <c r="C49" t="e">
        <f>form!C49</f>
        <v>#REF!</v>
      </c>
      <c r="D49">
        <f>list!C49</f>
        <v>0</v>
      </c>
      <c r="E49" t="s">
        <v>131</v>
      </c>
    </row>
    <row r="50" spans="1:5" x14ac:dyDescent="0.25">
      <c r="A50" t="s">
        <v>130</v>
      </c>
      <c r="B50">
        <f>form!B50</f>
        <v>0</v>
      </c>
      <c r="C50" t="e">
        <f>form!C50</f>
        <v>#REF!</v>
      </c>
      <c r="D50">
        <f>list!C50</f>
        <v>0</v>
      </c>
      <c r="E50" t="s">
        <v>131</v>
      </c>
    </row>
    <row r="51" spans="1:5" x14ac:dyDescent="0.25">
      <c r="A51" t="s">
        <v>130</v>
      </c>
      <c r="B51">
        <f>form!B51</f>
        <v>0</v>
      </c>
      <c r="C51" t="e">
        <f>form!C51</f>
        <v>#REF!</v>
      </c>
      <c r="D51">
        <f>list!C51</f>
        <v>0</v>
      </c>
      <c r="E51" t="s">
        <v>131</v>
      </c>
    </row>
    <row r="52" spans="1:5" x14ac:dyDescent="0.25">
      <c r="A52" t="s">
        <v>130</v>
      </c>
      <c r="B52">
        <f>form!B52</f>
        <v>0</v>
      </c>
      <c r="C52" t="e">
        <f>form!C52</f>
        <v>#REF!</v>
      </c>
      <c r="D52">
        <f>list!C52</f>
        <v>0</v>
      </c>
      <c r="E52" t="s">
        <v>131</v>
      </c>
    </row>
    <row r="53" spans="1:5" x14ac:dyDescent="0.25">
      <c r="A53" t="s">
        <v>130</v>
      </c>
      <c r="B53">
        <f>form!B53</f>
        <v>0</v>
      </c>
      <c r="C53" t="e">
        <f>form!C53</f>
        <v>#REF!</v>
      </c>
      <c r="D53">
        <f>list!C53</f>
        <v>0</v>
      </c>
      <c r="E53" t="s">
        <v>131</v>
      </c>
    </row>
    <row r="54" spans="1:5" x14ac:dyDescent="0.25">
      <c r="A54" t="s">
        <v>130</v>
      </c>
      <c r="B54">
        <f>form!B54</f>
        <v>0</v>
      </c>
      <c r="C54" t="e">
        <f>form!C54</f>
        <v>#REF!</v>
      </c>
      <c r="D54">
        <f>list!C54</f>
        <v>0</v>
      </c>
      <c r="E54" t="s">
        <v>131</v>
      </c>
    </row>
    <row r="55" spans="1:5" x14ac:dyDescent="0.25">
      <c r="A55" t="s">
        <v>130</v>
      </c>
      <c r="B55">
        <f>form!B55</f>
        <v>0</v>
      </c>
      <c r="C55" t="e">
        <f>form!C55</f>
        <v>#REF!</v>
      </c>
      <c r="D55">
        <f>list!C55</f>
        <v>0</v>
      </c>
      <c r="E55" t="s">
        <v>131</v>
      </c>
    </row>
    <row r="56" spans="1:5" x14ac:dyDescent="0.25">
      <c r="A56" t="s">
        <v>130</v>
      </c>
      <c r="B56">
        <f>form!B56</f>
        <v>0</v>
      </c>
      <c r="C56" t="e">
        <f>form!C56</f>
        <v>#REF!</v>
      </c>
      <c r="D56">
        <f>list!C56</f>
        <v>0</v>
      </c>
      <c r="E56" t="s">
        <v>131</v>
      </c>
    </row>
    <row r="57" spans="1:5" x14ac:dyDescent="0.25">
      <c r="A57" t="s">
        <v>130</v>
      </c>
      <c r="B57">
        <f>form!B57</f>
        <v>0</v>
      </c>
      <c r="C57" t="e">
        <f>form!C57</f>
        <v>#REF!</v>
      </c>
      <c r="D57">
        <f>list!C57</f>
        <v>0</v>
      </c>
      <c r="E57" t="s">
        <v>131</v>
      </c>
    </row>
    <row r="58" spans="1:5" x14ac:dyDescent="0.25">
      <c r="A58" t="s">
        <v>130</v>
      </c>
      <c r="B58">
        <f>form!B58</f>
        <v>0</v>
      </c>
      <c r="C58" t="e">
        <f>form!C58</f>
        <v>#REF!</v>
      </c>
      <c r="D58">
        <f>list!C58</f>
        <v>0</v>
      </c>
      <c r="E58" t="s">
        <v>131</v>
      </c>
    </row>
    <row r="59" spans="1:5" x14ac:dyDescent="0.25">
      <c r="A59" t="s">
        <v>130</v>
      </c>
      <c r="B59">
        <f>form!B59</f>
        <v>0</v>
      </c>
      <c r="C59" t="e">
        <f>form!C59</f>
        <v>#REF!</v>
      </c>
      <c r="D59">
        <f>list!C59</f>
        <v>0</v>
      </c>
      <c r="E59" t="s">
        <v>131</v>
      </c>
    </row>
    <row r="60" spans="1:5" x14ac:dyDescent="0.25">
      <c r="A60" t="s">
        <v>130</v>
      </c>
      <c r="B60">
        <f>form!B60</f>
        <v>0</v>
      </c>
      <c r="C60" t="e">
        <f>form!C60</f>
        <v>#REF!</v>
      </c>
      <c r="D60">
        <f>list!C60</f>
        <v>0</v>
      </c>
      <c r="E60" t="s">
        <v>131</v>
      </c>
    </row>
    <row r="61" spans="1:5" x14ac:dyDescent="0.25">
      <c r="A61" t="s">
        <v>130</v>
      </c>
      <c r="B61">
        <f>form!B61</f>
        <v>0</v>
      </c>
      <c r="C61" t="e">
        <f>form!C61</f>
        <v>#REF!</v>
      </c>
      <c r="D61">
        <f>list!C61</f>
        <v>0</v>
      </c>
      <c r="E61" t="s">
        <v>131</v>
      </c>
    </row>
    <row r="62" spans="1:5" x14ac:dyDescent="0.25">
      <c r="A62" t="s">
        <v>130</v>
      </c>
      <c r="B62">
        <f>form!B62</f>
        <v>0</v>
      </c>
      <c r="C62" t="e">
        <f>form!C62</f>
        <v>#REF!</v>
      </c>
      <c r="D62">
        <f>list!C62</f>
        <v>0</v>
      </c>
      <c r="E62" t="s">
        <v>131</v>
      </c>
    </row>
    <row r="63" spans="1:5" x14ac:dyDescent="0.25">
      <c r="A63" t="s">
        <v>130</v>
      </c>
      <c r="B63">
        <f>form!B63</f>
        <v>0</v>
      </c>
      <c r="C63" t="e">
        <f>form!C63</f>
        <v>#REF!</v>
      </c>
      <c r="D63">
        <f>list!C63</f>
        <v>0</v>
      </c>
      <c r="E63" t="s">
        <v>131</v>
      </c>
    </row>
    <row r="64" spans="1:5" x14ac:dyDescent="0.25">
      <c r="A64" t="s">
        <v>130</v>
      </c>
      <c r="B64">
        <f>form!B64</f>
        <v>0</v>
      </c>
      <c r="C64">
        <f>form!C64</f>
        <v>0</v>
      </c>
      <c r="D64">
        <f>list!C64</f>
        <v>0</v>
      </c>
      <c r="E64" t="s">
        <v>131</v>
      </c>
    </row>
    <row r="65" spans="1:5" x14ac:dyDescent="0.25">
      <c r="A65" t="s">
        <v>130</v>
      </c>
      <c r="B65">
        <f>form!B65</f>
        <v>0</v>
      </c>
      <c r="C65">
        <f>form!C65</f>
        <v>0</v>
      </c>
      <c r="D65">
        <f>list!C65</f>
        <v>0</v>
      </c>
      <c r="E65" t="s">
        <v>131</v>
      </c>
    </row>
    <row r="66" spans="1:5" x14ac:dyDescent="0.25">
      <c r="A66" t="s">
        <v>130</v>
      </c>
      <c r="B66">
        <f>form!B66</f>
        <v>0</v>
      </c>
      <c r="C66">
        <f>form!C66</f>
        <v>0</v>
      </c>
      <c r="D66">
        <f>list!C66</f>
        <v>0</v>
      </c>
      <c r="E66" t="s">
        <v>131</v>
      </c>
    </row>
    <row r="67" spans="1:5" x14ac:dyDescent="0.25">
      <c r="A67" t="s">
        <v>130</v>
      </c>
      <c r="B67">
        <f>form!B67</f>
        <v>0</v>
      </c>
      <c r="C67">
        <f>form!C67</f>
        <v>0</v>
      </c>
      <c r="D67">
        <f>list!C67</f>
        <v>0</v>
      </c>
      <c r="E67" t="s">
        <v>131</v>
      </c>
    </row>
    <row r="68" spans="1:5" x14ac:dyDescent="0.25">
      <c r="A68" t="s">
        <v>130</v>
      </c>
      <c r="B68">
        <f>form!B68</f>
        <v>0</v>
      </c>
      <c r="C68">
        <f>form!C68</f>
        <v>0</v>
      </c>
      <c r="D68">
        <f>list!C68</f>
        <v>0</v>
      </c>
      <c r="E68" t="s">
        <v>131</v>
      </c>
    </row>
    <row r="69" spans="1:5" x14ac:dyDescent="0.25">
      <c r="A69" t="s">
        <v>130</v>
      </c>
      <c r="B69">
        <f>form!B69</f>
        <v>0</v>
      </c>
      <c r="C69">
        <f>form!C69</f>
        <v>0</v>
      </c>
      <c r="D69">
        <f>list!C69</f>
        <v>0</v>
      </c>
      <c r="E69" t="s">
        <v>131</v>
      </c>
    </row>
    <row r="70" spans="1:5" x14ac:dyDescent="0.25">
      <c r="A70" t="s">
        <v>130</v>
      </c>
      <c r="B70">
        <f>form!B70</f>
        <v>0</v>
      </c>
      <c r="C70">
        <f>form!C70</f>
        <v>0</v>
      </c>
      <c r="D70">
        <f>list!C70</f>
        <v>0</v>
      </c>
      <c r="E70" t="s">
        <v>131</v>
      </c>
    </row>
    <row r="71" spans="1:5" x14ac:dyDescent="0.25">
      <c r="A71" t="s">
        <v>130</v>
      </c>
      <c r="B71">
        <f>form!B71</f>
        <v>0</v>
      </c>
      <c r="C71">
        <f>form!C71</f>
        <v>0</v>
      </c>
      <c r="D71">
        <f>list!C71</f>
        <v>0</v>
      </c>
      <c r="E71" t="s">
        <v>131</v>
      </c>
    </row>
    <row r="72" spans="1:5" x14ac:dyDescent="0.25">
      <c r="A72" t="s">
        <v>130</v>
      </c>
      <c r="B72">
        <f>form!B72</f>
        <v>0</v>
      </c>
      <c r="C72">
        <f>form!C72</f>
        <v>0</v>
      </c>
      <c r="D72">
        <f>list!C72</f>
        <v>0</v>
      </c>
      <c r="E72" t="s">
        <v>131</v>
      </c>
    </row>
    <row r="73" spans="1:5" x14ac:dyDescent="0.25">
      <c r="A73" t="s">
        <v>130</v>
      </c>
      <c r="B73">
        <f>form!B73</f>
        <v>0</v>
      </c>
      <c r="C73">
        <f>form!C73</f>
        <v>0</v>
      </c>
      <c r="D73">
        <f>list!C73</f>
        <v>0</v>
      </c>
      <c r="E73" t="s">
        <v>131</v>
      </c>
    </row>
    <row r="74" spans="1:5" x14ac:dyDescent="0.25">
      <c r="A74" t="s">
        <v>130</v>
      </c>
      <c r="B74">
        <f>form!B74</f>
        <v>0</v>
      </c>
      <c r="C74">
        <f>form!C74</f>
        <v>0</v>
      </c>
      <c r="D74">
        <f>list!C74</f>
        <v>0</v>
      </c>
      <c r="E74" t="s">
        <v>131</v>
      </c>
    </row>
    <row r="75" spans="1:5" x14ac:dyDescent="0.25">
      <c r="A75" t="s">
        <v>130</v>
      </c>
      <c r="B75">
        <f>form!B75</f>
        <v>0</v>
      </c>
      <c r="C75">
        <f>form!C75</f>
        <v>0</v>
      </c>
      <c r="D75">
        <f>list!C75</f>
        <v>0</v>
      </c>
      <c r="E75" t="s">
        <v>131</v>
      </c>
    </row>
    <row r="76" spans="1:5" x14ac:dyDescent="0.25">
      <c r="A76" t="s">
        <v>130</v>
      </c>
      <c r="B76">
        <f>form!B76</f>
        <v>0</v>
      </c>
      <c r="C76">
        <f>form!C76</f>
        <v>0</v>
      </c>
      <c r="D76">
        <f>list!C76</f>
        <v>0</v>
      </c>
      <c r="E76" t="s">
        <v>131</v>
      </c>
    </row>
    <row r="77" spans="1:5" x14ac:dyDescent="0.25">
      <c r="A77" t="s">
        <v>130</v>
      </c>
      <c r="B77">
        <f>form!B77</f>
        <v>0</v>
      </c>
      <c r="C77">
        <f>form!C77</f>
        <v>0</v>
      </c>
      <c r="D77">
        <f>list!C77</f>
        <v>0</v>
      </c>
      <c r="E77" t="s">
        <v>131</v>
      </c>
    </row>
    <row r="78" spans="1:5" x14ac:dyDescent="0.25">
      <c r="A78" t="s">
        <v>130</v>
      </c>
      <c r="B78">
        <f>form!B78</f>
        <v>0</v>
      </c>
      <c r="C78">
        <f>form!C78</f>
        <v>0</v>
      </c>
      <c r="D78">
        <f>list!C78</f>
        <v>0</v>
      </c>
      <c r="E78" t="s">
        <v>131</v>
      </c>
    </row>
    <row r="79" spans="1:5" x14ac:dyDescent="0.25">
      <c r="A79" t="s">
        <v>130</v>
      </c>
      <c r="B79">
        <f>form!B79</f>
        <v>0</v>
      </c>
      <c r="C79">
        <f>form!C79</f>
        <v>0</v>
      </c>
      <c r="D79">
        <f>list!C79</f>
        <v>0</v>
      </c>
      <c r="E79" t="s">
        <v>131</v>
      </c>
    </row>
    <row r="80" spans="1:5" x14ac:dyDescent="0.25">
      <c r="A80" t="s">
        <v>130</v>
      </c>
      <c r="B80">
        <f>form!B80</f>
        <v>0</v>
      </c>
      <c r="C80">
        <f>form!C80</f>
        <v>0</v>
      </c>
      <c r="D80">
        <f>list!C80</f>
        <v>0</v>
      </c>
      <c r="E80" t="s">
        <v>131</v>
      </c>
    </row>
    <row r="81" spans="1:5" x14ac:dyDescent="0.25">
      <c r="A81" t="s">
        <v>130</v>
      </c>
      <c r="B81">
        <f>form!B81</f>
        <v>0</v>
      </c>
      <c r="C81">
        <f>form!C81</f>
        <v>0</v>
      </c>
      <c r="D81">
        <f>list!C81</f>
        <v>0</v>
      </c>
      <c r="E81" t="s">
        <v>131</v>
      </c>
    </row>
    <row r="82" spans="1:5" x14ac:dyDescent="0.25">
      <c r="A82" t="s">
        <v>130</v>
      </c>
      <c r="B82">
        <f>form!B82</f>
        <v>0</v>
      </c>
      <c r="C82">
        <f>form!C82</f>
        <v>0</v>
      </c>
      <c r="D82">
        <f>list!C82</f>
        <v>0</v>
      </c>
      <c r="E82" t="s">
        <v>131</v>
      </c>
    </row>
    <row r="83" spans="1:5" x14ac:dyDescent="0.25">
      <c r="A83" t="s">
        <v>130</v>
      </c>
      <c r="B83">
        <f>form!B83</f>
        <v>0</v>
      </c>
      <c r="C83">
        <f>form!C83</f>
        <v>0</v>
      </c>
      <c r="D83">
        <f>list!C83</f>
        <v>0</v>
      </c>
      <c r="E83" t="s">
        <v>131</v>
      </c>
    </row>
    <row r="84" spans="1:5" x14ac:dyDescent="0.25">
      <c r="A84" t="s">
        <v>130</v>
      </c>
      <c r="B84">
        <f>form!B84</f>
        <v>0</v>
      </c>
      <c r="C84">
        <f>form!C84</f>
        <v>0</v>
      </c>
      <c r="D84">
        <f>list!C84</f>
        <v>0</v>
      </c>
      <c r="E84" t="s">
        <v>131</v>
      </c>
    </row>
    <row r="85" spans="1:5" x14ac:dyDescent="0.25">
      <c r="A85" t="s">
        <v>130</v>
      </c>
      <c r="B85">
        <f>form!B85</f>
        <v>0</v>
      </c>
      <c r="C85">
        <f>form!C85</f>
        <v>0</v>
      </c>
      <c r="D85">
        <f>list!C85</f>
        <v>0</v>
      </c>
      <c r="E85" t="s">
        <v>131</v>
      </c>
    </row>
    <row r="86" spans="1:5" x14ac:dyDescent="0.25">
      <c r="A86" t="s">
        <v>130</v>
      </c>
      <c r="B86">
        <f>form!B86</f>
        <v>0</v>
      </c>
      <c r="C86">
        <f>form!C86</f>
        <v>0</v>
      </c>
      <c r="D86">
        <f>list!C86</f>
        <v>0</v>
      </c>
      <c r="E86" t="s">
        <v>131</v>
      </c>
    </row>
    <row r="87" spans="1:5" x14ac:dyDescent="0.25">
      <c r="A87" t="s">
        <v>130</v>
      </c>
      <c r="B87">
        <f>form!B87</f>
        <v>0</v>
      </c>
      <c r="C87">
        <f>form!C87</f>
        <v>0</v>
      </c>
      <c r="D87">
        <f>list!C87</f>
        <v>0</v>
      </c>
      <c r="E87" t="s">
        <v>131</v>
      </c>
    </row>
    <row r="88" spans="1:5" x14ac:dyDescent="0.25">
      <c r="A88" t="s">
        <v>130</v>
      </c>
      <c r="B88">
        <f>form!B88</f>
        <v>0</v>
      </c>
      <c r="C88">
        <f>form!C88</f>
        <v>0</v>
      </c>
      <c r="D88">
        <f>list!C88</f>
        <v>0</v>
      </c>
      <c r="E88" t="s">
        <v>131</v>
      </c>
    </row>
    <row r="89" spans="1:5" x14ac:dyDescent="0.25">
      <c r="A89" t="s">
        <v>130</v>
      </c>
      <c r="B89">
        <f>form!B89</f>
        <v>0</v>
      </c>
      <c r="C89">
        <f>form!C89</f>
        <v>0</v>
      </c>
      <c r="D89">
        <f>list!C89</f>
        <v>0</v>
      </c>
      <c r="E89" t="s">
        <v>131</v>
      </c>
    </row>
    <row r="90" spans="1:5" x14ac:dyDescent="0.25">
      <c r="A90" t="s">
        <v>130</v>
      </c>
      <c r="B90">
        <f>form!B90</f>
        <v>0</v>
      </c>
      <c r="C90">
        <f>form!C90</f>
        <v>0</v>
      </c>
      <c r="D90">
        <f>list!C90</f>
        <v>0</v>
      </c>
      <c r="E90" t="s">
        <v>131</v>
      </c>
    </row>
    <row r="91" spans="1:5" x14ac:dyDescent="0.25">
      <c r="A91" t="s">
        <v>130</v>
      </c>
      <c r="B91">
        <f>form!B91</f>
        <v>0</v>
      </c>
      <c r="C91">
        <f>form!C91</f>
        <v>0</v>
      </c>
      <c r="D91">
        <f>list!C91</f>
        <v>0</v>
      </c>
      <c r="E91" t="s">
        <v>131</v>
      </c>
    </row>
    <row r="92" spans="1:5" x14ac:dyDescent="0.25">
      <c r="A92" t="s">
        <v>130</v>
      </c>
      <c r="B92">
        <f>form!B92</f>
        <v>0</v>
      </c>
      <c r="C92">
        <f>form!C92</f>
        <v>0</v>
      </c>
      <c r="D92">
        <f>list!C92</f>
        <v>0</v>
      </c>
      <c r="E92" t="s">
        <v>131</v>
      </c>
    </row>
    <row r="93" spans="1:5" x14ac:dyDescent="0.25">
      <c r="A93" t="s">
        <v>130</v>
      </c>
      <c r="B93">
        <f>form!B93</f>
        <v>0</v>
      </c>
      <c r="C93">
        <f>form!C93</f>
        <v>0</v>
      </c>
      <c r="D93">
        <f>list!C93</f>
        <v>0</v>
      </c>
      <c r="E93" t="s">
        <v>131</v>
      </c>
    </row>
    <row r="94" spans="1:5" x14ac:dyDescent="0.25">
      <c r="A94" t="s">
        <v>130</v>
      </c>
      <c r="B94">
        <f>form!B94</f>
        <v>0</v>
      </c>
      <c r="C94">
        <f>form!C94</f>
        <v>0</v>
      </c>
      <c r="D94">
        <f>list!C94</f>
        <v>0</v>
      </c>
      <c r="E94" t="s">
        <v>131</v>
      </c>
    </row>
    <row r="95" spans="1:5" x14ac:dyDescent="0.25">
      <c r="A95" t="s">
        <v>130</v>
      </c>
      <c r="B95">
        <f>form!B95</f>
        <v>0</v>
      </c>
      <c r="C95">
        <f>form!C95</f>
        <v>0</v>
      </c>
      <c r="D95">
        <f>list!C95</f>
        <v>0</v>
      </c>
      <c r="E95" t="s">
        <v>131</v>
      </c>
    </row>
    <row r="96" spans="1:5" x14ac:dyDescent="0.25">
      <c r="A96" t="s">
        <v>130</v>
      </c>
      <c r="B96">
        <f>form!B96</f>
        <v>0</v>
      </c>
      <c r="C96">
        <f>form!C96</f>
        <v>0</v>
      </c>
      <c r="D96">
        <f>list!C96</f>
        <v>0</v>
      </c>
      <c r="E96" t="s">
        <v>131</v>
      </c>
    </row>
    <row r="97" spans="1:5" x14ac:dyDescent="0.25">
      <c r="A97" t="s">
        <v>130</v>
      </c>
      <c r="B97">
        <f>form!B97</f>
        <v>0</v>
      </c>
      <c r="C97">
        <f>form!C97</f>
        <v>0</v>
      </c>
      <c r="D97">
        <f>list!C97</f>
        <v>0</v>
      </c>
      <c r="E97" t="s">
        <v>131</v>
      </c>
    </row>
    <row r="98" spans="1:5" x14ac:dyDescent="0.25">
      <c r="A98" t="s">
        <v>130</v>
      </c>
      <c r="B98">
        <f>form!B98</f>
        <v>0</v>
      </c>
      <c r="C98">
        <f>form!C98</f>
        <v>0</v>
      </c>
      <c r="D98">
        <f>list!C98</f>
        <v>0</v>
      </c>
      <c r="E98" t="s">
        <v>131</v>
      </c>
    </row>
    <row r="99" spans="1:5" x14ac:dyDescent="0.25">
      <c r="A99" t="s">
        <v>130</v>
      </c>
      <c r="B99">
        <f>form!B99</f>
        <v>0</v>
      </c>
      <c r="C99">
        <f>form!C99</f>
        <v>0</v>
      </c>
      <c r="D99">
        <f>list!C99</f>
        <v>0</v>
      </c>
      <c r="E99" t="s">
        <v>131</v>
      </c>
    </row>
    <row r="100" spans="1:5" x14ac:dyDescent="0.25">
      <c r="A100" t="s">
        <v>130</v>
      </c>
      <c r="B100">
        <f>form!B100</f>
        <v>0</v>
      </c>
      <c r="C100">
        <f>form!C100</f>
        <v>0</v>
      </c>
      <c r="D100">
        <f>list!C100</f>
        <v>0</v>
      </c>
      <c r="E100" t="s">
        <v>131</v>
      </c>
    </row>
    <row r="101" spans="1:5" x14ac:dyDescent="0.25">
      <c r="A101" t="s">
        <v>130</v>
      </c>
      <c r="B101">
        <f>form!B101</f>
        <v>0</v>
      </c>
      <c r="C101">
        <f>form!C101</f>
        <v>0</v>
      </c>
      <c r="D101">
        <f>list!C101</f>
        <v>0</v>
      </c>
      <c r="E101" t="s">
        <v>131</v>
      </c>
    </row>
    <row r="102" spans="1:5" x14ac:dyDescent="0.25">
      <c r="A102" t="s">
        <v>130</v>
      </c>
      <c r="B102">
        <f>form!B102</f>
        <v>0</v>
      </c>
      <c r="C102">
        <f>form!C102</f>
        <v>0</v>
      </c>
      <c r="D102">
        <f>list!C102</f>
        <v>0</v>
      </c>
      <c r="E102" t="s">
        <v>131</v>
      </c>
    </row>
    <row r="103" spans="1:5" x14ac:dyDescent="0.25">
      <c r="A103" t="s">
        <v>130</v>
      </c>
      <c r="B103">
        <f>form!B103</f>
        <v>0</v>
      </c>
      <c r="C103">
        <f>form!C103</f>
        <v>0</v>
      </c>
      <c r="D103">
        <f>list!C103</f>
        <v>0</v>
      </c>
      <c r="E103" t="s">
        <v>131</v>
      </c>
    </row>
    <row r="104" spans="1:5" x14ac:dyDescent="0.25">
      <c r="A104" t="s">
        <v>130</v>
      </c>
      <c r="B104">
        <f>form!B104</f>
        <v>0</v>
      </c>
      <c r="C104">
        <f>form!C104</f>
        <v>0</v>
      </c>
      <c r="D104">
        <f>list!C104</f>
        <v>0</v>
      </c>
      <c r="E104" t="s">
        <v>131</v>
      </c>
    </row>
    <row r="105" spans="1:5" x14ac:dyDescent="0.25">
      <c r="A105" t="s">
        <v>130</v>
      </c>
      <c r="B105">
        <f>form!B105</f>
        <v>0</v>
      </c>
      <c r="C105">
        <f>form!C105</f>
        <v>0</v>
      </c>
      <c r="D105">
        <f>list!C105</f>
        <v>0</v>
      </c>
      <c r="E105" t="s">
        <v>131</v>
      </c>
    </row>
    <row r="106" spans="1:5" x14ac:dyDescent="0.25">
      <c r="A106" t="s">
        <v>130</v>
      </c>
      <c r="B106">
        <f>form!B106</f>
        <v>0</v>
      </c>
      <c r="C106">
        <f>form!C106</f>
        <v>0</v>
      </c>
      <c r="D106">
        <f>list!C106</f>
        <v>0</v>
      </c>
      <c r="E106" t="s">
        <v>131</v>
      </c>
    </row>
    <row r="107" spans="1:5" x14ac:dyDescent="0.25">
      <c r="A107" t="s">
        <v>130</v>
      </c>
      <c r="B107">
        <f>form!B107</f>
        <v>0</v>
      </c>
      <c r="C107">
        <f>form!C107</f>
        <v>0</v>
      </c>
      <c r="D107">
        <f>list!C107</f>
        <v>0</v>
      </c>
      <c r="E107" t="s">
        <v>131</v>
      </c>
    </row>
    <row r="108" spans="1:5" x14ac:dyDescent="0.25">
      <c r="A108" t="s">
        <v>130</v>
      </c>
      <c r="B108">
        <f>form!B108</f>
        <v>0</v>
      </c>
      <c r="C108">
        <f>form!C108</f>
        <v>0</v>
      </c>
      <c r="D108">
        <f>list!C108</f>
        <v>0</v>
      </c>
      <c r="E108" t="s">
        <v>131</v>
      </c>
    </row>
    <row r="109" spans="1:5" x14ac:dyDescent="0.25">
      <c r="A109" t="s">
        <v>130</v>
      </c>
      <c r="B109">
        <f>form!B109</f>
        <v>0</v>
      </c>
      <c r="C109">
        <f>form!C109</f>
        <v>0</v>
      </c>
      <c r="D109">
        <f>list!C109</f>
        <v>0</v>
      </c>
      <c r="E109" t="s">
        <v>131</v>
      </c>
    </row>
    <row r="110" spans="1:5" x14ac:dyDescent="0.25">
      <c r="A110" t="s">
        <v>130</v>
      </c>
      <c r="B110">
        <f>form!B110</f>
        <v>0</v>
      </c>
      <c r="C110">
        <f>form!C110</f>
        <v>0</v>
      </c>
      <c r="D110">
        <f>list!C110</f>
        <v>0</v>
      </c>
      <c r="E110" t="s">
        <v>131</v>
      </c>
    </row>
    <row r="111" spans="1:5" x14ac:dyDescent="0.25">
      <c r="A111" t="s">
        <v>130</v>
      </c>
      <c r="B111">
        <f>form!B111</f>
        <v>0</v>
      </c>
      <c r="C111">
        <f>form!C111</f>
        <v>0</v>
      </c>
      <c r="D111">
        <f>list!C111</f>
        <v>0</v>
      </c>
      <c r="E111" t="s">
        <v>131</v>
      </c>
    </row>
    <row r="112" spans="1:5" x14ac:dyDescent="0.25">
      <c r="A112" t="s">
        <v>130</v>
      </c>
      <c r="B112">
        <f>form!B112</f>
        <v>0</v>
      </c>
      <c r="C112">
        <f>form!C112</f>
        <v>0</v>
      </c>
      <c r="D112">
        <f>list!C112</f>
        <v>0</v>
      </c>
      <c r="E112" t="s">
        <v>131</v>
      </c>
    </row>
    <row r="113" spans="1:5" x14ac:dyDescent="0.25">
      <c r="A113" t="s">
        <v>130</v>
      </c>
      <c r="B113">
        <f>form!B113</f>
        <v>0</v>
      </c>
      <c r="C113">
        <f>form!C113</f>
        <v>0</v>
      </c>
      <c r="D113">
        <f>list!C113</f>
        <v>0</v>
      </c>
      <c r="E113" t="s">
        <v>131</v>
      </c>
    </row>
    <row r="114" spans="1:5" x14ac:dyDescent="0.25">
      <c r="A114" t="s">
        <v>130</v>
      </c>
      <c r="B114">
        <f>form!B114</f>
        <v>0</v>
      </c>
      <c r="C114">
        <f>form!C114</f>
        <v>0</v>
      </c>
      <c r="D114">
        <f>list!C114</f>
        <v>0</v>
      </c>
      <c r="E114" t="s">
        <v>131</v>
      </c>
    </row>
    <row r="115" spans="1:5" x14ac:dyDescent="0.25">
      <c r="A115" t="s">
        <v>130</v>
      </c>
      <c r="B115">
        <f>form!B115</f>
        <v>0</v>
      </c>
      <c r="C115">
        <f>form!C115</f>
        <v>0</v>
      </c>
      <c r="D115">
        <f>list!C115</f>
        <v>0</v>
      </c>
      <c r="E115" t="s">
        <v>131</v>
      </c>
    </row>
    <row r="116" spans="1:5" x14ac:dyDescent="0.25">
      <c r="A116" t="s">
        <v>130</v>
      </c>
      <c r="B116">
        <f>form!B116</f>
        <v>0</v>
      </c>
      <c r="C116">
        <f>form!C116</f>
        <v>0</v>
      </c>
      <c r="D116">
        <f>list!C116</f>
        <v>0</v>
      </c>
      <c r="E116" t="s">
        <v>131</v>
      </c>
    </row>
    <row r="117" spans="1:5" x14ac:dyDescent="0.25">
      <c r="A117" t="s">
        <v>130</v>
      </c>
      <c r="B117">
        <f>form!B117</f>
        <v>0</v>
      </c>
      <c r="C117">
        <f>form!C117</f>
        <v>0</v>
      </c>
      <c r="D117">
        <f>list!C117</f>
        <v>0</v>
      </c>
      <c r="E117" t="s">
        <v>131</v>
      </c>
    </row>
    <row r="118" spans="1:5" x14ac:dyDescent="0.25">
      <c r="A118" t="s">
        <v>130</v>
      </c>
      <c r="B118">
        <f>form!B118</f>
        <v>0</v>
      </c>
      <c r="C118">
        <f>form!C118</f>
        <v>0</v>
      </c>
      <c r="D118">
        <f>list!C118</f>
        <v>0</v>
      </c>
      <c r="E118" t="s">
        <v>131</v>
      </c>
    </row>
    <row r="119" spans="1:5" x14ac:dyDescent="0.25">
      <c r="A119" t="s">
        <v>130</v>
      </c>
      <c r="B119">
        <f>form!B119</f>
        <v>0</v>
      </c>
      <c r="C119">
        <f>form!C119</f>
        <v>0</v>
      </c>
      <c r="D119">
        <f>list!C119</f>
        <v>0</v>
      </c>
      <c r="E119" t="s">
        <v>131</v>
      </c>
    </row>
    <row r="120" spans="1:5" x14ac:dyDescent="0.25">
      <c r="A120" t="s">
        <v>130</v>
      </c>
      <c r="B120">
        <f>form!B120</f>
        <v>0</v>
      </c>
      <c r="C120">
        <f>form!C120</f>
        <v>0</v>
      </c>
      <c r="D120">
        <f>list!C120</f>
        <v>0</v>
      </c>
      <c r="E120" t="s">
        <v>131</v>
      </c>
    </row>
    <row r="121" spans="1:5" x14ac:dyDescent="0.25">
      <c r="A121" t="s">
        <v>130</v>
      </c>
      <c r="B121">
        <f>form!B121</f>
        <v>0</v>
      </c>
      <c r="C121">
        <f>form!C121</f>
        <v>0</v>
      </c>
      <c r="D121">
        <f>list!C121</f>
        <v>0</v>
      </c>
      <c r="E121" t="s">
        <v>131</v>
      </c>
    </row>
    <row r="122" spans="1:5" x14ac:dyDescent="0.25">
      <c r="A122" t="s">
        <v>130</v>
      </c>
      <c r="B122">
        <f>form!B122</f>
        <v>0</v>
      </c>
      <c r="C122">
        <f>form!C122</f>
        <v>0</v>
      </c>
      <c r="D122">
        <f>list!C122</f>
        <v>0</v>
      </c>
      <c r="E122" t="s">
        <v>131</v>
      </c>
    </row>
    <row r="123" spans="1:5" x14ac:dyDescent="0.25">
      <c r="A123" t="s">
        <v>130</v>
      </c>
      <c r="B123">
        <f>form!B123</f>
        <v>0</v>
      </c>
      <c r="C123">
        <f>form!C123</f>
        <v>0</v>
      </c>
      <c r="D123">
        <f>list!C123</f>
        <v>0</v>
      </c>
      <c r="E123" t="s">
        <v>131</v>
      </c>
    </row>
    <row r="124" spans="1:5" x14ac:dyDescent="0.25">
      <c r="A124" t="s">
        <v>130</v>
      </c>
      <c r="B124">
        <f>form!B124</f>
        <v>0</v>
      </c>
      <c r="C124">
        <f>form!C124</f>
        <v>0</v>
      </c>
      <c r="D124">
        <f>list!C124</f>
        <v>0</v>
      </c>
      <c r="E124" t="s">
        <v>131</v>
      </c>
    </row>
    <row r="125" spans="1:5" x14ac:dyDescent="0.25">
      <c r="A125" t="s">
        <v>130</v>
      </c>
      <c r="B125">
        <f>form!B125</f>
        <v>0</v>
      </c>
      <c r="C125">
        <f>form!C125</f>
        <v>0</v>
      </c>
      <c r="D125">
        <f>list!C125</f>
        <v>0</v>
      </c>
      <c r="E125" t="s">
        <v>131</v>
      </c>
    </row>
    <row r="126" spans="1:5" x14ac:dyDescent="0.25">
      <c r="A126" t="s">
        <v>130</v>
      </c>
      <c r="B126">
        <f>form!B126</f>
        <v>0</v>
      </c>
      <c r="C126">
        <f>form!C126</f>
        <v>0</v>
      </c>
      <c r="D126">
        <f>list!C126</f>
        <v>0</v>
      </c>
      <c r="E126" t="s">
        <v>131</v>
      </c>
    </row>
    <row r="127" spans="1:5" x14ac:dyDescent="0.25">
      <c r="A127" t="s">
        <v>130</v>
      </c>
      <c r="B127">
        <f>form!B127</f>
        <v>0</v>
      </c>
      <c r="C127">
        <f>form!C127</f>
        <v>0</v>
      </c>
      <c r="D127">
        <f>list!C127</f>
        <v>0</v>
      </c>
      <c r="E127" t="s">
        <v>131</v>
      </c>
    </row>
    <row r="128" spans="1:5" x14ac:dyDescent="0.25">
      <c r="A128" t="s">
        <v>130</v>
      </c>
      <c r="B128">
        <f>form!B128</f>
        <v>0</v>
      </c>
      <c r="C128">
        <f>form!C128</f>
        <v>0</v>
      </c>
      <c r="D128">
        <f>list!C128</f>
        <v>0</v>
      </c>
      <c r="E128" t="s">
        <v>131</v>
      </c>
    </row>
    <row r="129" spans="1:5" x14ac:dyDescent="0.25">
      <c r="A129" t="s">
        <v>130</v>
      </c>
      <c r="B129">
        <f>form!B129</f>
        <v>0</v>
      </c>
      <c r="C129">
        <f>form!C129</f>
        <v>0</v>
      </c>
      <c r="D129">
        <f>list!C129</f>
        <v>0</v>
      </c>
      <c r="E129" t="s">
        <v>131</v>
      </c>
    </row>
    <row r="130" spans="1:5" x14ac:dyDescent="0.25">
      <c r="A130" t="s">
        <v>130</v>
      </c>
      <c r="B130">
        <f>form!B130</f>
        <v>0</v>
      </c>
      <c r="C130">
        <f>form!C130</f>
        <v>0</v>
      </c>
      <c r="D130">
        <f>list!C130</f>
        <v>0</v>
      </c>
      <c r="E130" t="s">
        <v>131</v>
      </c>
    </row>
    <row r="131" spans="1:5" x14ac:dyDescent="0.25">
      <c r="A131" t="s">
        <v>130</v>
      </c>
      <c r="B131">
        <f>form!B131</f>
        <v>0</v>
      </c>
      <c r="C131">
        <f>form!C131</f>
        <v>0</v>
      </c>
      <c r="D131">
        <f>list!C131</f>
        <v>0</v>
      </c>
      <c r="E131" t="s">
        <v>131</v>
      </c>
    </row>
    <row r="132" spans="1:5" x14ac:dyDescent="0.25">
      <c r="A132" t="s">
        <v>130</v>
      </c>
      <c r="B132">
        <f>form!B132</f>
        <v>0</v>
      </c>
      <c r="C132">
        <f>form!C132</f>
        <v>0</v>
      </c>
      <c r="D132">
        <f>list!C132</f>
        <v>0</v>
      </c>
      <c r="E132" t="s">
        <v>131</v>
      </c>
    </row>
    <row r="133" spans="1:5" x14ac:dyDescent="0.25">
      <c r="A133" t="s">
        <v>130</v>
      </c>
      <c r="B133">
        <f>form!B133</f>
        <v>0</v>
      </c>
      <c r="C133">
        <f>form!C133</f>
        <v>0</v>
      </c>
      <c r="D133">
        <f>list!C133</f>
        <v>0</v>
      </c>
      <c r="E133" t="s">
        <v>131</v>
      </c>
    </row>
    <row r="134" spans="1:5" x14ac:dyDescent="0.25">
      <c r="A134" t="s">
        <v>130</v>
      </c>
      <c r="B134">
        <f>form!B134</f>
        <v>0</v>
      </c>
      <c r="C134">
        <f>form!C134</f>
        <v>0</v>
      </c>
      <c r="D134">
        <f>list!C134</f>
        <v>0</v>
      </c>
      <c r="E134" t="s">
        <v>131</v>
      </c>
    </row>
    <row r="135" spans="1:5" x14ac:dyDescent="0.25">
      <c r="A135" t="s">
        <v>130</v>
      </c>
      <c r="B135">
        <f>form!B135</f>
        <v>0</v>
      </c>
      <c r="C135">
        <f>form!C135</f>
        <v>0</v>
      </c>
      <c r="D135">
        <f>list!C135</f>
        <v>0</v>
      </c>
      <c r="E135" t="s">
        <v>131</v>
      </c>
    </row>
    <row r="136" spans="1:5" x14ac:dyDescent="0.25">
      <c r="A136" t="s">
        <v>130</v>
      </c>
      <c r="B136">
        <f>form!B136</f>
        <v>0</v>
      </c>
      <c r="C136">
        <f>form!C136</f>
        <v>0</v>
      </c>
      <c r="D136">
        <f>list!C136</f>
        <v>0</v>
      </c>
      <c r="E136" t="s">
        <v>131</v>
      </c>
    </row>
    <row r="137" spans="1:5" x14ac:dyDescent="0.25">
      <c r="A137" t="s">
        <v>130</v>
      </c>
      <c r="B137">
        <f>form!B137</f>
        <v>0</v>
      </c>
      <c r="C137">
        <f>form!C137</f>
        <v>0</v>
      </c>
      <c r="D137">
        <f>list!C137</f>
        <v>0</v>
      </c>
      <c r="E137" t="s">
        <v>131</v>
      </c>
    </row>
    <row r="138" spans="1:5" x14ac:dyDescent="0.25">
      <c r="A138" t="s">
        <v>130</v>
      </c>
      <c r="B138">
        <f>form!B138</f>
        <v>0</v>
      </c>
      <c r="C138">
        <f>form!C138</f>
        <v>0</v>
      </c>
      <c r="D138">
        <f>list!C138</f>
        <v>0</v>
      </c>
      <c r="E138" t="s">
        <v>131</v>
      </c>
    </row>
    <row r="139" spans="1:5" x14ac:dyDescent="0.25">
      <c r="A139" t="s">
        <v>130</v>
      </c>
      <c r="B139">
        <f>form!B139</f>
        <v>0</v>
      </c>
      <c r="C139">
        <f>form!C139</f>
        <v>0</v>
      </c>
      <c r="D139">
        <f>list!C139</f>
        <v>0</v>
      </c>
      <c r="E139" t="s">
        <v>131</v>
      </c>
    </row>
    <row r="140" spans="1:5" x14ac:dyDescent="0.25">
      <c r="A140" t="s">
        <v>130</v>
      </c>
      <c r="B140">
        <f>form!B140</f>
        <v>0</v>
      </c>
      <c r="C140">
        <f>form!C140</f>
        <v>0</v>
      </c>
      <c r="D140">
        <f>list!C140</f>
        <v>0</v>
      </c>
      <c r="E140" t="s">
        <v>131</v>
      </c>
    </row>
    <row r="141" spans="1:5" x14ac:dyDescent="0.25">
      <c r="A141" t="s">
        <v>130</v>
      </c>
      <c r="B141">
        <f>form!B141</f>
        <v>0</v>
      </c>
      <c r="C141">
        <f>form!C141</f>
        <v>0</v>
      </c>
      <c r="D141">
        <f>list!C141</f>
        <v>0</v>
      </c>
      <c r="E141" t="s">
        <v>131</v>
      </c>
    </row>
    <row r="142" spans="1:5" x14ac:dyDescent="0.25">
      <c r="A142" t="s">
        <v>130</v>
      </c>
      <c r="B142">
        <f>form!B142</f>
        <v>0</v>
      </c>
      <c r="C142">
        <f>form!C142</f>
        <v>0</v>
      </c>
      <c r="D142">
        <f>list!C142</f>
        <v>0</v>
      </c>
      <c r="E142" t="s">
        <v>131</v>
      </c>
    </row>
    <row r="143" spans="1:5" x14ac:dyDescent="0.25">
      <c r="A143" t="s">
        <v>130</v>
      </c>
      <c r="B143">
        <f>form!B143</f>
        <v>0</v>
      </c>
      <c r="C143">
        <f>form!C143</f>
        <v>0</v>
      </c>
      <c r="D143">
        <f>list!C143</f>
        <v>0</v>
      </c>
      <c r="E143" t="s">
        <v>131</v>
      </c>
    </row>
    <row r="144" spans="1:5" x14ac:dyDescent="0.25">
      <c r="A144" t="s">
        <v>130</v>
      </c>
      <c r="B144">
        <f>form!B144</f>
        <v>0</v>
      </c>
      <c r="C144">
        <f>form!C144</f>
        <v>0</v>
      </c>
      <c r="D144">
        <f>list!C144</f>
        <v>0</v>
      </c>
      <c r="E144" t="s">
        <v>131</v>
      </c>
    </row>
    <row r="145" spans="1:5" x14ac:dyDescent="0.25">
      <c r="A145" t="s">
        <v>130</v>
      </c>
      <c r="B145">
        <f>form!B145</f>
        <v>0</v>
      </c>
      <c r="C145">
        <f>form!C145</f>
        <v>0</v>
      </c>
      <c r="D145">
        <f>list!C145</f>
        <v>0</v>
      </c>
      <c r="E145" t="s">
        <v>131</v>
      </c>
    </row>
    <row r="146" spans="1:5" x14ac:dyDescent="0.25">
      <c r="A146" t="s">
        <v>130</v>
      </c>
      <c r="B146">
        <f>form!B146</f>
        <v>0</v>
      </c>
      <c r="C146">
        <f>form!C146</f>
        <v>0</v>
      </c>
      <c r="D146">
        <f>list!C146</f>
        <v>0</v>
      </c>
      <c r="E146" t="s">
        <v>131</v>
      </c>
    </row>
    <row r="147" spans="1:5" x14ac:dyDescent="0.25">
      <c r="A147" t="s">
        <v>130</v>
      </c>
      <c r="B147">
        <f>form!B147</f>
        <v>0</v>
      </c>
      <c r="C147">
        <f>form!C147</f>
        <v>0</v>
      </c>
      <c r="D147">
        <f>list!C147</f>
        <v>0</v>
      </c>
      <c r="E147" t="s">
        <v>131</v>
      </c>
    </row>
    <row r="148" spans="1:5" x14ac:dyDescent="0.25">
      <c r="A148" t="s">
        <v>130</v>
      </c>
      <c r="B148">
        <f>form!B148</f>
        <v>0</v>
      </c>
      <c r="C148">
        <f>form!C148</f>
        <v>0</v>
      </c>
      <c r="D148">
        <f>list!C148</f>
        <v>0</v>
      </c>
      <c r="E148" t="s">
        <v>131</v>
      </c>
    </row>
    <row r="149" spans="1:5" x14ac:dyDescent="0.25">
      <c r="A149" t="s">
        <v>130</v>
      </c>
      <c r="B149">
        <f>form!B149</f>
        <v>0</v>
      </c>
      <c r="C149">
        <f>form!C149</f>
        <v>0</v>
      </c>
      <c r="D149">
        <f>list!C149</f>
        <v>0</v>
      </c>
      <c r="E149" t="s">
        <v>131</v>
      </c>
    </row>
    <row r="150" spans="1:5" x14ac:dyDescent="0.25">
      <c r="A150" t="s">
        <v>130</v>
      </c>
      <c r="B150">
        <f>form!B150</f>
        <v>0</v>
      </c>
      <c r="C150">
        <f>form!C150</f>
        <v>0</v>
      </c>
      <c r="D150">
        <f>list!C150</f>
        <v>0</v>
      </c>
      <c r="E150" t="s">
        <v>131</v>
      </c>
    </row>
    <row r="151" spans="1:5" x14ac:dyDescent="0.25">
      <c r="A151" t="s">
        <v>130</v>
      </c>
      <c r="B151">
        <f>form!B151</f>
        <v>0</v>
      </c>
      <c r="C151">
        <f>form!C151</f>
        <v>0</v>
      </c>
      <c r="D151">
        <f>list!C151</f>
        <v>0</v>
      </c>
      <c r="E151" t="s">
        <v>131</v>
      </c>
    </row>
    <row r="152" spans="1:5" x14ac:dyDescent="0.25">
      <c r="A152" t="s">
        <v>130</v>
      </c>
      <c r="B152">
        <f>form!B152</f>
        <v>0</v>
      </c>
      <c r="C152">
        <f>form!C152</f>
        <v>0</v>
      </c>
      <c r="D152">
        <f>list!C152</f>
        <v>0</v>
      </c>
      <c r="E152" t="s">
        <v>131</v>
      </c>
    </row>
    <row r="153" spans="1:5" x14ac:dyDescent="0.25">
      <c r="A153" t="s">
        <v>130</v>
      </c>
      <c r="B153">
        <f>form!B153</f>
        <v>0</v>
      </c>
      <c r="C153">
        <f>form!C153</f>
        <v>0</v>
      </c>
      <c r="D153">
        <f>list!C153</f>
        <v>0</v>
      </c>
      <c r="E153" t="s">
        <v>131</v>
      </c>
    </row>
    <row r="154" spans="1:5" x14ac:dyDescent="0.25">
      <c r="A154" t="s">
        <v>130</v>
      </c>
      <c r="B154">
        <f>form!B154</f>
        <v>0</v>
      </c>
      <c r="C154">
        <f>form!C154</f>
        <v>0</v>
      </c>
      <c r="D154">
        <f>C154</f>
        <v>0</v>
      </c>
      <c r="E154" t="s">
        <v>131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8"/>
  <sheetViews>
    <sheetView topLeftCell="A28" workbookViewId="0">
      <selection activeCell="V1" sqref="V1:V42"/>
    </sheetView>
  </sheetViews>
  <sheetFormatPr defaultRowHeight="15" x14ac:dyDescent="0.25"/>
  <cols>
    <col min="5" max="5" width="9.140625" style="36"/>
  </cols>
  <sheetData>
    <row r="1" spans="1:5" x14ac:dyDescent="0.25">
      <c r="A1" t="s">
        <v>111</v>
      </c>
      <c r="B1" t="s">
        <v>134</v>
      </c>
      <c r="C1" t="s">
        <v>135</v>
      </c>
      <c r="D1" t="s">
        <v>123</v>
      </c>
    </row>
    <row r="2" spans="1:5" x14ac:dyDescent="0.25">
      <c r="A2" t="s">
        <v>136</v>
      </c>
      <c r="B2">
        <f>form!B2</f>
        <v>28</v>
      </c>
      <c r="C2">
        <f>form!B2</f>
        <v>28</v>
      </c>
      <c r="D2" t="s">
        <v>133</v>
      </c>
      <c r="E2" s="36" t="str">
        <f>A2&amp;B2&amp;", "&amp;C2&amp;D2</f>
        <v>INSERT INTO `ez_fabrik_formgroup` (`form_id`, `group_id`, `ordering`) VALUES (28, 28, 1);</v>
      </c>
    </row>
    <row r="3" spans="1:5" x14ac:dyDescent="0.25">
      <c r="A3" t="s">
        <v>136</v>
      </c>
      <c r="B3">
        <f>form!B3</f>
        <v>29</v>
      </c>
      <c r="C3">
        <f>form!B3</f>
        <v>29</v>
      </c>
      <c r="D3" t="s">
        <v>133</v>
      </c>
      <c r="E3" s="36" t="str">
        <f t="shared" ref="E3:E42" si="0">A3&amp;B3&amp;", "&amp;C3&amp;D3</f>
        <v>INSERT INTO `ez_fabrik_formgroup` (`form_id`, `group_id`, `ordering`) VALUES (29, 29, 1);</v>
      </c>
    </row>
    <row r="4" spans="1:5" x14ac:dyDescent="0.25">
      <c r="A4" t="s">
        <v>136</v>
      </c>
      <c r="B4">
        <f>form!B4</f>
        <v>30</v>
      </c>
      <c r="C4">
        <f>form!B4</f>
        <v>30</v>
      </c>
      <c r="D4" t="s">
        <v>133</v>
      </c>
      <c r="E4" s="36" t="str">
        <f t="shared" si="0"/>
        <v>INSERT INTO `ez_fabrik_formgroup` (`form_id`, `group_id`, `ordering`) VALUES (30, 30, 1);</v>
      </c>
    </row>
    <row r="5" spans="1:5" x14ac:dyDescent="0.25">
      <c r="A5" t="s">
        <v>136</v>
      </c>
      <c r="B5">
        <f>form!B5</f>
        <v>31</v>
      </c>
      <c r="C5">
        <f>form!B5</f>
        <v>31</v>
      </c>
      <c r="D5" t="s">
        <v>133</v>
      </c>
      <c r="E5" s="36" t="str">
        <f t="shared" si="0"/>
        <v>INSERT INTO `ez_fabrik_formgroup` (`form_id`, `group_id`, `ordering`) VALUES (31, 31, 1);</v>
      </c>
    </row>
    <row r="6" spans="1:5" x14ac:dyDescent="0.25">
      <c r="A6" t="s">
        <v>136</v>
      </c>
      <c r="B6">
        <f>form!B6</f>
        <v>32</v>
      </c>
      <c r="C6">
        <f>form!B6</f>
        <v>32</v>
      </c>
      <c r="D6" t="s">
        <v>133</v>
      </c>
      <c r="E6" s="36" t="str">
        <f t="shared" si="0"/>
        <v>INSERT INTO `ez_fabrik_formgroup` (`form_id`, `group_id`, `ordering`) VALUES (32, 32, 1);</v>
      </c>
    </row>
    <row r="7" spans="1:5" x14ac:dyDescent="0.25">
      <c r="A7" t="s">
        <v>136</v>
      </c>
      <c r="B7">
        <f>form!B7</f>
        <v>33</v>
      </c>
      <c r="C7">
        <f>form!B7</f>
        <v>33</v>
      </c>
      <c r="D7" t="s">
        <v>133</v>
      </c>
      <c r="E7" s="36" t="str">
        <f t="shared" si="0"/>
        <v>INSERT INTO `ez_fabrik_formgroup` (`form_id`, `group_id`, `ordering`) VALUES (33, 33, 1);</v>
      </c>
    </row>
    <row r="8" spans="1:5" x14ac:dyDescent="0.25">
      <c r="A8" t="s">
        <v>136</v>
      </c>
      <c r="B8">
        <f>form!B8</f>
        <v>34</v>
      </c>
      <c r="C8">
        <f>form!B8</f>
        <v>34</v>
      </c>
      <c r="D8" t="s">
        <v>133</v>
      </c>
      <c r="E8" s="36" t="str">
        <f t="shared" si="0"/>
        <v>INSERT INTO `ez_fabrik_formgroup` (`form_id`, `group_id`, `ordering`) VALUES (34, 34, 1);</v>
      </c>
    </row>
    <row r="9" spans="1:5" x14ac:dyDescent="0.25">
      <c r="A9" t="s">
        <v>136</v>
      </c>
      <c r="B9">
        <f>form!B9</f>
        <v>35</v>
      </c>
      <c r="C9">
        <f>form!B9</f>
        <v>35</v>
      </c>
      <c r="D9" t="s">
        <v>133</v>
      </c>
      <c r="E9" s="36" t="str">
        <f t="shared" si="0"/>
        <v>INSERT INTO `ez_fabrik_formgroup` (`form_id`, `group_id`, `ordering`) VALUES (35, 35, 1);</v>
      </c>
    </row>
    <row r="10" spans="1:5" x14ac:dyDescent="0.25">
      <c r="A10" t="s">
        <v>136</v>
      </c>
      <c r="B10">
        <f>form!B10</f>
        <v>36</v>
      </c>
      <c r="C10">
        <f>form!B10</f>
        <v>36</v>
      </c>
      <c r="D10" t="s">
        <v>133</v>
      </c>
      <c r="E10" s="36" t="str">
        <f t="shared" si="0"/>
        <v>INSERT INTO `ez_fabrik_formgroup` (`form_id`, `group_id`, `ordering`) VALUES (36, 36, 1);</v>
      </c>
    </row>
    <row r="11" spans="1:5" x14ac:dyDescent="0.25">
      <c r="A11" t="s">
        <v>136</v>
      </c>
      <c r="B11">
        <f>form!B11</f>
        <v>37</v>
      </c>
      <c r="C11">
        <f>form!B11</f>
        <v>37</v>
      </c>
      <c r="D11" t="s">
        <v>133</v>
      </c>
      <c r="E11" s="36" t="str">
        <f t="shared" si="0"/>
        <v>INSERT INTO `ez_fabrik_formgroup` (`form_id`, `group_id`, `ordering`) VALUES (37, 37, 1);</v>
      </c>
    </row>
    <row r="12" spans="1:5" x14ac:dyDescent="0.25">
      <c r="A12" t="s">
        <v>136</v>
      </c>
      <c r="B12">
        <f>form!B12</f>
        <v>38</v>
      </c>
      <c r="C12">
        <f>form!B12</f>
        <v>38</v>
      </c>
      <c r="D12" t="s">
        <v>133</v>
      </c>
      <c r="E12" s="36" t="str">
        <f t="shared" si="0"/>
        <v>INSERT INTO `ez_fabrik_formgroup` (`form_id`, `group_id`, `ordering`) VALUES (38, 38, 1);</v>
      </c>
    </row>
    <row r="13" spans="1:5" x14ac:dyDescent="0.25">
      <c r="A13" t="s">
        <v>136</v>
      </c>
      <c r="B13">
        <f>form!B13</f>
        <v>39</v>
      </c>
      <c r="C13">
        <f>form!B13</f>
        <v>39</v>
      </c>
      <c r="D13" t="s">
        <v>133</v>
      </c>
      <c r="E13" s="36" t="str">
        <f t="shared" si="0"/>
        <v>INSERT INTO `ez_fabrik_formgroup` (`form_id`, `group_id`, `ordering`) VALUES (39, 39, 1);</v>
      </c>
    </row>
    <row r="14" spans="1:5" x14ac:dyDescent="0.25">
      <c r="A14" t="s">
        <v>136</v>
      </c>
      <c r="B14">
        <f>form!B14</f>
        <v>40</v>
      </c>
      <c r="C14">
        <f>form!B14</f>
        <v>40</v>
      </c>
      <c r="D14" t="s">
        <v>133</v>
      </c>
      <c r="E14" s="36" t="str">
        <f t="shared" si="0"/>
        <v>INSERT INTO `ez_fabrik_formgroup` (`form_id`, `group_id`, `ordering`) VALUES (40, 40, 1);</v>
      </c>
    </row>
    <row r="15" spans="1:5" x14ac:dyDescent="0.25">
      <c r="A15" t="s">
        <v>136</v>
      </c>
      <c r="B15">
        <f>form!B15</f>
        <v>41</v>
      </c>
      <c r="C15">
        <f>form!B15</f>
        <v>41</v>
      </c>
      <c r="D15" t="s">
        <v>133</v>
      </c>
      <c r="E15" s="36" t="str">
        <f t="shared" si="0"/>
        <v>INSERT INTO `ez_fabrik_formgroup` (`form_id`, `group_id`, `ordering`) VALUES (41, 41, 1);</v>
      </c>
    </row>
    <row r="16" spans="1:5" x14ac:dyDescent="0.25">
      <c r="A16" t="s">
        <v>136</v>
      </c>
      <c r="B16">
        <f>form!B16</f>
        <v>42</v>
      </c>
      <c r="C16">
        <f>form!B16</f>
        <v>42</v>
      </c>
      <c r="D16" t="s">
        <v>133</v>
      </c>
      <c r="E16" s="36" t="str">
        <f t="shared" si="0"/>
        <v>INSERT INTO `ez_fabrik_formgroup` (`form_id`, `group_id`, `ordering`) VALUES (42, 42, 1);</v>
      </c>
    </row>
    <row r="17" spans="1:5" x14ac:dyDescent="0.25">
      <c r="A17" t="s">
        <v>136</v>
      </c>
      <c r="B17">
        <f>form!B17</f>
        <v>43</v>
      </c>
      <c r="C17">
        <f>form!B17</f>
        <v>43</v>
      </c>
      <c r="D17" t="s">
        <v>133</v>
      </c>
      <c r="E17" s="36" t="str">
        <f t="shared" si="0"/>
        <v>INSERT INTO `ez_fabrik_formgroup` (`form_id`, `group_id`, `ordering`) VALUES (43, 43, 1);</v>
      </c>
    </row>
    <row r="18" spans="1:5" x14ac:dyDescent="0.25">
      <c r="A18" t="s">
        <v>136</v>
      </c>
      <c r="B18">
        <f>form!B18</f>
        <v>44</v>
      </c>
      <c r="C18">
        <f>form!B18</f>
        <v>44</v>
      </c>
      <c r="D18" t="s">
        <v>133</v>
      </c>
      <c r="E18" s="36" t="str">
        <f t="shared" si="0"/>
        <v>INSERT INTO `ez_fabrik_formgroup` (`form_id`, `group_id`, `ordering`) VALUES (44, 44, 1);</v>
      </c>
    </row>
    <row r="19" spans="1:5" x14ac:dyDescent="0.25">
      <c r="A19" t="s">
        <v>136</v>
      </c>
      <c r="B19">
        <f>form!B19</f>
        <v>45</v>
      </c>
      <c r="C19">
        <f>form!B19</f>
        <v>45</v>
      </c>
      <c r="D19" t="s">
        <v>133</v>
      </c>
      <c r="E19" s="36" t="str">
        <f t="shared" si="0"/>
        <v>INSERT INTO `ez_fabrik_formgroup` (`form_id`, `group_id`, `ordering`) VALUES (45, 45, 1);</v>
      </c>
    </row>
    <row r="20" spans="1:5" x14ac:dyDescent="0.25">
      <c r="A20" t="s">
        <v>136</v>
      </c>
      <c r="B20">
        <f>form!B20</f>
        <v>46</v>
      </c>
      <c r="C20">
        <f>form!B20</f>
        <v>46</v>
      </c>
      <c r="D20" t="s">
        <v>133</v>
      </c>
      <c r="E20" s="36" t="str">
        <f t="shared" si="0"/>
        <v>INSERT INTO `ez_fabrik_formgroup` (`form_id`, `group_id`, `ordering`) VALUES (46, 46, 1);</v>
      </c>
    </row>
    <row r="21" spans="1:5" x14ac:dyDescent="0.25">
      <c r="A21" t="s">
        <v>136</v>
      </c>
      <c r="B21">
        <f>form!B21</f>
        <v>47</v>
      </c>
      <c r="C21">
        <f>form!B21</f>
        <v>47</v>
      </c>
      <c r="D21" t="s">
        <v>133</v>
      </c>
      <c r="E21" s="36" t="str">
        <f t="shared" si="0"/>
        <v>INSERT INTO `ez_fabrik_formgroup` (`form_id`, `group_id`, `ordering`) VALUES (47, 47, 1);</v>
      </c>
    </row>
    <row r="22" spans="1:5" x14ac:dyDescent="0.25">
      <c r="A22" t="s">
        <v>136</v>
      </c>
      <c r="B22">
        <f>form!B22</f>
        <v>48</v>
      </c>
      <c r="C22">
        <f>form!B22</f>
        <v>48</v>
      </c>
      <c r="D22" t="s">
        <v>133</v>
      </c>
      <c r="E22" s="36" t="str">
        <f t="shared" si="0"/>
        <v>INSERT INTO `ez_fabrik_formgroup` (`form_id`, `group_id`, `ordering`) VALUES (48, 48, 1);</v>
      </c>
    </row>
    <row r="23" spans="1:5" x14ac:dyDescent="0.25">
      <c r="A23" t="s">
        <v>136</v>
      </c>
      <c r="B23">
        <f>form!B23</f>
        <v>49</v>
      </c>
      <c r="C23">
        <f>form!B23</f>
        <v>49</v>
      </c>
      <c r="D23" t="s">
        <v>133</v>
      </c>
      <c r="E23" s="36" t="str">
        <f t="shared" si="0"/>
        <v>INSERT INTO `ez_fabrik_formgroup` (`form_id`, `group_id`, `ordering`) VALUES (49, 49, 1);</v>
      </c>
    </row>
    <row r="24" spans="1:5" x14ac:dyDescent="0.25">
      <c r="A24" t="s">
        <v>136</v>
      </c>
      <c r="B24">
        <f>form!B24</f>
        <v>50</v>
      </c>
      <c r="C24">
        <f>form!B24</f>
        <v>50</v>
      </c>
      <c r="D24" t="s">
        <v>133</v>
      </c>
      <c r="E24" s="36" t="str">
        <f t="shared" si="0"/>
        <v>INSERT INTO `ez_fabrik_formgroup` (`form_id`, `group_id`, `ordering`) VALUES (50, 50, 1);</v>
      </c>
    </row>
    <row r="25" spans="1:5" x14ac:dyDescent="0.25">
      <c r="A25" t="s">
        <v>136</v>
      </c>
      <c r="B25">
        <f>form!B25</f>
        <v>51</v>
      </c>
      <c r="C25">
        <f>form!B25</f>
        <v>51</v>
      </c>
      <c r="D25" t="s">
        <v>133</v>
      </c>
      <c r="E25" s="36" t="str">
        <f t="shared" si="0"/>
        <v>INSERT INTO `ez_fabrik_formgroup` (`form_id`, `group_id`, `ordering`) VALUES (51, 51, 1);</v>
      </c>
    </row>
    <row r="26" spans="1:5" x14ac:dyDescent="0.25">
      <c r="A26" t="s">
        <v>136</v>
      </c>
      <c r="B26">
        <f>form!B26</f>
        <v>52</v>
      </c>
      <c r="C26">
        <f>form!B26</f>
        <v>52</v>
      </c>
      <c r="D26" t="s">
        <v>133</v>
      </c>
      <c r="E26" s="36" t="str">
        <f t="shared" si="0"/>
        <v>INSERT INTO `ez_fabrik_formgroup` (`form_id`, `group_id`, `ordering`) VALUES (52, 52, 1);</v>
      </c>
    </row>
    <row r="27" spans="1:5" x14ac:dyDescent="0.25">
      <c r="A27" t="s">
        <v>136</v>
      </c>
      <c r="B27">
        <f>form!B27</f>
        <v>53</v>
      </c>
      <c r="C27">
        <f>form!B27</f>
        <v>53</v>
      </c>
      <c r="D27" t="s">
        <v>133</v>
      </c>
      <c r="E27" s="36" t="str">
        <f t="shared" si="0"/>
        <v>INSERT INTO `ez_fabrik_formgroup` (`form_id`, `group_id`, `ordering`) VALUES (53, 53, 1);</v>
      </c>
    </row>
    <row r="28" spans="1:5" x14ac:dyDescent="0.25">
      <c r="A28" t="s">
        <v>136</v>
      </c>
      <c r="B28">
        <f>form!B28</f>
        <v>54</v>
      </c>
      <c r="C28">
        <f>form!B28</f>
        <v>54</v>
      </c>
      <c r="D28" t="s">
        <v>133</v>
      </c>
      <c r="E28" s="36" t="str">
        <f t="shared" si="0"/>
        <v>INSERT INTO `ez_fabrik_formgroup` (`form_id`, `group_id`, `ordering`) VALUES (54, 54, 1);</v>
      </c>
    </row>
    <row r="29" spans="1:5" x14ac:dyDescent="0.25">
      <c r="A29" t="s">
        <v>136</v>
      </c>
      <c r="B29">
        <f>form!B29</f>
        <v>55</v>
      </c>
      <c r="C29">
        <f>form!B29</f>
        <v>55</v>
      </c>
      <c r="D29" t="s">
        <v>133</v>
      </c>
      <c r="E29" s="36" t="str">
        <f t="shared" si="0"/>
        <v>INSERT INTO `ez_fabrik_formgroup` (`form_id`, `group_id`, `ordering`) VALUES (55, 55, 1);</v>
      </c>
    </row>
    <row r="30" spans="1:5" x14ac:dyDescent="0.25">
      <c r="A30" t="s">
        <v>136</v>
      </c>
      <c r="B30">
        <f>form!B30</f>
        <v>56</v>
      </c>
      <c r="C30">
        <f>form!B30</f>
        <v>56</v>
      </c>
      <c r="D30" t="s">
        <v>133</v>
      </c>
      <c r="E30" s="36" t="str">
        <f t="shared" si="0"/>
        <v>INSERT INTO `ez_fabrik_formgroup` (`form_id`, `group_id`, `ordering`) VALUES (56, 56, 1);</v>
      </c>
    </row>
    <row r="31" spans="1:5" x14ac:dyDescent="0.25">
      <c r="A31" t="s">
        <v>136</v>
      </c>
      <c r="B31">
        <f>form!B31</f>
        <v>57</v>
      </c>
      <c r="C31">
        <f>form!B31</f>
        <v>57</v>
      </c>
      <c r="D31" t="s">
        <v>133</v>
      </c>
      <c r="E31" s="36" t="str">
        <f t="shared" si="0"/>
        <v>INSERT INTO `ez_fabrik_formgroup` (`form_id`, `group_id`, `ordering`) VALUES (57, 57, 1);</v>
      </c>
    </row>
    <row r="32" spans="1:5" x14ac:dyDescent="0.25">
      <c r="A32" t="s">
        <v>136</v>
      </c>
      <c r="B32">
        <f>form!B32</f>
        <v>58</v>
      </c>
      <c r="C32">
        <f>form!B32</f>
        <v>58</v>
      </c>
      <c r="D32" t="s">
        <v>133</v>
      </c>
      <c r="E32" s="36" t="str">
        <f t="shared" si="0"/>
        <v>INSERT INTO `ez_fabrik_formgroup` (`form_id`, `group_id`, `ordering`) VALUES (58, 58, 1);</v>
      </c>
    </row>
    <row r="33" spans="1:5" x14ac:dyDescent="0.25">
      <c r="A33" t="s">
        <v>136</v>
      </c>
      <c r="B33">
        <f>form!B33</f>
        <v>59</v>
      </c>
      <c r="C33">
        <f>form!B33</f>
        <v>59</v>
      </c>
      <c r="D33" t="s">
        <v>133</v>
      </c>
      <c r="E33" s="36" t="str">
        <f t="shared" si="0"/>
        <v>INSERT INTO `ez_fabrik_formgroup` (`form_id`, `group_id`, `ordering`) VALUES (59, 59, 1);</v>
      </c>
    </row>
    <row r="34" spans="1:5" x14ac:dyDescent="0.25">
      <c r="A34" t="s">
        <v>136</v>
      </c>
      <c r="B34">
        <f>form!B34</f>
        <v>60</v>
      </c>
      <c r="C34">
        <f>form!B34</f>
        <v>60</v>
      </c>
      <c r="D34" t="s">
        <v>133</v>
      </c>
      <c r="E34" s="36" t="str">
        <f t="shared" si="0"/>
        <v>INSERT INTO `ez_fabrik_formgroup` (`form_id`, `group_id`, `ordering`) VALUES (60, 60, 1);</v>
      </c>
    </row>
    <row r="35" spans="1:5" x14ac:dyDescent="0.25">
      <c r="A35" t="s">
        <v>136</v>
      </c>
      <c r="B35">
        <f>form!B35</f>
        <v>61</v>
      </c>
      <c r="C35">
        <f>form!B35</f>
        <v>61</v>
      </c>
      <c r="D35" t="s">
        <v>133</v>
      </c>
      <c r="E35" s="36" t="str">
        <f t="shared" si="0"/>
        <v>INSERT INTO `ez_fabrik_formgroup` (`form_id`, `group_id`, `ordering`) VALUES (61, 61, 1);</v>
      </c>
    </row>
    <row r="36" spans="1:5" x14ac:dyDescent="0.25">
      <c r="A36" t="s">
        <v>136</v>
      </c>
      <c r="B36">
        <f>form!B36</f>
        <v>62</v>
      </c>
      <c r="C36">
        <f>form!B36</f>
        <v>62</v>
      </c>
      <c r="D36" t="s">
        <v>133</v>
      </c>
      <c r="E36" s="36" t="str">
        <f t="shared" si="0"/>
        <v>INSERT INTO `ez_fabrik_formgroup` (`form_id`, `group_id`, `ordering`) VALUES (62, 62, 1);</v>
      </c>
    </row>
    <row r="37" spans="1:5" x14ac:dyDescent="0.25">
      <c r="A37" t="s">
        <v>136</v>
      </c>
      <c r="B37">
        <f>form!B37</f>
        <v>63</v>
      </c>
      <c r="C37">
        <f>form!B37</f>
        <v>63</v>
      </c>
      <c r="D37" t="s">
        <v>133</v>
      </c>
      <c r="E37" s="36" t="str">
        <f t="shared" si="0"/>
        <v>INSERT INTO `ez_fabrik_formgroup` (`form_id`, `group_id`, `ordering`) VALUES (63, 63, 1);</v>
      </c>
    </row>
    <row r="38" spans="1:5" x14ac:dyDescent="0.25">
      <c r="A38" t="s">
        <v>136</v>
      </c>
      <c r="B38">
        <f>form!B38</f>
        <v>64</v>
      </c>
      <c r="C38">
        <f>form!B38</f>
        <v>64</v>
      </c>
      <c r="D38" t="s">
        <v>133</v>
      </c>
      <c r="E38" s="36" t="str">
        <f t="shared" si="0"/>
        <v>INSERT INTO `ez_fabrik_formgroup` (`form_id`, `group_id`, `ordering`) VALUES (64, 64, 1);</v>
      </c>
    </row>
    <row r="39" spans="1:5" x14ac:dyDescent="0.25">
      <c r="A39" t="s">
        <v>136</v>
      </c>
      <c r="B39">
        <f>form!B39</f>
        <v>65</v>
      </c>
      <c r="C39">
        <f>form!B39</f>
        <v>65</v>
      </c>
      <c r="D39" t="s">
        <v>133</v>
      </c>
      <c r="E39" s="36" t="str">
        <f t="shared" si="0"/>
        <v>INSERT INTO `ez_fabrik_formgroup` (`form_id`, `group_id`, `ordering`) VALUES (65, 65, 1);</v>
      </c>
    </row>
    <row r="40" spans="1:5" x14ac:dyDescent="0.25">
      <c r="A40" t="s">
        <v>136</v>
      </c>
      <c r="B40">
        <f>form!B40</f>
        <v>66</v>
      </c>
      <c r="C40">
        <f>form!B40</f>
        <v>66</v>
      </c>
      <c r="D40" t="s">
        <v>133</v>
      </c>
      <c r="E40" s="36" t="str">
        <f t="shared" si="0"/>
        <v>INSERT INTO `ez_fabrik_formgroup` (`form_id`, `group_id`, `ordering`) VALUES (66, 66, 1);</v>
      </c>
    </row>
    <row r="41" spans="1:5" x14ac:dyDescent="0.25">
      <c r="A41" t="s">
        <v>136</v>
      </c>
      <c r="B41">
        <f>form!B41</f>
        <v>67</v>
      </c>
      <c r="C41">
        <f>form!B41</f>
        <v>67</v>
      </c>
      <c r="D41" t="s">
        <v>133</v>
      </c>
      <c r="E41" s="36" t="str">
        <f t="shared" si="0"/>
        <v>INSERT INTO `ez_fabrik_formgroup` (`form_id`, `group_id`, `ordering`) VALUES (67, 67, 1);</v>
      </c>
    </row>
    <row r="42" spans="1:5" x14ac:dyDescent="0.25">
      <c r="A42" t="s">
        <v>136</v>
      </c>
      <c r="B42">
        <f>form!B42</f>
        <v>68</v>
      </c>
      <c r="C42">
        <f>form!B42</f>
        <v>68</v>
      </c>
      <c r="D42" t="s">
        <v>133</v>
      </c>
      <c r="E42" s="36" t="str">
        <f t="shared" si="0"/>
        <v>INSERT INTO `ez_fabrik_formgroup` (`form_id`, `group_id`, `ordering`) VALUES (68, 68, 1);</v>
      </c>
    </row>
    <row r="43" spans="1:5" x14ac:dyDescent="0.25">
      <c r="A43" t="s">
        <v>136</v>
      </c>
      <c r="B43">
        <f>form!B43</f>
        <v>0</v>
      </c>
      <c r="C43">
        <f>form!B43</f>
        <v>0</v>
      </c>
      <c r="D43" t="s">
        <v>133</v>
      </c>
    </row>
    <row r="44" spans="1:5" x14ac:dyDescent="0.25">
      <c r="A44" t="s">
        <v>136</v>
      </c>
      <c r="B44">
        <f>form!B44</f>
        <v>0</v>
      </c>
      <c r="C44">
        <f>form!B44</f>
        <v>0</v>
      </c>
      <c r="D44" t="s">
        <v>133</v>
      </c>
    </row>
    <row r="45" spans="1:5" x14ac:dyDescent="0.25">
      <c r="A45" t="s">
        <v>136</v>
      </c>
      <c r="B45">
        <f>form!B45</f>
        <v>0</v>
      </c>
      <c r="C45">
        <f>form!B45</f>
        <v>0</v>
      </c>
      <c r="D45" t="s">
        <v>133</v>
      </c>
    </row>
    <row r="46" spans="1:5" x14ac:dyDescent="0.25">
      <c r="A46" t="s">
        <v>136</v>
      </c>
      <c r="B46">
        <f>form!B46</f>
        <v>0</v>
      </c>
      <c r="C46">
        <f>form!B46</f>
        <v>0</v>
      </c>
      <c r="D46" t="s">
        <v>133</v>
      </c>
    </row>
    <row r="47" spans="1:5" x14ac:dyDescent="0.25">
      <c r="A47" t="s">
        <v>136</v>
      </c>
      <c r="B47">
        <f>form!B47</f>
        <v>0</v>
      </c>
      <c r="C47">
        <f>form!B47</f>
        <v>0</v>
      </c>
      <c r="D47" t="s">
        <v>133</v>
      </c>
    </row>
    <row r="48" spans="1:5" x14ac:dyDescent="0.25">
      <c r="A48" t="s">
        <v>136</v>
      </c>
      <c r="B48">
        <f>form!B48</f>
        <v>0</v>
      </c>
      <c r="C48">
        <f>form!B48</f>
        <v>0</v>
      </c>
      <c r="D48" t="s">
        <v>133</v>
      </c>
    </row>
    <row r="49" spans="1:4" x14ac:dyDescent="0.25">
      <c r="A49" t="s">
        <v>136</v>
      </c>
      <c r="B49">
        <f>form!B49</f>
        <v>0</v>
      </c>
      <c r="C49">
        <f>form!B49</f>
        <v>0</v>
      </c>
      <c r="D49" t="s">
        <v>133</v>
      </c>
    </row>
    <row r="50" spans="1:4" x14ac:dyDescent="0.25">
      <c r="A50" t="s">
        <v>136</v>
      </c>
      <c r="B50">
        <f>form!B50</f>
        <v>0</v>
      </c>
      <c r="C50">
        <f>form!B50</f>
        <v>0</v>
      </c>
      <c r="D50" t="s">
        <v>133</v>
      </c>
    </row>
    <row r="51" spans="1:4" x14ac:dyDescent="0.25">
      <c r="A51" t="s">
        <v>136</v>
      </c>
      <c r="B51">
        <f>form!B51</f>
        <v>0</v>
      </c>
      <c r="C51">
        <f>form!B51</f>
        <v>0</v>
      </c>
      <c r="D51" t="s">
        <v>133</v>
      </c>
    </row>
    <row r="52" spans="1:4" x14ac:dyDescent="0.25">
      <c r="A52" t="s">
        <v>136</v>
      </c>
      <c r="B52">
        <f>form!B52</f>
        <v>0</v>
      </c>
      <c r="C52">
        <f>form!B52</f>
        <v>0</v>
      </c>
      <c r="D52" t="s">
        <v>133</v>
      </c>
    </row>
    <row r="53" spans="1:4" x14ac:dyDescent="0.25">
      <c r="A53" t="s">
        <v>136</v>
      </c>
      <c r="B53">
        <f>form!B53</f>
        <v>0</v>
      </c>
      <c r="C53">
        <f>form!B53</f>
        <v>0</v>
      </c>
      <c r="D53" t="s">
        <v>133</v>
      </c>
    </row>
    <row r="54" spans="1:4" x14ac:dyDescent="0.25">
      <c r="A54" t="s">
        <v>136</v>
      </c>
      <c r="B54">
        <f>form!B54</f>
        <v>0</v>
      </c>
      <c r="C54">
        <f>form!B54</f>
        <v>0</v>
      </c>
      <c r="D54" t="s">
        <v>133</v>
      </c>
    </row>
    <row r="55" spans="1:4" x14ac:dyDescent="0.25">
      <c r="A55" t="s">
        <v>136</v>
      </c>
      <c r="B55">
        <f>form!B55</f>
        <v>0</v>
      </c>
      <c r="C55">
        <f>form!B55</f>
        <v>0</v>
      </c>
      <c r="D55" t="s">
        <v>133</v>
      </c>
    </row>
    <row r="56" spans="1:4" x14ac:dyDescent="0.25">
      <c r="A56" t="s">
        <v>136</v>
      </c>
      <c r="B56">
        <f>form!B56</f>
        <v>0</v>
      </c>
      <c r="C56">
        <f>form!B56</f>
        <v>0</v>
      </c>
      <c r="D56" t="s">
        <v>133</v>
      </c>
    </row>
    <row r="57" spans="1:4" x14ac:dyDescent="0.25">
      <c r="A57" t="s">
        <v>136</v>
      </c>
      <c r="B57">
        <f>form!B57</f>
        <v>0</v>
      </c>
      <c r="C57">
        <f>form!B57</f>
        <v>0</v>
      </c>
      <c r="D57" t="s">
        <v>133</v>
      </c>
    </row>
    <row r="58" spans="1:4" x14ac:dyDescent="0.25">
      <c r="A58" t="s">
        <v>136</v>
      </c>
      <c r="B58">
        <f>form!B58</f>
        <v>0</v>
      </c>
      <c r="C58">
        <f>form!B58</f>
        <v>0</v>
      </c>
      <c r="D58" t="s">
        <v>133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3</vt:i4>
      </vt:variant>
    </vt:vector>
  </HeadingPairs>
  <TitlesOfParts>
    <vt:vector size="17" baseType="lpstr">
      <vt:lpstr>инф</vt:lpstr>
      <vt:lpstr>осн</vt:lpstr>
      <vt:lpstr>asset</vt:lpstr>
      <vt:lpstr>kg</vt:lpstr>
      <vt:lpstr>cont</vt:lpstr>
      <vt:lpstr>list</vt:lpstr>
      <vt:lpstr>form</vt:lpstr>
      <vt:lpstr>gp</vt:lpstr>
      <vt:lpstr>fgp</vt:lpstr>
      <vt:lpstr>el</vt:lpstr>
      <vt:lpstr>menufm</vt:lpstr>
      <vt:lpstr>menupf</vt:lpstr>
      <vt:lpstr>dop</vt:lpstr>
      <vt:lpstr>sql</vt:lpstr>
      <vt:lpstr>P_id</vt:lpstr>
      <vt:lpstr>P_name</vt:lpstr>
      <vt:lpstr>инф!Область_печати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belyakov</cp:lastModifiedBy>
  <cp:lastPrinted>2019-05-29T09:45:48Z</cp:lastPrinted>
  <dcterms:created xsi:type="dcterms:W3CDTF">2016-05-11T09:31:35Z</dcterms:created>
  <dcterms:modified xsi:type="dcterms:W3CDTF">2019-06-15T10:09:12Z</dcterms:modified>
</cp:coreProperties>
</file>